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'11.7-11.11考核数据表'!$A$2:$BH$132</definedName>
    <definedName name="_xlnm._FilterDatabase" localSheetId="1" hidden="1">员工个人销售奖励!$A$1:$I$574</definedName>
    <definedName name="_xlnm._FilterDatabase" localSheetId="4" hidden="1">'PK奖励（已发放）'!$A$1:$AR$131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<sst xmlns="http://schemas.openxmlformats.org/spreadsheetml/2006/main" count="8665" uniqueCount="2820">
  <si>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</si>
  <si>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</si>
  <si>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</si>
  <si>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</si>
  <si>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</si>
  <si>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</si>
  <si>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</si>
  <si>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</si>
  <si>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</si>
  <si>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</si>
  <si>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</si>
  <si>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</si>
  <si>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</si>
  <si>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</si>
  <si>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</si>
  <si>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</si>
  <si>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</si>
  <si>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</si>
  <si>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</si>
  <si>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</si>
  <si>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</si>
  <si>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</si>
  <si>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</si>
  <si>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</si>
  <si>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</si>
  <si>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</si>
  <si>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</si>
  <si>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</si>
  <si>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</si>
  <si>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</si>
  <si>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</si>
  <si>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</si>
  <si>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</si>
  <si>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</si>
  <si>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</si>
  <si>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</si>
  <si>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</si>
  <si>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</si>
  <si>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</si>
  <si>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</si>
  <si>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</si>
  <si>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</si>
  <si>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</si>
  <si>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</si>
  <si>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</si>
  <si>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</si>
  <si>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</si>
  <si>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</si>
  <si>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</si>
  <si>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</si>
  <si>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</si>
  <si>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</si>
  <si>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</si>
  <si>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</si>
  <si>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</si>
  <si>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</si>
  <si>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</si>
  <si>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</si>
  <si>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</si>
  <si>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</si>
  <si>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</si>
  <si>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</si>
  <si>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</si>
  <si>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</si>
  <si>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</si>
  <si>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</si>
  <si>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</si>
  <si>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</si>
  <si>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</si>
  <si>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</si>
  <si>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</si>
  <si>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</si>
  <si>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</si>
  <si>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</si>
  <si>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</si>
  <si>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</si>
  <si>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</si>
  <si>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</si>
  <si>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</si>
  <si>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</si>
  <si>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</si>
  <si>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</si>
  <si>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</si>
  <si>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</si>
  <si>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</si>
  <si>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</si>
  <si>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</si>
  <si>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</si>
  <si>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</si>
  <si>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</si>
  <si>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</si>
  <si>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</si>
  <si>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</si>
  <si>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</si>
  <si>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</si>
  <si>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</si>
  <si>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</si>
  <si>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</si>
  <si>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</si>
  <si>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</si>
  <si>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</si>
  <si>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</si>
  <si>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</si>
  <si>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</si>
  <si>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</si>
  <si>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</si>
  <si>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</si>
  <si>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</si>
  <si>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</si>
  <si>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</si>
  <si>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</si>
  <si>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</si>
  <si>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</si>
  <si>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</si>
  <si>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</si>
  <si>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</si>
  <si>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</si>
  <si>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</si>
  <si>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</si>
  <si>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</si>
  <si>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</si>
  <si>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</si>
  <si>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</si>
  <si>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</si>
  <si>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</si>
  <si>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</si>
  <si>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</si>
  <si>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</si>
  <si>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</si>
  <si>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</si>
  <si>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</si>
  <si>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</si>
  <si>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</si>
  <si>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</si>
  <si>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</si>
  <si>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</si>
  <si>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</si>
  <si>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</si>
  <si>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</si>
  <si>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</si>
  <si>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</si>
  <si>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</si>
  <si>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</si>
  <si>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</si>
  <si>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</si>
  <si>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</si>
  <si>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</si>
  <si>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</si>
  <si>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</si>
  <si>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</si>
  <si>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</si>
  <si>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</si>
  <si>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</si>
  <si>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</si>
  <si>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</si>
  <si>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</si>
  <si>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</si>
  <si>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</si>
  <si>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</si>
  <si>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</si>
  <si>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</si>
  <si>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</si>
  <si>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</si>
  <si>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</si>
  <si>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</si>
  <si>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</si>
  <si>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</si>
  <si>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</si>
  <si>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</si>
  <si>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</si>
  <si>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</si>
  <si>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</si>
  <si>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</si>
  <si>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</si>
  <si>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</si>
  <si>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</si>
  <si>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</si>
  <si>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</si>
  <si>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</si>
  <si>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</si>
  <si>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</si>
  <si>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</si>
  <si>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</si>
  <si>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</si>
  <si>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</si>
  <si>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</si>
  <si>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</si>
  <si>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</si>
  <si>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</si>
  <si>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</si>
  <si>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</si>
  <si>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</si>
  <si>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</si>
  <si>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</si>
  <si>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</si>
  <si>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</si>
  <si>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</si>
  <si>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</si>
  <si>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</si>
  <si>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</si>
  <si>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</si>
  <si>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</si>
  <si>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</si>
  <si>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</si>
  <si>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</si>
  <si>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</si>
  <si>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</si>
  <si>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</si>
  <si>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</si>
  <si>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</si>
  <si>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</si>
  <si>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</si>
  <si>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</si>
  <si>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</si>
  <si>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</si>
  <si>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</si>
  <si>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</si>
  <si>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</si>
  <si>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</si>
  <si>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</si>
  <si>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</si>
  <si>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</si>
  <si>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</si>
  <si>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</si>
  <si>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</si>
  <si>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</si>
  <si>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</si>
  <si>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</si>
  <si>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</si>
  <si>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</si>
  <si>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</si>
  <si>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</si>
  <si>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</si>
  <si>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</si>
  <si>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</si>
  <si>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</si>
  <si>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</si>
  <si>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</si>
  <si>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</si>
  <si>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</si>
  <si>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</si>
  <si>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</si>
  <si>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</si>
  <si>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</si>
  <si>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</si>
  <si>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</si>
  <si>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</si>
  <si>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</si>
  <si>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</si>
  <si>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</si>
  <si>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</si>
  <si>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</si>
  <si>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</si>
  <si>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</si>
  <si>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</si>
  <si>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</si>
  <si>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</si>
  <si>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</si>
  <si>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</si>
  <si>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</si>
  <si>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</si>
  <si>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</si>
  <si>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</si>
  <si>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</si>
  <si>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</si>
  <si>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</si>
  <si>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</si>
  <si>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</si>
  <si>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</si>
  <si>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</si>
  <si>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</si>
  <si>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</si>
  <si>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</si>
  <si>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</si>
  <si>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</si>
  <si>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</si>
  <si>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</si>
  <si>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</si>
  <si>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</si>
  <si>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</si>
  <si>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</si>
  <si>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</si>
  <si>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</si>
  <si>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</si>
  <si>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</si>
  <si>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</si>
  <si>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</si>
  <si>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</si>
  <si>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</si>
  <si>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</si>
  <si>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</si>
  <si>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</si>
  <si>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</si>
  <si>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</si>
  <si>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</si>
  <si>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</si>
  <si>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</si>
  <si>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</si>
  <si>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</si>
  <si>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</si>
  <si>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</si>
  <si>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</si>
  <si>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</si>
  <si>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</si>
  <si>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</si>
  <si>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</si>
  <si>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</si>
  <si>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</si>
  <si>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</si>
  <si>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</si>
  <si>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</si>
  <si>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</si>
  <si>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</si>
  <si>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</si>
  <si>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</si>
  <si>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</si>
  <si>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</si>
  <si>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</si>
  <si>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</si>
  <si>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</si>
  <si>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</si>
  <si>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</si>
  <si>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</si>
  <si>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</si>
  <si>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</si>
  <si>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</si>
  <si>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</si>
  <si>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</si>
  <si>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</si>
  <si>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</si>
  <si>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</si>
  <si>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</si>
  <si>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</si>
  <si>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</si>
  <si>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</si>
  <si>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</si>
  <si>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</si>
  <si>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</si>
  <si>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</si>
  <si>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</si>
  <si>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</si>
  <si>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</si>
  <si>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</si>
  <si>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</si>
  <si>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</si>
  <si>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</si>
  <si>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</si>
  <si>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</si>
  <si>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</si>
  <si>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</si>
  <si>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</si>
  <si>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</si>
  <si>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</si>
  <si>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</si>
  <si>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</si>
  <si>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</si>
  <si>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</si>
  <si>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</si>
  <si>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</si>
  <si>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</si>
  <si>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</si>
  <si>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</si>
  <si>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</si>
  <si>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</si>
  <si>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</si>
  <si>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</si>
  <si>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</si>
  <si>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</si>
  <si>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</si>
  <si>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</si>
  <si>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</si>
  <si>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</si>
  <si>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</si>
  <si>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</si>
  <si>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</si>
  <si>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</si>
  <si>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</si>
  <si>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</si>
  <si>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</si>
  <si>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</si>
  <si>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</si>
  <si>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</si>
  <si>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</si>
  <si>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</si>
  <si>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</si>
  <si>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</si>
  <si>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</si>
  <si>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</si>
  <si>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</si>
  <si>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</si>
  <si>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</si>
  <si>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</si>
  <si>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</si>
  <si>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</si>
  <si>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</si>
  <si>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</si>
  <si>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</si>
  <si>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</si>
  <si>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</si>
  <si>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</si>
  <si>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</si>
  <si>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</si>
  <si>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</si>
  <si>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</si>
  <si>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</si>
  <si>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</si>
  <si>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</si>
  <si>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</si>
  <si>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</si>
  <si>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</si>
  <si>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</si>
  <si>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</si>
  <si>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</si>
  <si>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</si>
  <si>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</si>
  <si>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</si>
  <si>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</si>
  <si>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</si>
  <si>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</si>
  <si>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</si>
  <si>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</si>
  <si>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</si>
  <si>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</si>
  <si>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</si>
  <si>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</si>
  <si>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</si>
  <si>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</si>
  <si>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</si>
  <si>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</si>
  <si>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</si>
  <si>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</si>
  <si>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</si>
  <si>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</si>
  <si>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</si>
  <si>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</si>
  <si>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</si>
  <si>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</si>
  <si>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</si>
  <si>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</si>
  <si>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</si>
  <si>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</si>
  <si>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</si>
  <si>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</si>
  <si>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</si>
  <si>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</si>
  <si>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</si>
  <si>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</si>
  <si>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</si>
  <si>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</si>
  <si>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</si>
  <si>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</si>
  <si>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</si>
  <si>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</si>
  <si>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</si>
  <si>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</si>
  <si>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</si>
  <si>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</si>
  <si>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</si>
  <si>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</si>
  <si>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</si>
  <si>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</si>
  <si>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</si>
  <si>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</si>
  <si>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</si>
  <si>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</si>
  <si>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</si>
  <si>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</si>
  <si>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</si>
  <si>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</si>
  <si>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</si>
  <si>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</si>
  <si>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</si>
  <si>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</si>
  <si>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</si>
  <si>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</si>
  <si>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</si>
  <si>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</si>
  <si>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</si>
  <si>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</si>
  <si>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</si>
  <si>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</si>
  <si>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</si>
  <si>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</si>
  <si>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</si>
  <si>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</si>
  <si>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</si>
  <si>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</si>
  <si>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</si>
  <si>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</si>
  <si>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</si>
  <si>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</si>
  <si>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</si>
  <si>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</si>
  <si>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</si>
  <si>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</si>
  <si>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</si>
  <si>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</si>
  <si>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</si>
  <si>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</si>
  <si>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</si>
  <si>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</si>
  <si>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</si>
  <si>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</si>
  <si>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</si>
  <si>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</si>
  <si>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</si>
  <si>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</si>
  <si>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</si>
  <si>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</si>
  <si>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</si>
  <si>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</si>
  <si>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</si>
  <si>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</si>
  <si>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</si>
  <si>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</si>
  <si>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</si>
  <si>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</si>
  <si>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</si>
  <si>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</si>
  <si>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</si>
  <si>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</si>
  <si>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</si>
  <si>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</si>
  <si>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</si>
  <si>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</si>
  <si>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</si>
  <si>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</si>
  <si>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</si>
  <si>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</si>
  <si>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</si>
  <si>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</si>
  <si>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</si>
  <si>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</si>
  <si>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</si>
  <si>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</si>
  <si>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</si>
  <si>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</si>
  <si>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</si>
  <si>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</si>
  <si>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</si>
  <si>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</si>
  <si>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</si>
  <si>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</si>
  <si>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</si>
  <si>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</si>
  <si>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</si>
  <si>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</si>
  <si>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</si>
  <si>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</si>
  <si>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</si>
  <si>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</si>
  <si>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</si>
  <si>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</si>
  <si>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</si>
  <si>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</si>
  <si>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</si>
  <si>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</si>
  <si>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</si>
  <si>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</si>
  <si>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</si>
  <si>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</si>
  <si>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</si>
  <si>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</si>
  <si>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</si>
  <si>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</si>
  <si>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</si>
  <si>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</si>
  <si>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</si>
  <si>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</si>
  <si>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</si>
  <si>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</si>
  <si>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</si>
  <si>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</si>
  <si>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</si>
  <si>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</si>
  <si>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</si>
  <si>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</si>
  <si>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</si>
  <si>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</si>
  <si>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</si>
  <si>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</si>
  <si>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</si>
  <si>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</si>
  <si>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</si>
  <si>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</si>
  <si>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</si>
  <si>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</si>
  <si>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</si>
  <si>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</si>
  <si>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</si>
  <si>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</si>
  <si>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</si>
  <si>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</si>
  <si>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</si>
  <si>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</si>
  <si>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</si>
  <si>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</si>
  <si>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</si>
  <si>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</si>
  <si>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</si>
  <si>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</si>
  <si>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</si>
  <si>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</si>
  <si>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</si>
  <si>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</si>
  <si>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</si>
  <si>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</si>
  <si>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</si>
  <si>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</si>
  <si>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</si>
  <si>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</si>
  <si>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</si>
  <si>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</si>
  <si>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</si>
  <si>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</si>
  <si>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</si>
  <si>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</si>
  <si>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</si>
  <si>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</si>
  <si>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</si>
  <si>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</si>
  <si>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</si>
  <si>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</si>
  <si>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</si>
  <si>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</si>
  <si>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</si>
  <si>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</si>
  <si>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</si>
  <si>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</si>
  <si>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</si>
  <si>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</si>
  <si>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</si>
  <si>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</si>
  <si>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</si>
  <si>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</si>
  <si>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</si>
  <si>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</si>
  <si>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</si>
  <si>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</si>
  <si>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</si>
  <si>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</si>
  <si>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</si>
  <si>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</si>
  <si>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</si>
  <si>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</si>
  <si>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</si>
  <si>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</si>
  <si>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</si>
  <si>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</si>
  <si>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</si>
  <si>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</si>
  <si>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</si>
  <si>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</si>
  <si>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</si>
  <si>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</si>
  <si>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</si>
  <si>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</si>
  <si>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</si>
  <si>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</si>
  <si>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</si>
  <si>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</si>
  <si>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</si>
  <si>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</si>
  <si>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</si>
  <si>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</si>
  <si>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</si>
  <si>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</si>
  <si>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</si>
  <si>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</si>
  <si>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</si>
  <si>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</si>
  <si>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</si>
  <si>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</si>
  <si>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</si>
  <si>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</si>
  <si>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</si>
  <si>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</si>
  <si>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</si>
  <si>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</si>
  <si>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</si>
  <si>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</si>
  <si>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</si>
  <si>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</si>
  <si>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</si>
  <si>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</si>
  <si>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</si>
  <si>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</si>
  <si>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</si>
  <si>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</si>
  <si>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</si>
  <si>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</si>
  <si>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</si>
  <si>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</si>
  <si>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</si>
  <si>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</si>
  <si>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</si>
  <si>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</si>
  <si>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</si>
  <si>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</si>
  <si>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</si>
  <si>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</si>
  <si>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</si>
  <si>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</si>
  <si>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</si>
  <si>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</si>
  <si>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</si>
  <si>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</si>
  <si>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</si>
  <si>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</si>
  <si>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</si>
  <si>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</si>
  <si>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</si>
  <si>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</si>
  <si>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</si>
  <si>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</si>
  <si>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</si>
  <si>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</si>
  <si>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</si>
  <si>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</si>
  <si>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</si>
  <si>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</si>
  <si>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</si>
  <si>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</si>
  <si>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</si>
  <si>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</si>
  <si>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</si>
  <si>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</si>
  <si>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</si>
  <si>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</si>
  <si>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</si>
  <si>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</si>
  <si>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</si>
  <si>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</si>
  <si>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</si>
  <si>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</si>
  <si>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</si>
  <si>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</si>
  <si>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</si>
  <si>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</si>
  <si>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</si>
  <si>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</si>
  <si>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</si>
  <si>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</si>
  <si>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</si>
  <si>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</si>
  <si>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</si>
  <si>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</si>
  <si>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</si>
  <si>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</si>
  <si>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</si>
  <si>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</si>
  <si>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</si>
  <si>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</si>
  <si>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</si>
  <si>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</si>
  <si>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</si>
  <si>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</si>
  <si>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</si>
  <si>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</si>
  <si>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</si>
  <si>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</si>
  <si>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</si>
  <si>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</si>
  <si>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</si>
  <si>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</si>
  <si>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</si>
  <si>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</si>
  <si>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</si>
  <si>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</si>
  <si>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</si>
  <si>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</si>
  <si>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</si>
  <si>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</si>
  <si>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</si>
  <si>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</si>
  <si>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</si>
  <si>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</si>
  <si>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</si>
  <si>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</si>
  <si>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</si>
  <si>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</si>
  <si>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</si>
  <si>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</si>
  <si>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</si>
  <si>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</si>
  <si>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</si>
  <si>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</si>
  <si>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</si>
  <si>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</si>
  <si>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</si>
  <si>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</si>
  <si>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</si>
  <si>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</si>
  <si>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</si>
  <si>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</si>
  <si>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</si>
  <si>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</si>
  <si>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</si>
  <si>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</si>
  <si>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</si>
  <si>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</si>
  <si>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</si>
  <si>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</si>
  <si>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</si>
  <si>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</si>
  <si>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</si>
  <si>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</si>
  <si>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</si>
  <si>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</si>
  <si>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</si>
  <si>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</si>
  <si>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</si>
  <si>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</si>
  <si>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</si>
  <si>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</si>
  <si>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</si>
  <si>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</si>
  <si>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</si>
  <si>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</si>
  <si>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</si>
  <si>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</si>
  <si>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</si>
  <si>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</si>
  <si>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</si>
  <si>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</si>
  <si>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</si>
  <si>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</si>
  <si>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</si>
  <si>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</si>
  <si>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</si>
  <si>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</si>
  <si>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</si>
  <si>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</si>
  <si>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</si>
  <si>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</si>
  <si>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</si>
  <si>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</si>
  <si>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</si>
  <si>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</si>
  <si>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</si>
  <si>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</si>
  <si>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</si>
  <si>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</si>
  <si>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</si>
  <si>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</si>
  <si>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</si>
  <si>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</si>
  <si>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</si>
  <si>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</si>
  <si>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</si>
  <si>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</si>
  <si>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</si>
  <si>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</si>
  <si>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</si>
  <si>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</si>
  <si>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</si>
  <si>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</si>
  <si>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</si>
  <si>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</si>
  <si>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</si>
  <si>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</si>
  <si>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</si>
  <si>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</si>
  <si>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</si>
  <si>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</si>
  <si>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</si>
  <si>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</si>
  <si>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</si>
  <si>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</si>
  <si>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</si>
  <si>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</si>
  <si>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</si>
  <si>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</si>
  <si>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</si>
  <si>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</si>
  <si>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</si>
  <si>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</si>
  <si>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</si>
  <si>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</si>
  <si>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</si>
  <si>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</si>
  <si>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</si>
  <si>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</si>
  <si>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</si>
  <si>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</si>
  <si>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</si>
  <si>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</si>
  <si>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</si>
  <si>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</si>
  <si>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</si>
  <si>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</si>
  <si>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</si>
  <si>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</si>
  <si>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</si>
  <si>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</si>
  <si>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</si>
  <si>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</si>
  <si>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</si>
  <si>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</si>
  <si>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</si>
  <si>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</si>
  <si>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</si>
  <si>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</si>
  <si>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</si>
  <si>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</si>
  <si>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</si>
  <si>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</si>
  <si>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</si>
  <si>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</si>
  <si>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</si>
  <si>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</si>
  <si>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</si>
  <si>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</si>
  <si>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</si>
  <si>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</si>
  <si>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</si>
  <si>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</si>
  <si>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</si>
  <si>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</si>
  <si>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</si>
  <si>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</si>
  <si>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</si>
  <si>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</si>
  <si>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</si>
  <si>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</si>
  <si>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</si>
  <si>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</si>
  <si>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</si>
  <si>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</si>
  <si>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</si>
  <si>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</si>
  <si>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</si>
  <si>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</si>
  <si>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</si>
  <si>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</si>
  <si>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</si>
  <si>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</si>
  <si>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</si>
  <si>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</si>
  <si>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</si>
  <si>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</si>
  <si>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</si>
  <si>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</si>
  <si>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</si>
  <si>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</si>
  <si>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</si>
  <si>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</si>
  <si>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</si>
  <si>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</si>
  <si>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</si>
  <si>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</si>
  <si>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</si>
  <si>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</si>
  <si>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</si>
  <si>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</si>
  <si>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</si>
  <si>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</si>
  <si>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</si>
  <si>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</si>
  <si>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</si>
  <si>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</si>
  <si>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</si>
  <si>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</si>
  <si>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</si>
  <si>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</si>
  <si>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</si>
  <si>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</si>
  <si>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</si>
  <si>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</si>
  <si>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</si>
  <si>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</si>
  <si>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</si>
  <si>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</si>
  <si>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</si>
  <si>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</si>
  <si>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</si>
  <si>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</si>
  <si>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</si>
  <si>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</si>
  <si>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</si>
  <si>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</si>
  <si>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</si>
  <si>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</si>
  <si>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</si>
  <si>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</si>
  <si>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</si>
  <si>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</si>
  <si>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</si>
  <si>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</si>
  <si>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</si>
  <si>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</si>
  <si>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</si>
  <si>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</si>
  <si>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</si>
  <si>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</si>
  <si>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</si>
  <si>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</si>
  <si>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</si>
  <si>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</si>
  <si>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</si>
  <si>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</si>
  <si>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</si>
  <si>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</si>
  <si>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</si>
  <si>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</si>
  <si>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</si>
  <si>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</si>
  <si>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</si>
  <si>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</si>
  <si>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</si>
  <si>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</si>
  <si>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</si>
  <si>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</si>
  <si>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</si>
  <si>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</si>
  <si>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</si>
  <si>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</si>
  <si>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</si>
  <si>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</si>
  <si>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</si>
  <si>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</si>
  <si>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</si>
  <si>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</si>
  <si>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</si>
  <si>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</si>
  <si>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</si>
  <si>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</si>
  <si>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</si>
  <si>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</si>
  <si>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</si>
  <si>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</si>
  <si>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</si>
  <si>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</si>
  <si>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</si>
  <si>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</si>
  <si>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</si>
  <si>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</si>
  <si>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</si>
  <si>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</si>
  <si>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</si>
  <si>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</si>
  <si>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</si>
  <si>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</si>
  <si>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</si>
  <si>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</si>
  <si>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</si>
  <si>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</si>
  <si>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</si>
  <si>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</si>
  <si>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</si>
  <si>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</si>
  <si>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</si>
  <si>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</si>
  <si>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</si>
  <si>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</si>
  <si>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</si>
  <si>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</si>
  <si>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</si>
  <si>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</si>
  <si>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</si>
  <si>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</si>
  <si>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</si>
  <si>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</si>
  <si>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</si>
  <si>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</si>
  <si>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</si>
  <si>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</si>
  <si>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</si>
  <si>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</si>
  <si>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</si>
  <si>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</si>
  <si>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</si>
  <si>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</si>
  <si>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</si>
  <si>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</si>
  <si>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</si>
  <si>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</si>
  <si>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</si>
  <si>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</si>
  <si>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</si>
  <si>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</si>
  <si>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</si>
  <si>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</si>
  <si>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</si>
  <si>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</si>
  <si>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</si>
  <si>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</si>
  <si>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</si>
  <si>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</si>
  <si>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</si>
  <si>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</si>
  <si>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</si>
  <si>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</si>
  <si>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</si>
  <si>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</si>
  <si>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</si>
  <si>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</si>
  <si>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</si>
  <si>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</si>
  <si>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</si>
  <si>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</si>
  <si>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</si>
  <si>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</si>
  <si>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</si>
  <si>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</si>
  <si>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</si>
  <si>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</si>
  <si>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</si>
  <si>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</si>
  <si>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</si>
  <si>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</si>
  <si>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</si>
  <si>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</si>
  <si>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</si>
  <si>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</si>
  <si>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</si>
  <si>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</si>
  <si>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</si>
  <si>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</si>
  <si>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</si>
  <si>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</si>
  <si>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</si>
  <si>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</si>
  <si>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</si>
  <si>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</si>
  <si>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</si>
  <si>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</si>
  <si>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</si>
  <si>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</si>
  <si>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</si>
  <si>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</si>
  <si>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</si>
  <si>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</si>
  <si>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</si>
  <si>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</si>
  <si>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</si>
  <si>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</si>
  <si>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</si>
  <si>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</si>
  <si>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</si>
  <si>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</si>
  <si>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</si>
  <si>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</si>
  <si>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</si>
  <si>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</si>
  <si>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</si>
  <si>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</si>
  <si>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</si>
  <si>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</si>
  <si>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</si>
  <si>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</si>
  <si>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</si>
  <si>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</si>
  <si>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</si>
  <si>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</si>
  <si>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</si>
  <si>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</si>
  <si>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</si>
  <si>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</si>
  <si>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</si>
  <si>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</si>
  <si>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</si>
  <si>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</si>
  <si>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</si>
  <si>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</si>
  <si>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</si>
  <si>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</si>
  <si>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</si>
  <si>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</si>
  <si>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</si>
  <si>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</si>
  <si>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</si>
  <si>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</si>
  <si>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</si>
  <si>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</si>
  <si>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</si>
  <si>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</si>
  <si>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</si>
  <si>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</si>
  <si>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</si>
  <si>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</si>
  <si>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</si>
  <si>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</si>
  <si>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</si>
  <si>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</si>
  <si>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</si>
  <si>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</si>
  <si>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</si>
  <si>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</si>
  <si>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</si>
  <si>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</si>
  <si>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</si>
  <si>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</si>
  <si>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</si>
  <si>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</si>
  <si>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</si>
  <si>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</si>
  <si>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</si>
  <si>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</si>
  <si>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</si>
  <si>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</si>
  <si>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</si>
  <si>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</si>
  <si>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</si>
  <si>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</si>
  <si>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</si>
  <si>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</si>
  <si>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</si>
  <si>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</si>
  <si>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</si>
  <si>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</si>
  <si>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</si>
  <si>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</si>
  <si>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</si>
  <si>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</si>
  <si>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</si>
  <si>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</si>
  <si>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</si>
  <si>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</si>
  <si>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</si>
  <si>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</si>
  <si>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</si>
  <si>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</si>
  <si>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</si>
  <si>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</si>
  <si>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</si>
  <si>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</si>
  <si>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</si>
  <si>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</si>
  <si>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</si>
  <si>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</si>
  <si>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</si>
  <si>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</si>
  <si>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</si>
  <si>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</si>
  <si>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</si>
  <si>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</si>
  <si>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</si>
  <si>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</si>
  <si>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</si>
  <si>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</si>
  <si>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</si>
  <si>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</si>
  <si>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</si>
  <si>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</si>
  <si>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</si>
  <si>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</si>
  <si>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</si>
  <si>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</si>
  <si>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</si>
  <si>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</si>
  <si>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</si>
  <si>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</si>
  <si>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</si>
  <si>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</si>
  <si>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</si>
  <si>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</si>
  <si>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</si>
  <si>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</si>
  <si>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</si>
  <si>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</si>
  <si>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</si>
  <si>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</si>
  <si>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</si>
  <si>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</si>
  <si>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</si>
  <si>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</si>
  <si>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</si>
  <si>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</si>
  <si>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</si>
  <si>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</si>
  <si>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</si>
  <si>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</si>
  <si>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</si>
  <si>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</si>
  <si>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</si>
  <si>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</si>
  <si>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</si>
  <si>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</si>
  <si>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</si>
  <si>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</si>
  <si>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</si>
  <si>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</si>
  <si>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</si>
  <si>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</si>
  <si>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</si>
  <si>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</si>
  <si>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</si>
  <si>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</si>
  <si>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</si>
  <si>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</si>
  <si>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</si>
  <si>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</si>
  <si>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</si>
  <si>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</si>
  <si>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</si>
  <si>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</si>
  <si>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</si>
  <si>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</si>
  <si>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</si>
  <si>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</si>
  <si>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</si>
  <si>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</si>
  <si>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</si>
  <si>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</si>
  <si>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</si>
  <si>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</si>
  <si>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</si>
  <si>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</si>
  <si>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</si>
  <si>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</si>
  <si>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</si>
  <si>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</si>
  <si>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</si>
  <si>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</si>
  <si>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</si>
  <si>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</si>
  <si>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</si>
  <si>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</si>
  <si>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</si>
  <si>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</si>
  <si>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</si>
  <si>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</si>
  <si>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</si>
  <si>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</si>
  <si>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</si>
  <si>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</si>
  <si>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</si>
  <si>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</si>
  <si>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</si>
  <si>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</si>
  <si>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</si>
  <si>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</si>
  <si>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</si>
  <si>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</si>
  <si>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</si>
  <si>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</si>
  <si>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</si>
  <si>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</si>
  <si>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</si>
  <si>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</si>
  <si>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</si>
  <si>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</si>
  <si>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</si>
  <si>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</si>
  <si>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</si>
  <si>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</si>
  <si>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</si>
  <si>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</si>
  <si>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</si>
  <si>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</si>
  <si>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</si>
  <si>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</si>
  <si>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</si>
  <si>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</si>
  <si>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</si>
  <si>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</si>
  <si>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</si>
  <si>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</si>
  <si>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</si>
  <si>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</si>
  <si>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</si>
  <si>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</si>
  <si>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</si>
  <si>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</si>
  <si>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</si>
  <si>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</si>
  <si>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</si>
  <si>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</si>
  <si>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</si>
  <si>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</si>
  <si>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</si>
  <si>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</si>
  <si>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</si>
  <si>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</si>
  <si>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</si>
  <si>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</si>
  <si>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</si>
  <si>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</si>
  <si>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</si>
  <si>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</si>
  <si>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</si>
  <si>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</si>
  <si>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</si>
  <si>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</si>
  <si>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</si>
  <si>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</si>
  <si>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</si>
  <si>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</si>
  <si>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</si>
  <si>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</si>
  <si>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</si>
  <si>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</si>
  <si>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</si>
  <si>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</si>
  <si>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</si>
  <si>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</si>
  <si>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</si>
  <si>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</si>
  <si>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</si>
  <si>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</si>
  <si>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</si>
  <si>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</si>
  <si>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</si>
  <si>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</si>
  <si>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</si>
  <si>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</si>
  <si>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</si>
  <si>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</si>
  <si>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</si>
  <si>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</si>
  <si>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</si>
  <si>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</si>
  <si>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</si>
  <si>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</si>
  <si>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</si>
  <si>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</si>
  <si>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</si>
  <si>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</si>
  <si>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</si>
  <si>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</si>
  <si>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</si>
  <si>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</si>
  <si>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</si>
  <si>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</si>
  <si>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</si>
  <si>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</si>
  <si>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</si>
  <si>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</si>
  <si>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</si>
  <si>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</si>
  <si>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</si>
  <si>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</si>
  <si>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</si>
  <si>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</si>
  <si>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</si>
  <si>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</si>
  <si>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</si>
  <si>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</si>
  <si>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</si>
  <si>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</si>
  <si>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</si>
  <si>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</si>
  <si>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</si>
  <si>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</si>
  <si>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</si>
  <si>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</si>
  <si>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</si>
  <si>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</si>
  <si>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</si>
  <si>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</si>
  <si>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</si>
  <si>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</si>
  <si>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</si>
  <si>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</si>
  <si>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</si>
  <si>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</si>
  <si>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</si>
  <si>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</si>
  <si>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</si>
  <si>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</si>
  <si>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</si>
  <si>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</si>
  <si>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</si>
  <si>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</si>
  <si>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</si>
  <si>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</si>
  <si>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</si>
  <si>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</si>
  <si>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</si>
  <si>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</si>
  <si>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</si>
  <si>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</si>
  <si>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</si>
  <si>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</si>
  <si>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</si>
  <si>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</si>
  <si>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</si>
  <si>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</si>
  <si>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</si>
  <si>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</si>
  <si>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</si>
  <si>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</si>
  <si>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</si>
  <si>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</si>
  <si>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</si>
  <si>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</si>
  <si>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</si>
  <si>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</si>
  <si>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</si>
  <si>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</si>
  <si>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</si>
  <si>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</si>
  <si>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</si>
  <si>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</si>
  <si>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</si>
  <si>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</si>
  <si>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</si>
  <si>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</si>
  <si>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</si>
  <si>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</si>
  <si>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</si>
  <si>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</si>
  <si>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</si>
  <si>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</si>
  <si>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</si>
  <si>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</si>
  <si>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</si>
  <si>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</si>
  <si>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</si>
  <si>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</si>
  <si>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</si>
  <si>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</si>
  <si>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</si>
  <si>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</si>
  <si>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</si>
  <si>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</si>
  <si>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</si>
  <si>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</si>
  <si>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</si>
  <si>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</si>
  <si>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</si>
  <si>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</si>
  <si>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</si>
  <si>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</si>
  <si>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</si>
  <si>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</si>
  <si>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</si>
  <si>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</si>
  <si>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</si>
  <si>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</si>
  <si>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</si>
  <si>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</si>
  <si>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</si>
  <si>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</si>
  <si>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</si>
  <si>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</si>
  <si>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</si>
  <si>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</si>
  <si>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</si>
  <si>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</si>
  <si>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</si>
  <si>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</si>
  <si>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</si>
  <si>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</si>
  <si>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</si>
  <si>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</si>
  <si>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</si>
  <si>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</si>
  <si>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</si>
  <si>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</si>
  <si>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</si>
  <si>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</si>
  <si>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</si>
  <si>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</si>
  <si>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</si>
  <si>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</si>
  <si>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</si>
  <si>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</si>
  <si>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</si>
  <si>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</si>
  <si>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</si>
  <si>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</si>
  <si>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</si>
  <si>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</si>
  <si>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</si>
  <si>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</si>
  <si>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</si>
  <si>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</si>
  <si>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</si>
  <si>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</si>
  <si>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</si>
  <si>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</si>
  <si>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</si>
  <si>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</si>
  <si>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</si>
  <si>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</si>
  <si>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</si>
  <si>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</si>
  <si>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</si>
  <si>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</si>
  <si>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</si>
  <si>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</si>
  <si>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</si>
  <si>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</si>
  <si>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</si>
  <si>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</si>
  <si>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</si>
  <si>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</si>
  <si>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</si>
  <si>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</si>
  <si>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</si>
  <si>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</si>
  <si>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</si>
  <si>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</si>
  <si>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</si>
  <si>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</si>
  <si>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</si>
  <si>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</si>
  <si>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</si>
  <si>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</si>
  <si>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</si>
  <si>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</si>
  <si>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</si>
  <si>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</si>
  <si>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</si>
  <si>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</si>
  <si>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</si>
  <si>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</si>
  <si>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</si>
  <si>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</si>
  <si>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</si>
  <si>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</si>
  <si>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</si>
  <si>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</si>
  <si>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</si>
  <si>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</si>
  <si>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</si>
  <si>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</si>
  <si>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</si>
  <si>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</si>
  <si>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</si>
  <si>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</si>
  <si>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</si>
  <si>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</si>
  <si>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</si>
  <si>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</si>
  <si>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</si>
  <si>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</si>
  <si>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</si>
  <si>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</si>
  <si>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</si>
  <si>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</si>
  <si>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</si>
  <si>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</si>
  <si>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</si>
  <si>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</si>
  <si>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</si>
  <si>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</si>
  <si>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</si>
  <si>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</si>
  <si>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</si>
  <si>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</si>
  <si>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</si>
  <si>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</si>
  <si>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</si>
  <si>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</si>
  <si>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</si>
  <si>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</si>
  <si>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</si>
  <si>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</si>
  <si>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</si>
  <si>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</si>
  <si>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</si>
  <si>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</si>
  <si>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</si>
  <si>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</si>
  <si>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</si>
  <si>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</si>
  <si>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</si>
  <si>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</si>
  <si>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</si>
  <si>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</si>
  <si>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</si>
  <si>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</si>
  <si>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</si>
  <si>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</si>
  <si>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</si>
  <si>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</si>
  <si>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</si>
  <si>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</si>
  <si>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</si>
  <si>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</si>
  <si>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</si>
  <si>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</si>
  <si>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</si>
  <si>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</si>
  <si>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</si>
  <si>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</si>
  <si>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</si>
  <si>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</si>
  <si>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</si>
  <si>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</si>
  <si>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</si>
  <si>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</si>
  <si>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</si>
  <si>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</si>
  <si>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</si>
  <si>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</si>
  <si>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</si>
  <si>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</si>
  <si>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</si>
  <si>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</si>
  <si>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</si>
  <si>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</si>
  <si>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</si>
  <si>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</si>
  <si>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</si>
  <si>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</si>
  <si>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</si>
  <si>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</si>
  <si>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</si>
  <si>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</si>
  <si>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</si>
  <si>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</si>
  <si>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</si>
  <si>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</si>
  <si>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</si>
  <si>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</si>
  <si>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</si>
  <si>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</si>
  <si>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</si>
  <si>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</si>
  <si>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</si>
  <si>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</si>
  <si>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</si>
  <si>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</si>
  <si>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</si>
  <si>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</si>
  <si>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</si>
  <si>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</si>
  <si>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</si>
  <si>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</si>
  <si>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</si>
  <si>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</si>
  <si>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</si>
  <si>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</si>
  <si>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</si>
  <si>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</si>
  <si>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</si>
  <si>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</si>
  <si>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</si>
  <si>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</si>
  <si>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</si>
  <si>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</si>
  <si>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</si>
  <si>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</si>
  <si>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</si>
  <si>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</si>
  <si>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</si>
  <si>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</si>
  <si>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</si>
  <si>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</si>
  <si>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</si>
  <si>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</si>
  <si>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</si>
  <si>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</si>
  <si>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</si>
  <si>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</si>
  <si>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</si>
  <si>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</si>
  <si>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</si>
  <si>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</si>
  <si>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</si>
  <si>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</si>
  <si>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</si>
  <si>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</si>
  <si>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</si>
  <si>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</si>
  <si>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</si>
  <si>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</si>
  <si>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</si>
  <si>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</si>
  <si>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</si>
  <si>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</si>
  <si>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</si>
  <si>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</si>
  <si>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</si>
  <si>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</si>
  <si>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</si>
  <si>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</si>
  <si>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</si>
  <si>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</si>
  <si>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</si>
  <si>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</si>
  <si>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</si>
  <si>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</si>
  <si>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</si>
  <si>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</si>
  <si>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</si>
  <si>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</si>
  <si>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</si>
  <si>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</si>
  <si>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</si>
  <si>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</si>
  <si>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</si>
  <si>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</si>
  <si>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</si>
  <si>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</si>
  <si>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</si>
  <si>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</si>
  <si>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</si>
  <si>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</si>
  <si>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</si>
  <si>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</si>
  <si>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</si>
  <si>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</si>
  <si>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</si>
  <si>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</si>
  <si>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</si>
  <si>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</si>
  <si>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</si>
  <si>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</si>
  <si>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</si>
  <si>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</si>
  <si>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</si>
  <si>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</si>
  <si>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</si>
  <si>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</si>
  <si>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</si>
  <si>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</si>
  <si>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</si>
  <si>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</si>
  <si>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</si>
  <si>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</si>
  <si>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</si>
  <si>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</si>
  <si>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</si>
  <si>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</si>
  <si>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</si>
  <si>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</si>
  <si>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</si>
  <si>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</si>
  <si>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</si>
  <si>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</si>
  <si>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</si>
  <si>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</si>
  <si>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</si>
  <si>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</si>
  <si>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</si>
  <si>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</si>
  <si>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</si>
  <si>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</si>
  <si>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</si>
  <si>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</si>
  <si>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</si>
  <si>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</si>
  <si>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</si>
  <si>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</si>
  <si>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</si>
  <si>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</si>
  <si>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</si>
  <si>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</si>
  <si>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</si>
  <si>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</si>
  <si>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</si>
  <si>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</si>
  <si>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</si>
  <si>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</si>
  <si>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</si>
  <si>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</si>
  <si>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</si>
  <si>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</si>
  <si>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</si>
  <si>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</si>
  <si>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</si>
  <si>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</si>
  <si>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</si>
  <si>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</si>
  <si>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</si>
  <si>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</si>
  <si>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</si>
  <si>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</si>
  <si>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</si>
  <si>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</si>
  <si>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</si>
  <si>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</si>
  <si>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</si>
  <si>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</si>
  <si>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</si>
  <si>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</si>
  <si>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</si>
  <si>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</si>
  <si>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</si>
  <si>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</si>
  <si>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</si>
  <si>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</si>
  <si>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</si>
  <si>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</si>
  <si>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</si>
  <si>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</si>
  <si>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</si>
  <si>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</si>
  <si>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</si>
  <si>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</si>
  <si>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</si>
  <si>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</si>
  <si>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</si>
  <si>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</si>
  <si>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</si>
  <si>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</si>
  <si>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</si>
  <si>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</si>
  <si>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</si>
  <si>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</si>
  <si>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</si>
  <si>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</si>
  <si>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</si>
  <si>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</si>
  <si>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</si>
  <si>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</si>
  <si>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</si>
  <si>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</si>
  <si>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</si>
  <si>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</si>
  <si>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</si>
  <si>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</si>
  <si>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</si>
  <si>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</si>
  <si>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</si>
  <si>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</si>
  <si>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</si>
  <si>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</si>
  <si>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</si>
  <si>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</si>
  <si>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</si>
  <si>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</si>
  <si>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</si>
  <si>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</si>
  <si>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</si>
  <si>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</si>
  <si>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</si>
  <si>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</si>
  <si>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</si>
  <si>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</si>
  <si>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</si>
  <si>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</si>
  <si>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</si>
  <si>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</si>
  <si>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</si>
  <si>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</si>
  <si>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</si>
  <si>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</si>
  <si>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</si>
  <si>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</si>
  <si>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</si>
  <si>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</si>
  <si>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</si>
  <si>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</si>
  <si>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</si>
  <si>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</si>
  <si>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</si>
  <si>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</si>
  <si>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</si>
  <si>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</si>
  <si>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</si>
  <si>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</si>
  <si>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</si>
  <si>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</si>
  <si>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</si>
  <si>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</si>
  <si>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</si>
  <si>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</si>
  <si>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</si>
  <si>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</si>
  <si>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</si>
  <si>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</si>
  <si>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</si>
  <si>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</si>
  <si>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</si>
  <si>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</si>
  <si>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</si>
  <si>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</si>
  <si>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</si>
  <si>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</si>
  <si>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</si>
  <si>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</si>
  <si>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</si>
  <si>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</si>
  <si>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</si>
  <si>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</si>
  <si>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</si>
  <si>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</si>
  <si>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</si>
  <si>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</si>
  <si>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</si>
  <si>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</si>
  <si>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</si>
  <si>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</si>
  <si>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</si>
  <si>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</si>
  <si>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</si>
  <si>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</si>
  <si>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</si>
  <si>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</si>
  <si>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</si>
  <si>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</si>
  <si>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</si>
  <si>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</si>
  <si>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</si>
  <si>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</si>
  <si>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</si>
  <si>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</si>
  <si>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</si>
  <si>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</si>
  <si>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</si>
  <si>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</si>
  <si>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</si>
  <si>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</si>
  <si>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</si>
  <si>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</si>
  <si>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</si>
  <si>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</si>
  <si>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</si>
  <si>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</si>
  <si>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</si>
  <si>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</si>
  <si>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</si>
  <si>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</si>
  <si>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</si>
  <si>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</si>
  <si>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</si>
  <si>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</si>
  <si>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</si>
  <si>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</si>
  <si>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</si>
  <si>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</si>
  <si>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</si>
  <si>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</si>
  <si>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</si>
  <si>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</si>
  <si>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</si>
  <si>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</si>
  <si>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</si>
  <si>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</si>
  <si>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</si>
  <si>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</si>
  <si>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</si>
  <si>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</si>
  <si>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</si>
  <si>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</si>
  <si>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</si>
  <si>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</si>
  <si>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</si>
  <si>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</si>
  <si>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</si>
  <si>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</si>
  <si>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</si>
  <si>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</si>
  <si>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</si>
  <si>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</si>
  <si>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</si>
  <si>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</si>
  <si>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</si>
  <si>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</si>
  <si>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</si>
  <si>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</si>
  <si>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</si>
  <si>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</si>
  <si>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</si>
  <si>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</si>
  <si>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</si>
  <si>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</si>
  <si>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</si>
  <si>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</si>
  <si>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</si>
  <si>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</si>
  <si>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</si>
  <si>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</si>
  <si>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</si>
  <si>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</si>
  <si>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</si>
  <si>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</si>
  <si>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</si>
  <si>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</si>
  <si>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</si>
  <si>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</si>
  <si>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</si>
  <si>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</si>
  <si>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</si>
  <si>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</si>
  <si>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</si>
  <si>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</si>
  <si>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</si>
  <si>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</si>
  <si>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</si>
  <si>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</si>
  <si>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</si>
  <si>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</si>
  <si>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</si>
  <si>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</si>
  <si>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</si>
  <si>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</si>
  <si>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</si>
  <si>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</si>
  <si>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</si>
  <si>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</si>
  <si>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</si>
  <si>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</si>
  <si>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</si>
  <si>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</si>
  <si>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</si>
  <si>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</si>
  <si>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</si>
  <si>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</si>
  <si>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</si>
  <si>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</si>
  <si>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</si>
  <si>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</si>
  <si>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</si>
  <si>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</si>
  <si>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</si>
  <si>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</si>
  <si>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</si>
  <si>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</si>
  <si>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</si>
  <si>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</si>
  <si>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</si>
  <si>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</si>
  <si>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</si>
  <si>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</si>
  <si>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</si>
  <si>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</si>
  <si>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</si>
  <si>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</si>
  <si>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</si>
  <si>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</si>
  <si>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</si>
  <si>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</si>
  <si>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</si>
  <si>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</si>
  <si>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</si>
  <si>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</si>
  <si>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</si>
  <si>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</si>
  <si>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</si>
  <si>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</si>
  <si>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西北</t>
  </si>
  <si>
    <t>光华店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</si>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</sst>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color theme="2" tint="-0.9"/>
      <name val="宋体"/>
      <charset val="0"/>
    </font>
    <font>
      <sz val="10"/>
      <color theme="2" tint="-0.9"/>
      <name val="宋体"/>
      <charset val="134"/>
      <scheme val="minor"/>
    </font>
    <font>
      <sz val="11"/>
      <color theme="2" tint="-0.9"/>
      <name val="宋体"/>
      <charset val="134"/>
      <scheme val="minor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0" fillId="2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1" borderId="15" applyNumberFormat="0" applyFont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7" fillId="30" borderId="19" applyNumberFormat="0" applyAlignment="0" applyProtection="0">
      <alignment vertical="center"/>
    </xf>
    <xf numFmtId="0" fontId="48" fillId="30" borderId="16" applyNumberFormat="0" applyAlignment="0" applyProtection="0">
      <alignment vertical="center"/>
    </xf>
    <xf numFmtId="0" fontId="49" fillId="34" borderId="20" applyNumberFormat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7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176" fontId="17" fillId="3" borderId="2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7" fillId="4" borderId="2" xfId="0" applyNumberFormat="1" applyFont="1" applyFill="1" applyBorder="1" applyAlignment="1">
      <alignment horizontal="center" vertical="center" wrapText="1"/>
    </xf>
    <xf numFmtId="176" fontId="17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7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9" fillId="0" borderId="0" xfId="0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/>
    </xf>
    <xf numFmtId="0" fontId="21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2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22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25" fillId="0" borderId="2" xfId="0" applyNumberFormat="1" applyFont="1" applyFill="1" applyBorder="1" applyAlignment="1">
      <alignment horizontal="center" vertical="center"/>
    </xf>
    <xf numFmtId="176" fontId="25" fillId="0" borderId="2" xfId="0" applyNumberFormat="1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49" fontId="26" fillId="0" borderId="2" xfId="0" applyNumberFormat="1" applyFont="1" applyFill="1" applyBorder="1" applyAlignment="1">
      <alignment vertical="center"/>
    </xf>
    <xf numFmtId="49" fontId="26" fillId="0" borderId="2" xfId="0" applyNumberFormat="1" applyFont="1" applyFill="1" applyBorder="1" applyAlignment="1">
      <alignment horizontal="center" vertical="center"/>
    </xf>
    <xf numFmtId="176" fontId="26" fillId="0" borderId="2" xfId="0" applyNumberFormat="1" applyFont="1" applyFill="1" applyBorder="1" applyAlignment="1">
      <alignment horizontal="center" vertical="center"/>
    </xf>
    <xf numFmtId="0" fontId="27" fillId="4" borderId="2" xfId="0" applyNumberFormat="1" applyFont="1" applyFill="1" applyBorder="1" applyAlignment="1">
      <alignment horizontal="center" vertical="center"/>
    </xf>
    <xf numFmtId="49" fontId="27" fillId="4" borderId="2" xfId="0" applyNumberFormat="1" applyFont="1" applyFill="1" applyBorder="1" applyAlignment="1">
      <alignment vertical="center"/>
    </xf>
    <xf numFmtId="49" fontId="27" fillId="4" borderId="2" xfId="0" applyNumberFormat="1" applyFont="1" applyFill="1" applyBorder="1" applyAlignment="1">
      <alignment horizontal="center" vertical="center"/>
    </xf>
    <xf numFmtId="176" fontId="27" fillId="4" borderId="2" xfId="0" applyNumberFormat="1" applyFont="1" applyFill="1" applyBorder="1" applyAlignment="1">
      <alignment horizontal="center" vertical="center"/>
    </xf>
    <xf numFmtId="0" fontId="28" fillId="3" borderId="2" xfId="0" applyNumberFormat="1" applyFont="1" applyFill="1" applyBorder="1" applyAlignment="1">
      <alignment horizontal="center" vertical="center"/>
    </xf>
    <xf numFmtId="49" fontId="28" fillId="3" borderId="2" xfId="0" applyNumberFormat="1" applyFont="1" applyFill="1" applyBorder="1" applyAlignment="1">
      <alignment vertical="center"/>
    </xf>
    <xf numFmtId="49" fontId="28" fillId="3" borderId="2" xfId="0" applyNumberFormat="1" applyFont="1" applyFill="1" applyBorder="1" applyAlignment="1">
      <alignment horizontal="center" vertical="center"/>
    </xf>
    <xf numFmtId="176" fontId="28" fillId="3" borderId="2" xfId="0" applyNumberFormat="1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49" fontId="28" fillId="0" borderId="0" xfId="0" applyNumberFormat="1" applyFont="1" applyFill="1" applyBorder="1" applyAlignment="1">
      <alignment vertical="center"/>
    </xf>
    <xf numFmtId="49" fontId="28" fillId="0" borderId="0" xfId="0" applyNumberFormat="1" applyFont="1" applyFill="1" applyBorder="1" applyAlignment="1">
      <alignment horizontal="center" vertical="center"/>
    </xf>
    <xf numFmtId="176" fontId="2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18" fillId="0" borderId="4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8" xfId="0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7" fillId="0" borderId="11" xfId="0" applyNumberFormat="1" applyFont="1" applyFill="1" applyBorder="1" applyAlignment="1">
      <alignment horizontal="center" vertical="center"/>
    </xf>
    <xf numFmtId="0" fontId="17" fillId="0" borderId="12" xfId="0" applyNumberFormat="1" applyFont="1" applyFill="1" applyBorder="1" applyAlignment="1">
      <alignment horizontal="center" vertical="center"/>
    </xf>
    <xf numFmtId="0" fontId="17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3" xfId="0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/>
    </xf>
    <xf numFmtId="10" fontId="17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30" fillId="4" borderId="2" xfId="0" applyNumberFormat="1" applyFont="1" applyFill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 vertical="center"/>
    </xf>
    <xf numFmtId="10" fontId="23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 wrapText="1"/>
    </xf>
    <xf numFmtId="176" fontId="2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7" fillId="0" borderId="11" xfId="0" applyNumberFormat="1" applyFont="1" applyFill="1" applyBorder="1" applyAlignment="1">
      <alignment horizontal="center" vertical="center"/>
    </xf>
    <xf numFmtId="176" fontId="17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7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30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10" borderId="2" xfId="0" applyFont="1" applyFill="1" applyBorder="1" applyAlignment="1">
      <alignment horizontal="center" vertical="center" wrapText="1"/>
    </xf>
    <xf numFmtId="0" fontId="30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H132"/>
  <sheetViews>
    <sheetView topLeftCell="B1" workbookViewId="0">
      <pane xSplit="2" topLeftCell="Y1" activePane="topRight" state="frozen"/>
      <selection/>
      <selection pane="topRight" activeCell="AG148" sqref="AG148"/>
    </sheetView>
  </sheetViews>
  <sheetFormatPr defaultColWidth="9" defaultRowHeight="13.5"/>
  <cols>
    <col min="1" max="1" width="3.75" style="16" customWidth="1"/>
    <col min="2" max="2" width="8.125" style="16" customWidth="1"/>
    <col min="3" max="3" width="12.25" style="17" customWidth="1"/>
    <col min="4" max="4" width="13.25" style="17" customWidth="1"/>
    <col min="5" max="5" width="5.25" style="36" hidden="1" customWidth="1"/>
    <col min="6" max="6" width="8.5" style="37" hidden="1" customWidth="1"/>
    <col min="7" max="8" width="5.625" style="172" customWidth="1"/>
    <col min="9" max="9" width="10.25" style="173" hidden="1" customWidth="1"/>
    <col min="10" max="10" width="10.5" style="173" customWidth="1"/>
    <col min="11" max="11" width="9.625" style="173" hidden="1" customWidth="1"/>
    <col min="12" max="12" width="10.875" style="173" customWidth="1"/>
    <col min="13" max="13" width="8" style="174" hidden="1" customWidth="1"/>
    <col min="14" max="14" width="9.25" style="45" hidden="1" customWidth="1"/>
    <col min="15" max="15" width="8.625" style="105" customWidth="1"/>
    <col min="16" max="16" width="9.25" style="173" hidden="1" customWidth="1"/>
    <col min="17" max="17" width="10.75" style="39" customWidth="1"/>
    <col min="18" max="18" width="8" style="174" hidden="1" customWidth="1"/>
    <col min="19" max="19" width="9.375" style="175" customWidth="1"/>
    <col min="20" max="20" width="10.375" style="175" customWidth="1"/>
    <col min="21" max="21" width="8.125" style="176" customWidth="1"/>
    <col min="22" max="24" width="8" style="176" customWidth="1"/>
    <col min="25" max="25" width="8" style="177" customWidth="1"/>
    <col min="26" max="26" width="8.625" style="178" customWidth="1"/>
    <col min="27" max="27" width="7.625" style="45" hidden="1" customWidth="1"/>
    <col min="28" max="28" width="7.625" style="45" customWidth="1"/>
    <col min="29" max="29" width="9.375" style="173" hidden="1" customWidth="1"/>
    <col min="30" max="30" width="9.375" style="173" customWidth="1"/>
    <col min="31" max="31" width="8.625" style="174" hidden="1" customWidth="1"/>
    <col min="32" max="32" width="10" style="173" hidden="1" customWidth="1"/>
    <col min="33" max="33" width="10" style="173" customWidth="1"/>
    <col min="34" max="34" width="9.5" style="173" hidden="1" customWidth="1"/>
    <col min="35" max="35" width="9.5" style="173" customWidth="1"/>
    <col min="36" max="36" width="8.875" style="174" hidden="1" customWidth="1"/>
    <col min="37" max="37" width="11.875" style="173" customWidth="1"/>
    <col min="38" max="38" width="10.25" style="173" customWidth="1"/>
    <col min="39" max="42" width="8.875" style="174" customWidth="1"/>
    <col min="43" max="43" width="6.875" style="177" customWidth="1"/>
    <col min="44" max="44" width="7.375" style="177" customWidth="1"/>
    <col min="45" max="45" width="6.375" style="179" customWidth="1"/>
    <col min="46" max="46" width="5.75" style="179" customWidth="1"/>
    <col min="47" max="47" width="6.25" style="179" customWidth="1"/>
    <col min="48" max="48" width="5.5" style="180" customWidth="1"/>
    <col min="49" max="57" width="5.75" style="179" customWidth="1"/>
    <col min="58" max="58" width="5.25" style="105" customWidth="1"/>
    <col min="59" max="60" width="5.25" style="179" customWidth="1"/>
    <col min="61" max="16384" width="9" style="171"/>
  </cols>
  <sheetData>
    <row r="1" s="169" customFormat="1" ht="18" customHeight="1" spans="1:60">
      <c r="A1" s="181" t="s">
        <v>0</v>
      </c>
      <c r="B1" s="182"/>
      <c r="C1" s="182"/>
      <c r="D1" s="182"/>
      <c r="E1" s="182"/>
      <c r="F1" s="182"/>
      <c r="G1" s="183"/>
      <c r="H1" s="183"/>
      <c r="I1" s="196"/>
      <c r="J1" s="197" t="s">
        <v>1</v>
      </c>
      <c r="K1" s="198"/>
      <c r="L1" s="198"/>
      <c r="M1" s="198"/>
      <c r="N1" s="198"/>
      <c r="O1" s="198"/>
      <c r="P1" s="198"/>
      <c r="Q1" s="200"/>
      <c r="R1" s="199"/>
      <c r="S1" s="212" t="s">
        <v>2</v>
      </c>
      <c r="T1" s="213"/>
      <c r="U1" s="213"/>
      <c r="V1" s="213"/>
      <c r="W1" s="213"/>
      <c r="X1" s="214"/>
      <c r="Y1" s="226" t="s">
        <v>3</v>
      </c>
      <c r="Z1" s="226"/>
      <c r="AB1" s="197" t="s">
        <v>4</v>
      </c>
      <c r="AC1" s="198"/>
      <c r="AD1" s="198"/>
      <c r="AE1" s="198"/>
      <c r="AF1" s="198"/>
      <c r="AG1" s="198"/>
      <c r="AH1" s="198"/>
      <c r="AI1" s="200"/>
      <c r="AJ1" s="231"/>
      <c r="AK1" s="238" t="s">
        <v>5</v>
      </c>
      <c r="AL1" s="239"/>
      <c r="AM1" s="239"/>
      <c r="AN1" s="239"/>
      <c r="AO1" s="239"/>
      <c r="AP1" s="228"/>
      <c r="AQ1" s="248" t="s">
        <v>3</v>
      </c>
      <c r="AR1" s="249"/>
      <c r="AS1" s="250" t="s">
        <v>6</v>
      </c>
      <c r="AT1" s="250"/>
      <c r="AU1" s="250"/>
      <c r="AV1" s="250"/>
      <c r="AW1" s="250"/>
      <c r="AX1" s="250"/>
      <c r="AY1" s="250"/>
      <c r="AZ1" s="250"/>
      <c r="BA1" s="250"/>
      <c r="BB1" s="250"/>
      <c r="BC1" s="250"/>
      <c r="BD1" s="250"/>
      <c r="BE1" s="250"/>
      <c r="BF1" s="250"/>
      <c r="BG1" s="250"/>
      <c r="BH1" s="250"/>
    </row>
    <row r="2" s="169" customFormat="1" ht="22" customHeight="1" spans="1:60">
      <c r="A2" s="184"/>
      <c r="B2" s="185"/>
      <c r="C2" s="185"/>
      <c r="D2" s="185"/>
      <c r="E2" s="185"/>
      <c r="F2" s="185"/>
      <c r="G2" s="186"/>
      <c r="H2" s="186"/>
      <c r="I2" s="199" t="s">
        <v>7</v>
      </c>
      <c r="J2" s="197" t="s">
        <v>7</v>
      </c>
      <c r="K2" s="198"/>
      <c r="L2" s="200"/>
      <c r="M2" s="199"/>
      <c r="N2" s="201" t="s">
        <v>8</v>
      </c>
      <c r="O2" s="202" t="s">
        <v>8</v>
      </c>
      <c r="P2" s="203"/>
      <c r="Q2" s="215"/>
      <c r="R2" s="201"/>
      <c r="S2" s="212" t="s">
        <v>9</v>
      </c>
      <c r="T2" s="214"/>
      <c r="U2" s="216" t="s">
        <v>7</v>
      </c>
      <c r="V2" s="217"/>
      <c r="W2" s="216" t="s">
        <v>8</v>
      </c>
      <c r="X2" s="217"/>
      <c r="Y2" s="227"/>
      <c r="Z2" s="227"/>
      <c r="AA2" s="228" t="s">
        <v>7</v>
      </c>
      <c r="AB2" s="197" t="s">
        <v>7</v>
      </c>
      <c r="AC2" s="198"/>
      <c r="AD2" s="200"/>
      <c r="AE2" s="199"/>
      <c r="AF2" s="199" t="s">
        <v>8</v>
      </c>
      <c r="AG2" s="197" t="s">
        <v>8</v>
      </c>
      <c r="AH2" s="198"/>
      <c r="AI2" s="200"/>
      <c r="AJ2" s="231"/>
      <c r="AK2" s="240" t="s">
        <v>10</v>
      </c>
      <c r="AL2" s="241"/>
      <c r="AM2" s="216" t="s">
        <v>7</v>
      </c>
      <c r="AN2" s="217"/>
      <c r="AO2" s="216" t="s">
        <v>8</v>
      </c>
      <c r="AP2" s="217"/>
      <c r="AQ2" s="251"/>
      <c r="AR2" s="252"/>
      <c r="AS2" s="253" t="s">
        <v>11</v>
      </c>
      <c r="AT2" s="254"/>
      <c r="AU2" s="254"/>
      <c r="AV2" s="255"/>
      <c r="AW2" s="253" t="s">
        <v>12</v>
      </c>
      <c r="AX2" s="254"/>
      <c r="AY2" s="254"/>
      <c r="AZ2" s="254"/>
      <c r="BA2" s="254"/>
      <c r="BB2" s="254"/>
      <c r="BC2" s="254"/>
      <c r="BD2" s="254"/>
      <c r="BE2" s="255"/>
      <c r="BF2" s="263" t="s">
        <v>13</v>
      </c>
      <c r="BG2" s="263"/>
      <c r="BH2" s="263"/>
    </row>
    <row r="3" s="169" customFormat="1" ht="24" hidden="1" customHeight="1" spans="1:60">
      <c r="A3" s="109" t="s">
        <v>14</v>
      </c>
      <c r="B3" s="109" t="s">
        <v>15</v>
      </c>
      <c r="C3" s="187" t="s">
        <v>16</v>
      </c>
      <c r="D3" s="187" t="s">
        <v>17</v>
      </c>
      <c r="E3" s="188" t="s">
        <v>18</v>
      </c>
      <c r="F3" s="189" t="s">
        <v>19</v>
      </c>
      <c r="G3" s="190" t="s">
        <v>20</v>
      </c>
      <c r="H3" s="190" t="s">
        <v>21</v>
      </c>
      <c r="I3" s="199" t="s">
        <v>22</v>
      </c>
      <c r="J3" s="199" t="s">
        <v>23</v>
      </c>
      <c r="K3" s="199" t="s">
        <v>24</v>
      </c>
      <c r="L3" s="199" t="s">
        <v>25</v>
      </c>
      <c r="M3" s="204" t="s">
        <v>26</v>
      </c>
      <c r="N3" s="199" t="s">
        <v>22</v>
      </c>
      <c r="O3" s="50" t="s">
        <v>23</v>
      </c>
      <c r="P3" s="199" t="s">
        <v>24</v>
      </c>
      <c r="Q3" s="50" t="s">
        <v>25</v>
      </c>
      <c r="R3" s="204" t="s">
        <v>26</v>
      </c>
      <c r="S3" s="218" t="s">
        <v>22</v>
      </c>
      <c r="T3" s="218" t="s">
        <v>24</v>
      </c>
      <c r="U3" s="219" t="s">
        <v>27</v>
      </c>
      <c r="V3" s="219" t="s">
        <v>28</v>
      </c>
      <c r="W3" s="219" t="s">
        <v>27</v>
      </c>
      <c r="X3" s="219" t="s">
        <v>28</v>
      </c>
      <c r="Y3" s="229" t="s">
        <v>29</v>
      </c>
      <c r="Z3" s="230" t="s">
        <v>30</v>
      </c>
      <c r="AA3" s="231" t="s">
        <v>22</v>
      </c>
      <c r="AB3" s="199" t="s">
        <v>31</v>
      </c>
      <c r="AC3" s="199" t="s">
        <v>24</v>
      </c>
      <c r="AD3" s="199" t="s">
        <v>32</v>
      </c>
      <c r="AE3" s="204" t="s">
        <v>26</v>
      </c>
      <c r="AF3" s="199" t="s">
        <v>22</v>
      </c>
      <c r="AG3" s="199" t="s">
        <v>31</v>
      </c>
      <c r="AH3" s="199" t="s">
        <v>24</v>
      </c>
      <c r="AI3" s="199" t="s">
        <v>32</v>
      </c>
      <c r="AJ3" s="242" t="s">
        <v>26</v>
      </c>
      <c r="AK3" s="243" t="s">
        <v>22</v>
      </c>
      <c r="AL3" s="243" t="s">
        <v>24</v>
      </c>
      <c r="AM3" s="219" t="s">
        <v>27</v>
      </c>
      <c r="AN3" s="219" t="s">
        <v>28</v>
      </c>
      <c r="AO3" s="219" t="s">
        <v>27</v>
      </c>
      <c r="AP3" s="219" t="s">
        <v>28</v>
      </c>
      <c r="AQ3" s="229" t="s">
        <v>33</v>
      </c>
      <c r="AR3" s="229" t="s">
        <v>34</v>
      </c>
      <c r="AS3" s="250" t="s">
        <v>35</v>
      </c>
      <c r="AT3" s="250" t="s">
        <v>22</v>
      </c>
      <c r="AU3" s="250" t="s">
        <v>36</v>
      </c>
      <c r="AV3" s="256" t="s">
        <v>37</v>
      </c>
      <c r="AW3" s="250" t="s">
        <v>35</v>
      </c>
      <c r="AX3" s="250" t="s">
        <v>38</v>
      </c>
      <c r="AY3" s="250" t="s">
        <v>39</v>
      </c>
      <c r="AZ3" s="250" t="s">
        <v>36</v>
      </c>
      <c r="BA3" s="250" t="s">
        <v>37</v>
      </c>
      <c r="BB3" s="260" t="s">
        <v>40</v>
      </c>
      <c r="BC3" s="261" t="s">
        <v>39</v>
      </c>
      <c r="BD3" s="261" t="s">
        <v>38</v>
      </c>
      <c r="BE3" s="264" t="s">
        <v>41</v>
      </c>
      <c r="BF3" s="250" t="s">
        <v>35</v>
      </c>
      <c r="BG3" s="250" t="s">
        <v>22</v>
      </c>
      <c r="BH3" s="250" t="s">
        <v>36</v>
      </c>
    </row>
    <row r="4" s="170" customFormat="1" hidden="1" spans="1:60">
      <c r="A4" s="23">
        <v>3</v>
      </c>
      <c r="B4" s="23">
        <v>742</v>
      </c>
      <c r="C4" s="24" t="s">
        <v>42</v>
      </c>
      <c r="D4" s="24" t="s">
        <v>43</v>
      </c>
      <c r="E4" s="59">
        <v>1</v>
      </c>
      <c r="F4" s="60">
        <v>200</v>
      </c>
      <c r="G4" s="191">
        <v>0</v>
      </c>
      <c r="H4" s="191">
        <v>0</v>
      </c>
      <c r="I4" s="205">
        <v>18000</v>
      </c>
      <c r="J4" s="111">
        <f t="shared" ref="J4:J67" si="0">I4*3</f>
        <v>54000</v>
      </c>
      <c r="K4" s="205">
        <f t="shared" ref="K4:K67" si="1">I4*M4</f>
        <v>3330</v>
      </c>
      <c r="L4" s="111">
        <f t="shared" ref="L4:L67" si="2">K4*3</f>
        <v>9990</v>
      </c>
      <c r="M4" s="206">
        <v>0.185</v>
      </c>
      <c r="N4" s="207">
        <v>22500</v>
      </c>
      <c r="O4" s="208">
        <f t="shared" ref="O4:O67" si="3">N4*3</f>
        <v>67500</v>
      </c>
      <c r="P4" s="205">
        <f t="shared" ref="P4:P67" si="4">N4*R4</f>
        <v>3850.3125</v>
      </c>
      <c r="Q4" s="111">
        <f t="shared" ref="Q4:Q67" si="5">P4*3</f>
        <v>11550.9375</v>
      </c>
      <c r="R4" s="206">
        <v>0.171125</v>
      </c>
      <c r="S4" s="220">
        <v>107493.09</v>
      </c>
      <c r="T4" s="220">
        <v>17657.29</v>
      </c>
      <c r="U4" s="221">
        <f t="shared" ref="U4:U67" si="6">S4/J4</f>
        <v>1.99061277777778</v>
      </c>
      <c r="V4" s="221">
        <f t="shared" ref="V4:V67" si="7">T4/L4</f>
        <v>1.7674964964965</v>
      </c>
      <c r="W4" s="221">
        <f t="shared" ref="W4:W67" si="8">S4/O4</f>
        <v>1.59249022222222</v>
      </c>
      <c r="X4" s="221">
        <f t="shared" ref="X4:X67" si="9">T4/Q4</f>
        <v>1.52864561859156</v>
      </c>
      <c r="Y4" s="194">
        <f>(G4*500)+(H4*260)</f>
        <v>0</v>
      </c>
      <c r="Z4" s="232">
        <v>0</v>
      </c>
      <c r="AA4" s="233">
        <v>13000</v>
      </c>
      <c r="AB4" s="208">
        <f t="shared" ref="AB4:AB67" si="10">AA4*2</f>
        <v>26000</v>
      </c>
      <c r="AC4" s="205">
        <v>2843.96330203837</v>
      </c>
      <c r="AD4" s="111">
        <f t="shared" ref="AD4:AD67" si="11">AC4*2</f>
        <v>5687.92660407674</v>
      </c>
      <c r="AE4" s="206">
        <v>0.218766407849105</v>
      </c>
      <c r="AF4" s="205">
        <v>14950</v>
      </c>
      <c r="AG4" s="111">
        <f t="shared" ref="AG4:AG67" si="12">AF4*2</f>
        <v>29900</v>
      </c>
      <c r="AH4" s="205">
        <v>3041.61875153004</v>
      </c>
      <c r="AI4" s="111">
        <f t="shared" ref="AI4:AI67" si="13">AH4*2</f>
        <v>6083.23750306008</v>
      </c>
      <c r="AJ4" s="244">
        <v>0.203452759299668</v>
      </c>
      <c r="AK4" s="110">
        <v>18403.7</v>
      </c>
      <c r="AL4" s="110">
        <v>4232.66</v>
      </c>
      <c r="AM4" s="79">
        <f t="shared" ref="AM4:AM67" si="14">AK4/AB4</f>
        <v>0.707834615384615</v>
      </c>
      <c r="AN4" s="79">
        <f t="shared" ref="AN4:AN67" si="15">AL4/AD4</f>
        <v>0.744148139493625</v>
      </c>
      <c r="AO4" s="79">
        <f t="shared" ref="AO4:AO67" si="16">AK4/AG4</f>
        <v>0.615508361204013</v>
      </c>
      <c r="AP4" s="79">
        <f t="shared" ref="AP4:AP67" si="17">AL4/AI4</f>
        <v>0.695790686763557</v>
      </c>
      <c r="AQ4" s="257"/>
      <c r="AR4" s="257"/>
      <c r="AS4" s="258">
        <v>50</v>
      </c>
      <c r="AT4" s="258">
        <v>22</v>
      </c>
      <c r="AU4" s="258">
        <f>AT4-AS4</f>
        <v>-28</v>
      </c>
      <c r="AV4" s="259">
        <f>AU4*2</f>
        <v>-56</v>
      </c>
      <c r="AW4" s="258">
        <v>22</v>
      </c>
      <c r="AX4" s="258">
        <v>18</v>
      </c>
      <c r="AY4" s="258">
        <v>0</v>
      </c>
      <c r="AZ4" s="258">
        <f>(AX4+AY4)-AW4</f>
        <v>-4</v>
      </c>
      <c r="BA4" s="259">
        <f>AZ4*5</f>
        <v>-20</v>
      </c>
      <c r="BB4" s="262">
        <v>200</v>
      </c>
      <c r="BC4" s="258">
        <v>0</v>
      </c>
      <c r="BD4" s="258">
        <v>90</v>
      </c>
      <c r="BE4" s="265">
        <v>-110</v>
      </c>
      <c r="BF4" s="266">
        <v>10</v>
      </c>
      <c r="BG4" s="258">
        <v>9</v>
      </c>
      <c r="BH4" s="258">
        <f>BG4-BF4</f>
        <v>-1</v>
      </c>
    </row>
    <row r="5" s="170" customFormat="1" hidden="1" spans="1:60">
      <c r="A5" s="29">
        <v>11</v>
      </c>
      <c r="B5" s="29">
        <v>385</v>
      </c>
      <c r="C5" s="30" t="s">
        <v>44</v>
      </c>
      <c r="D5" s="30" t="s">
        <v>45</v>
      </c>
      <c r="E5" s="192">
        <v>4</v>
      </c>
      <c r="F5" s="193">
        <v>200</v>
      </c>
      <c r="G5" s="191">
        <v>4</v>
      </c>
      <c r="H5" s="191">
        <v>0</v>
      </c>
      <c r="I5" s="209">
        <v>26000</v>
      </c>
      <c r="J5" s="111">
        <f t="shared" si="0"/>
        <v>78000</v>
      </c>
      <c r="K5" s="209">
        <f t="shared" si="1"/>
        <v>4810</v>
      </c>
      <c r="L5" s="111">
        <f t="shared" si="2"/>
        <v>14430</v>
      </c>
      <c r="M5" s="210">
        <v>0.185</v>
      </c>
      <c r="N5" s="211">
        <v>31000</v>
      </c>
      <c r="O5" s="208">
        <f t="shared" si="3"/>
        <v>93000</v>
      </c>
      <c r="P5" s="209">
        <f t="shared" si="4"/>
        <v>5304.875</v>
      </c>
      <c r="Q5" s="111">
        <f t="shared" si="5"/>
        <v>15914.625</v>
      </c>
      <c r="R5" s="210">
        <v>0.171125</v>
      </c>
      <c r="S5" s="222">
        <v>59425.78</v>
      </c>
      <c r="T5" s="222">
        <v>11649.71</v>
      </c>
      <c r="U5" s="223">
        <f t="shared" si="6"/>
        <v>0.761868974358974</v>
      </c>
      <c r="V5" s="223">
        <f t="shared" si="7"/>
        <v>0.80732571032571</v>
      </c>
      <c r="W5" s="223">
        <f t="shared" si="8"/>
        <v>0.63898688172043</v>
      </c>
      <c r="X5" s="223">
        <f t="shared" si="9"/>
        <v>0.732012849815814</v>
      </c>
      <c r="Y5" s="234">
        <v>0</v>
      </c>
      <c r="Z5" s="235">
        <v>0</v>
      </c>
      <c r="AA5" s="236">
        <v>16000</v>
      </c>
      <c r="AB5" s="208">
        <f t="shared" si="10"/>
        <v>32000</v>
      </c>
      <c r="AC5" s="209">
        <v>3236.26158060673</v>
      </c>
      <c r="AD5" s="111">
        <f t="shared" si="11"/>
        <v>6472.52316121346</v>
      </c>
      <c r="AE5" s="210">
        <v>0.202266348787921</v>
      </c>
      <c r="AF5" s="209">
        <v>18400</v>
      </c>
      <c r="AG5" s="111">
        <f t="shared" si="12"/>
        <v>36800</v>
      </c>
      <c r="AH5" s="209">
        <v>3461.1817604589</v>
      </c>
      <c r="AI5" s="111">
        <f t="shared" si="13"/>
        <v>6922.3635209178</v>
      </c>
      <c r="AJ5" s="245">
        <v>0.188107704372766</v>
      </c>
      <c r="AK5" s="246">
        <v>33819.82</v>
      </c>
      <c r="AL5" s="246">
        <v>5489.3</v>
      </c>
      <c r="AM5" s="247">
        <f t="shared" si="14"/>
        <v>1.056869375</v>
      </c>
      <c r="AN5" s="79">
        <f t="shared" si="15"/>
        <v>0.848092755062598</v>
      </c>
      <c r="AO5" s="79">
        <f t="shared" si="16"/>
        <v>0.919016847826087</v>
      </c>
      <c r="AP5" s="79">
        <f t="shared" si="17"/>
        <v>0.792980603144084</v>
      </c>
      <c r="AQ5" s="257"/>
      <c r="AR5" s="257"/>
      <c r="AS5" s="258">
        <v>56</v>
      </c>
      <c r="AT5" s="258">
        <v>42</v>
      </c>
      <c r="AU5" s="258">
        <f t="shared" ref="AU5:AU36" si="18">AT5-AS5</f>
        <v>-14</v>
      </c>
      <c r="AV5" s="259">
        <f>AU5*2</f>
        <v>-28</v>
      </c>
      <c r="AW5" s="258">
        <v>26</v>
      </c>
      <c r="AX5" s="258">
        <v>8</v>
      </c>
      <c r="AY5" s="258">
        <v>12</v>
      </c>
      <c r="AZ5" s="258">
        <f t="shared" ref="AZ5:AZ36" si="19">(AX5+AY5)-AW5</f>
        <v>-6</v>
      </c>
      <c r="BA5" s="259">
        <f>AZ5*5</f>
        <v>-30</v>
      </c>
      <c r="BB5" s="262">
        <v>200</v>
      </c>
      <c r="BC5" s="258">
        <v>96</v>
      </c>
      <c r="BD5" s="258">
        <v>40</v>
      </c>
      <c r="BE5" s="265">
        <v>-64</v>
      </c>
      <c r="BF5" s="266">
        <v>10</v>
      </c>
      <c r="BG5" s="258">
        <v>13</v>
      </c>
      <c r="BH5" s="258">
        <f t="shared" ref="BH5:BH36" si="20">BG5-BF5</f>
        <v>3</v>
      </c>
    </row>
    <row r="6" s="170" customFormat="1" hidden="1" spans="1:60">
      <c r="A6" s="23">
        <v>1</v>
      </c>
      <c r="B6" s="23">
        <v>337</v>
      </c>
      <c r="C6" s="24" t="s">
        <v>46</v>
      </c>
      <c r="D6" s="24" t="s">
        <v>47</v>
      </c>
      <c r="E6" s="59">
        <v>1</v>
      </c>
      <c r="F6" s="60">
        <v>200</v>
      </c>
      <c r="G6" s="194">
        <v>6</v>
      </c>
      <c r="H6" s="191">
        <v>2</v>
      </c>
      <c r="I6" s="205">
        <v>45000</v>
      </c>
      <c r="J6" s="111">
        <f t="shared" si="0"/>
        <v>135000</v>
      </c>
      <c r="K6" s="205">
        <f t="shared" si="1"/>
        <v>8325</v>
      </c>
      <c r="L6" s="111">
        <f t="shared" si="2"/>
        <v>24975</v>
      </c>
      <c r="M6" s="206">
        <v>0.185</v>
      </c>
      <c r="N6" s="207">
        <v>54000</v>
      </c>
      <c r="O6" s="208">
        <f t="shared" si="3"/>
        <v>162000</v>
      </c>
      <c r="P6" s="205">
        <f t="shared" si="4"/>
        <v>9240.75</v>
      </c>
      <c r="Q6" s="111">
        <f t="shared" si="5"/>
        <v>27722.25</v>
      </c>
      <c r="R6" s="206">
        <v>0.171125</v>
      </c>
      <c r="S6" s="220">
        <v>223782.22</v>
      </c>
      <c r="T6" s="220">
        <v>40056.57</v>
      </c>
      <c r="U6" s="221">
        <f t="shared" si="6"/>
        <v>1.65764607407407</v>
      </c>
      <c r="V6" s="221">
        <f t="shared" si="7"/>
        <v>1.60386666666667</v>
      </c>
      <c r="W6" s="221">
        <f t="shared" si="8"/>
        <v>1.38137172839506</v>
      </c>
      <c r="X6" s="221">
        <f t="shared" si="9"/>
        <v>1.44492492492492</v>
      </c>
      <c r="Y6" s="194">
        <f>(G6*500)+(H6*260)</f>
        <v>3520</v>
      </c>
      <c r="Z6" s="232">
        <f>(T6-L6)*0.3</f>
        <v>4524.471</v>
      </c>
      <c r="AA6" s="233">
        <v>32000</v>
      </c>
      <c r="AB6" s="208">
        <f t="shared" si="10"/>
        <v>64000</v>
      </c>
      <c r="AC6" s="205">
        <v>7188.22183480199</v>
      </c>
      <c r="AD6" s="111">
        <f t="shared" si="11"/>
        <v>14376.443669604</v>
      </c>
      <c r="AE6" s="206">
        <v>0.224631932337562</v>
      </c>
      <c r="AF6" s="205">
        <v>36800</v>
      </c>
      <c r="AG6" s="111">
        <f t="shared" si="12"/>
        <v>73600</v>
      </c>
      <c r="AH6" s="205">
        <v>7687.80325232073</v>
      </c>
      <c r="AI6" s="111">
        <f t="shared" si="13"/>
        <v>15375.6065046415</v>
      </c>
      <c r="AJ6" s="244">
        <v>0.208907697073933</v>
      </c>
      <c r="AK6" s="110">
        <v>60123.2</v>
      </c>
      <c r="AL6" s="110">
        <v>11592.81</v>
      </c>
      <c r="AM6" s="79">
        <f t="shared" si="14"/>
        <v>0.939425</v>
      </c>
      <c r="AN6" s="79">
        <f t="shared" si="15"/>
        <v>0.806375364201552</v>
      </c>
      <c r="AO6" s="79">
        <f t="shared" si="16"/>
        <v>0.816891304347826</v>
      </c>
      <c r="AP6" s="79">
        <f t="shared" si="17"/>
        <v>0.753974160076252</v>
      </c>
      <c r="AQ6" s="257"/>
      <c r="AR6" s="257"/>
      <c r="AS6" s="258">
        <v>71</v>
      </c>
      <c r="AT6" s="258">
        <v>99</v>
      </c>
      <c r="AU6" s="258">
        <f t="shared" si="18"/>
        <v>28</v>
      </c>
      <c r="AV6" s="259"/>
      <c r="AW6" s="258">
        <v>45</v>
      </c>
      <c r="AX6" s="258">
        <v>30</v>
      </c>
      <c r="AY6" s="258">
        <v>11</v>
      </c>
      <c r="AZ6" s="258">
        <f t="shared" si="19"/>
        <v>-4</v>
      </c>
      <c r="BA6" s="259">
        <f>AZ6*5</f>
        <v>-20</v>
      </c>
      <c r="BB6" s="262">
        <v>400</v>
      </c>
      <c r="BC6" s="258">
        <v>88</v>
      </c>
      <c r="BD6" s="258">
        <v>150</v>
      </c>
      <c r="BE6" s="265">
        <v>-162</v>
      </c>
      <c r="BF6" s="266">
        <v>12</v>
      </c>
      <c r="BG6" s="258">
        <v>20</v>
      </c>
      <c r="BH6" s="258">
        <f t="shared" si="20"/>
        <v>8</v>
      </c>
    </row>
    <row r="7" s="170" customFormat="1" hidden="1" spans="1:60">
      <c r="A7" s="29">
        <v>59</v>
      </c>
      <c r="B7" s="29">
        <v>748</v>
      </c>
      <c r="C7" s="30" t="s">
        <v>48</v>
      </c>
      <c r="D7" s="30" t="s">
        <v>49</v>
      </c>
      <c r="E7" s="192">
        <v>20</v>
      </c>
      <c r="F7" s="193">
        <v>150</v>
      </c>
      <c r="G7" s="191">
        <v>3</v>
      </c>
      <c r="H7" s="191">
        <v>1</v>
      </c>
      <c r="I7" s="209">
        <v>12000</v>
      </c>
      <c r="J7" s="111">
        <f t="shared" si="0"/>
        <v>36000</v>
      </c>
      <c r="K7" s="209">
        <f t="shared" si="1"/>
        <v>2796.02082924546</v>
      </c>
      <c r="L7" s="111">
        <f t="shared" si="2"/>
        <v>8388.06248773638</v>
      </c>
      <c r="M7" s="210">
        <v>0.233001735770455</v>
      </c>
      <c r="N7" s="211">
        <v>15500</v>
      </c>
      <c r="O7" s="208">
        <f t="shared" si="3"/>
        <v>46500</v>
      </c>
      <c r="P7" s="209">
        <f t="shared" si="4"/>
        <v>3340.6623866089</v>
      </c>
      <c r="Q7" s="111">
        <f t="shared" si="5"/>
        <v>10021.9871598267</v>
      </c>
      <c r="R7" s="210">
        <v>0.215526605587671</v>
      </c>
      <c r="S7" s="224">
        <v>53510.88</v>
      </c>
      <c r="T7" s="224">
        <v>11735.92</v>
      </c>
      <c r="U7" s="221">
        <f t="shared" si="6"/>
        <v>1.48641333333333</v>
      </c>
      <c r="V7" s="221">
        <f t="shared" si="7"/>
        <v>1.39912167048807</v>
      </c>
      <c r="W7" s="221">
        <f t="shared" si="8"/>
        <v>1.15077161290323</v>
      </c>
      <c r="X7" s="221">
        <f t="shared" si="9"/>
        <v>1.17101726562209</v>
      </c>
      <c r="Y7" s="194">
        <f>(G7*500)+(H7*260)</f>
        <v>1760</v>
      </c>
      <c r="Z7" s="232">
        <f>(T7-L7)*0.3</f>
        <v>1004.35725367909</v>
      </c>
      <c r="AA7" s="236">
        <v>7800</v>
      </c>
      <c r="AB7" s="208">
        <f t="shared" si="10"/>
        <v>15600</v>
      </c>
      <c r="AC7" s="209">
        <v>2347.49248788734</v>
      </c>
      <c r="AD7" s="111">
        <f t="shared" si="11"/>
        <v>4694.98497577468</v>
      </c>
      <c r="AE7" s="210">
        <v>0.300960575370171</v>
      </c>
      <c r="AF7" s="209">
        <v>8970</v>
      </c>
      <c r="AG7" s="111">
        <f t="shared" si="12"/>
        <v>17940</v>
      </c>
      <c r="AH7" s="209">
        <v>2510.64321579551</v>
      </c>
      <c r="AI7" s="111">
        <f t="shared" si="13"/>
        <v>5021.28643159102</v>
      </c>
      <c r="AJ7" s="245">
        <v>0.279893335094259</v>
      </c>
      <c r="AK7" s="246">
        <v>21850.13</v>
      </c>
      <c r="AL7" s="246">
        <v>5221.22</v>
      </c>
      <c r="AM7" s="247">
        <f t="shared" si="14"/>
        <v>1.40064935897436</v>
      </c>
      <c r="AN7" s="247">
        <f t="shared" si="15"/>
        <v>1.11208449589096</v>
      </c>
      <c r="AO7" s="247">
        <f t="shared" si="16"/>
        <v>1.21795596432553</v>
      </c>
      <c r="AP7" s="247">
        <f t="shared" si="17"/>
        <v>1.03981720045905</v>
      </c>
      <c r="AQ7" s="194">
        <v>500</v>
      </c>
      <c r="AR7" s="232">
        <f>(AL7-AD7)*0.2</f>
        <v>105.247004845064</v>
      </c>
      <c r="AS7" s="258">
        <v>33</v>
      </c>
      <c r="AT7" s="258">
        <v>0</v>
      </c>
      <c r="AU7" s="258">
        <f t="shared" si="18"/>
        <v>-33</v>
      </c>
      <c r="AV7" s="259">
        <f>AU7*2</f>
        <v>-66</v>
      </c>
      <c r="AW7" s="258">
        <v>16</v>
      </c>
      <c r="AX7" s="258">
        <v>10</v>
      </c>
      <c r="AY7" s="258">
        <v>8</v>
      </c>
      <c r="AZ7" s="258">
        <f t="shared" si="19"/>
        <v>2</v>
      </c>
      <c r="BA7" s="258"/>
      <c r="BB7" s="262">
        <v>100</v>
      </c>
      <c r="BC7" s="258">
        <v>64</v>
      </c>
      <c r="BD7" s="258">
        <v>80</v>
      </c>
      <c r="BE7" s="265">
        <v>44</v>
      </c>
      <c r="BF7" s="266">
        <v>6</v>
      </c>
      <c r="BG7" s="258">
        <v>2</v>
      </c>
      <c r="BH7" s="258">
        <f t="shared" si="20"/>
        <v>-4</v>
      </c>
    </row>
    <row r="8" s="170" customFormat="1" hidden="1" spans="1:60">
      <c r="A8" s="23">
        <v>113</v>
      </c>
      <c r="B8" s="23">
        <v>105396</v>
      </c>
      <c r="C8" s="24" t="s">
        <v>50</v>
      </c>
      <c r="D8" s="24" t="s">
        <v>51</v>
      </c>
      <c r="E8" s="192">
        <v>38</v>
      </c>
      <c r="F8" s="193">
        <v>100</v>
      </c>
      <c r="G8" s="191">
        <v>2</v>
      </c>
      <c r="H8" s="191">
        <v>2</v>
      </c>
      <c r="I8" s="209">
        <v>9000</v>
      </c>
      <c r="J8" s="111">
        <f t="shared" si="0"/>
        <v>27000</v>
      </c>
      <c r="K8" s="209">
        <f t="shared" si="1"/>
        <v>2596.51427162425</v>
      </c>
      <c r="L8" s="111">
        <f t="shared" si="2"/>
        <v>7789.54281487276</v>
      </c>
      <c r="M8" s="210">
        <v>0.288501585736028</v>
      </c>
      <c r="N8" s="211">
        <v>12000</v>
      </c>
      <c r="O8" s="208">
        <f t="shared" si="3"/>
        <v>36000</v>
      </c>
      <c r="P8" s="209">
        <f t="shared" si="4"/>
        <v>3202.36760166991</v>
      </c>
      <c r="Q8" s="111">
        <f t="shared" si="5"/>
        <v>9607.10280500974</v>
      </c>
      <c r="R8" s="210">
        <v>0.266863966805826</v>
      </c>
      <c r="S8" s="220">
        <v>37222.91</v>
      </c>
      <c r="T8" s="220">
        <v>6504.26</v>
      </c>
      <c r="U8" s="221">
        <f t="shared" si="6"/>
        <v>1.3786262962963</v>
      </c>
      <c r="V8" s="225">
        <f t="shared" si="7"/>
        <v>0.834998940834019</v>
      </c>
      <c r="W8" s="221">
        <f t="shared" si="8"/>
        <v>1.03396972222222</v>
      </c>
      <c r="X8" s="225">
        <f t="shared" si="9"/>
        <v>0.677026168243799</v>
      </c>
      <c r="Y8" s="194">
        <f>(G8*500)+(H8*260)</f>
        <v>1520</v>
      </c>
      <c r="Z8" s="237">
        <v>0</v>
      </c>
      <c r="AA8" s="236">
        <v>5850</v>
      </c>
      <c r="AB8" s="208">
        <f t="shared" si="10"/>
        <v>11700</v>
      </c>
      <c r="AC8" s="209">
        <v>2179.99010721786</v>
      </c>
      <c r="AD8" s="111">
        <f t="shared" si="11"/>
        <v>4359.98021443572</v>
      </c>
      <c r="AE8" s="210">
        <v>0.372647881575703</v>
      </c>
      <c r="AF8" s="209">
        <v>6727.5</v>
      </c>
      <c r="AG8" s="111">
        <f t="shared" si="12"/>
        <v>13455</v>
      </c>
      <c r="AH8" s="209">
        <v>2331.4994196695</v>
      </c>
      <c r="AI8" s="111">
        <f t="shared" si="13"/>
        <v>4662.998839339</v>
      </c>
      <c r="AJ8" s="245">
        <v>0.346562529865403</v>
      </c>
      <c r="AK8" s="110">
        <v>9350.21</v>
      </c>
      <c r="AL8" s="110">
        <v>1608.92</v>
      </c>
      <c r="AM8" s="79">
        <f t="shared" si="14"/>
        <v>0.799163247863248</v>
      </c>
      <c r="AN8" s="79">
        <f t="shared" si="15"/>
        <v>0.369020023226924</v>
      </c>
      <c r="AO8" s="79">
        <f t="shared" si="16"/>
        <v>0.694924563359346</v>
      </c>
      <c r="AP8" s="79">
        <f t="shared" si="17"/>
        <v>0.345039759912973</v>
      </c>
      <c r="AQ8" s="257"/>
      <c r="AR8" s="257"/>
      <c r="AS8" s="258">
        <v>24</v>
      </c>
      <c r="AT8" s="258">
        <v>22</v>
      </c>
      <c r="AU8" s="258">
        <f t="shared" si="18"/>
        <v>-2</v>
      </c>
      <c r="AV8" s="259">
        <f>AU8*2</f>
        <v>-4</v>
      </c>
      <c r="AW8" s="258">
        <v>10</v>
      </c>
      <c r="AX8" s="258">
        <v>6</v>
      </c>
      <c r="AY8" s="258">
        <v>0</v>
      </c>
      <c r="AZ8" s="258">
        <f t="shared" si="19"/>
        <v>-4</v>
      </c>
      <c r="BA8" s="259">
        <f>AZ8*5</f>
        <v>-20</v>
      </c>
      <c r="BB8" s="262">
        <v>100</v>
      </c>
      <c r="BC8" s="258">
        <v>0</v>
      </c>
      <c r="BD8" s="258">
        <v>30</v>
      </c>
      <c r="BE8" s="265">
        <v>-70</v>
      </c>
      <c r="BF8" s="266">
        <v>4</v>
      </c>
      <c r="BG8" s="258">
        <v>1</v>
      </c>
      <c r="BH8" s="258">
        <f t="shared" si="20"/>
        <v>-3</v>
      </c>
    </row>
    <row r="9" s="170" customFormat="1" hidden="1" spans="1:60">
      <c r="A9" s="29">
        <v>53</v>
      </c>
      <c r="B9" s="29">
        <v>106399</v>
      </c>
      <c r="C9" s="30" t="s">
        <v>52</v>
      </c>
      <c r="D9" s="30" t="s">
        <v>53</v>
      </c>
      <c r="E9" s="192">
        <v>18</v>
      </c>
      <c r="F9" s="193">
        <v>150</v>
      </c>
      <c r="G9" s="191">
        <v>3</v>
      </c>
      <c r="H9" s="191">
        <v>2</v>
      </c>
      <c r="I9" s="209">
        <v>13500</v>
      </c>
      <c r="J9" s="111">
        <f t="shared" si="0"/>
        <v>40500</v>
      </c>
      <c r="K9" s="209">
        <f t="shared" si="1"/>
        <v>3051.89371526942</v>
      </c>
      <c r="L9" s="111">
        <f t="shared" si="2"/>
        <v>9155.68114580825</v>
      </c>
      <c r="M9" s="210">
        <v>0.226066201131068</v>
      </c>
      <c r="N9" s="211">
        <v>16875</v>
      </c>
      <c r="O9" s="208">
        <f t="shared" si="3"/>
        <v>50625</v>
      </c>
      <c r="P9" s="209">
        <f t="shared" si="4"/>
        <v>3528.75210828025</v>
      </c>
      <c r="Q9" s="111">
        <f t="shared" si="5"/>
        <v>10586.2563248407</v>
      </c>
      <c r="R9" s="210">
        <v>0.209111236046237</v>
      </c>
      <c r="S9" s="224">
        <v>53412.78</v>
      </c>
      <c r="T9" s="224">
        <v>9154.28</v>
      </c>
      <c r="U9" s="221">
        <f t="shared" si="6"/>
        <v>1.31883407407407</v>
      </c>
      <c r="V9" s="225">
        <f t="shared" si="7"/>
        <v>0.99984696432893</v>
      </c>
      <c r="W9" s="221">
        <f t="shared" si="8"/>
        <v>1.05506725925926</v>
      </c>
      <c r="X9" s="225">
        <f t="shared" si="9"/>
        <v>0.864732509689893</v>
      </c>
      <c r="Y9" s="194">
        <f>(G9*500)+(H9*260)</f>
        <v>2020</v>
      </c>
      <c r="Z9" s="237">
        <v>0</v>
      </c>
      <c r="AA9" s="236">
        <v>8775</v>
      </c>
      <c r="AB9" s="208">
        <f t="shared" si="10"/>
        <v>17550</v>
      </c>
      <c r="AC9" s="209">
        <v>2562.31909844494</v>
      </c>
      <c r="AD9" s="111">
        <f t="shared" si="11"/>
        <v>5124.63819688988</v>
      </c>
      <c r="AE9" s="210">
        <v>0.292002176460962</v>
      </c>
      <c r="AF9" s="209">
        <v>10091.25</v>
      </c>
      <c r="AG9" s="111">
        <f t="shared" si="12"/>
        <v>20182.5</v>
      </c>
      <c r="AH9" s="209">
        <v>2740.40027578687</v>
      </c>
      <c r="AI9" s="111">
        <f t="shared" si="13"/>
        <v>5480.80055157374</v>
      </c>
      <c r="AJ9" s="245">
        <v>0.271562024108695</v>
      </c>
      <c r="AK9" s="246">
        <v>16268.12</v>
      </c>
      <c r="AL9" s="246">
        <v>4256.56</v>
      </c>
      <c r="AM9" s="79">
        <f t="shared" si="14"/>
        <v>0.926958404558405</v>
      </c>
      <c r="AN9" s="79">
        <f t="shared" si="15"/>
        <v>0.830606929984499</v>
      </c>
      <c r="AO9" s="79">
        <f t="shared" si="16"/>
        <v>0.806050786572526</v>
      </c>
      <c r="AP9" s="79">
        <f t="shared" si="17"/>
        <v>0.77663107057924</v>
      </c>
      <c r="AQ9" s="257"/>
      <c r="AR9" s="257"/>
      <c r="AS9" s="258">
        <v>36</v>
      </c>
      <c r="AT9" s="258">
        <v>42</v>
      </c>
      <c r="AU9" s="258">
        <f t="shared" si="18"/>
        <v>6</v>
      </c>
      <c r="AV9" s="259"/>
      <c r="AW9" s="258">
        <v>12</v>
      </c>
      <c r="AX9" s="258">
        <v>4</v>
      </c>
      <c r="AY9" s="258">
        <v>0</v>
      </c>
      <c r="AZ9" s="258">
        <f t="shared" si="19"/>
        <v>-8</v>
      </c>
      <c r="BA9" s="259">
        <f>AZ9*5</f>
        <v>-40</v>
      </c>
      <c r="BB9" s="262">
        <v>100</v>
      </c>
      <c r="BC9" s="258">
        <v>0</v>
      </c>
      <c r="BD9" s="258">
        <v>20</v>
      </c>
      <c r="BE9" s="265">
        <v>-80</v>
      </c>
      <c r="BF9" s="266">
        <v>8</v>
      </c>
      <c r="BG9" s="258">
        <v>19</v>
      </c>
      <c r="BH9" s="258">
        <f t="shared" si="20"/>
        <v>11</v>
      </c>
    </row>
    <row r="10" s="171" customFormat="1" hidden="1" spans="1:60">
      <c r="A10" s="29">
        <v>103</v>
      </c>
      <c r="B10" s="29">
        <v>329</v>
      </c>
      <c r="C10" s="30" t="s">
        <v>54</v>
      </c>
      <c r="D10" s="30" t="s">
        <v>55</v>
      </c>
      <c r="E10" s="59">
        <v>35</v>
      </c>
      <c r="F10" s="70">
        <v>150</v>
      </c>
      <c r="G10" s="191">
        <v>2</v>
      </c>
      <c r="H10" s="191">
        <v>1</v>
      </c>
      <c r="I10" s="209">
        <v>12000</v>
      </c>
      <c r="J10" s="111">
        <f t="shared" si="0"/>
        <v>36000</v>
      </c>
      <c r="K10" s="209">
        <f t="shared" si="1"/>
        <v>2603.03260543782</v>
      </c>
      <c r="L10" s="111">
        <f t="shared" si="2"/>
        <v>7809.09781631346</v>
      </c>
      <c r="M10" s="210">
        <v>0.216919383786485</v>
      </c>
      <c r="N10" s="211">
        <v>15500</v>
      </c>
      <c r="O10" s="208">
        <f t="shared" si="3"/>
        <v>46500</v>
      </c>
      <c r="P10" s="209">
        <f t="shared" si="4"/>
        <v>3110.08166503873</v>
      </c>
      <c r="Q10" s="111">
        <f t="shared" si="5"/>
        <v>9330.2449951162</v>
      </c>
      <c r="R10" s="210">
        <v>0.200650430002499</v>
      </c>
      <c r="S10" s="224">
        <v>45927.11</v>
      </c>
      <c r="T10" s="224">
        <v>838.97</v>
      </c>
      <c r="U10" s="221">
        <f t="shared" si="6"/>
        <v>1.27575305555556</v>
      </c>
      <c r="V10" s="225">
        <f t="shared" si="7"/>
        <v>0.10743494571772</v>
      </c>
      <c r="W10" s="225">
        <f t="shared" si="8"/>
        <v>0.987679784946237</v>
      </c>
      <c r="X10" s="225">
        <f t="shared" si="9"/>
        <v>0.0899193965902448</v>
      </c>
      <c r="Y10" s="194">
        <f>(G10*200)+(H10*100)</f>
        <v>500</v>
      </c>
      <c r="Z10" s="237">
        <v>0</v>
      </c>
      <c r="AA10" s="236">
        <v>7800</v>
      </c>
      <c r="AB10" s="208">
        <f t="shared" si="10"/>
        <v>15600</v>
      </c>
      <c r="AC10" s="209">
        <v>2185.46279164884</v>
      </c>
      <c r="AD10" s="111">
        <f t="shared" si="11"/>
        <v>4370.92558329768</v>
      </c>
      <c r="AE10" s="210">
        <v>0.280187537390877</v>
      </c>
      <c r="AF10" s="209">
        <v>8970</v>
      </c>
      <c r="AG10" s="111">
        <f t="shared" si="12"/>
        <v>17940</v>
      </c>
      <c r="AH10" s="209">
        <v>2337.35245566843</v>
      </c>
      <c r="AI10" s="111">
        <f t="shared" si="13"/>
        <v>4674.70491133686</v>
      </c>
      <c r="AJ10" s="245">
        <v>0.260574409773515</v>
      </c>
      <c r="AK10" s="246">
        <v>22220.4</v>
      </c>
      <c r="AL10" s="246">
        <v>-2191.52</v>
      </c>
      <c r="AM10" s="247">
        <f t="shared" si="14"/>
        <v>1.42438461538462</v>
      </c>
      <c r="AN10" s="79">
        <f t="shared" si="15"/>
        <v>-0.501385795350602</v>
      </c>
      <c r="AO10" s="247">
        <f t="shared" si="16"/>
        <v>1.23859531772575</v>
      </c>
      <c r="AP10" s="79">
        <f t="shared" si="17"/>
        <v>-0.468803922721461</v>
      </c>
      <c r="AQ10" s="257"/>
      <c r="AR10" s="257"/>
      <c r="AS10" s="258">
        <v>27</v>
      </c>
      <c r="AT10" s="258">
        <v>32</v>
      </c>
      <c r="AU10" s="258">
        <f t="shared" si="18"/>
        <v>5</v>
      </c>
      <c r="AV10" s="259"/>
      <c r="AW10" s="258">
        <v>10</v>
      </c>
      <c r="AX10" s="258">
        <v>10</v>
      </c>
      <c r="AY10" s="258">
        <v>2</v>
      </c>
      <c r="AZ10" s="258">
        <f t="shared" si="19"/>
        <v>2</v>
      </c>
      <c r="BA10" s="258"/>
      <c r="BB10" s="262">
        <v>100</v>
      </c>
      <c r="BC10" s="258">
        <v>16</v>
      </c>
      <c r="BD10" s="258">
        <v>80</v>
      </c>
      <c r="BE10" s="265">
        <v>-4</v>
      </c>
      <c r="BF10" s="266">
        <v>6</v>
      </c>
      <c r="BG10" s="258">
        <v>14</v>
      </c>
      <c r="BH10" s="258">
        <f t="shared" si="20"/>
        <v>8</v>
      </c>
    </row>
    <row r="11" s="171" customFormat="1" hidden="1" spans="1:60">
      <c r="A11" s="29">
        <v>34</v>
      </c>
      <c r="B11" s="29">
        <v>101453</v>
      </c>
      <c r="C11" s="30" t="s">
        <v>56</v>
      </c>
      <c r="D11" s="30" t="s">
        <v>55</v>
      </c>
      <c r="E11" s="192">
        <v>12</v>
      </c>
      <c r="F11" s="193">
        <v>150</v>
      </c>
      <c r="G11" s="191">
        <v>4</v>
      </c>
      <c r="H11" s="191">
        <v>0</v>
      </c>
      <c r="I11" s="209">
        <v>15500</v>
      </c>
      <c r="J11" s="111">
        <f t="shared" si="0"/>
        <v>46500</v>
      </c>
      <c r="K11" s="209">
        <f t="shared" si="1"/>
        <v>3758.57798445374</v>
      </c>
      <c r="L11" s="111">
        <f t="shared" si="2"/>
        <v>11275.7339533612</v>
      </c>
      <c r="M11" s="210">
        <v>0.242488902222822</v>
      </c>
      <c r="N11" s="211">
        <v>18600</v>
      </c>
      <c r="O11" s="208">
        <f t="shared" si="3"/>
        <v>55800</v>
      </c>
      <c r="P11" s="209">
        <f t="shared" si="4"/>
        <v>4172.02156274365</v>
      </c>
      <c r="Q11" s="111">
        <f t="shared" si="5"/>
        <v>12516.0646882309</v>
      </c>
      <c r="R11" s="210">
        <v>0.22430223455611</v>
      </c>
      <c r="S11" s="224">
        <v>59060.02</v>
      </c>
      <c r="T11" s="224">
        <v>15467.46</v>
      </c>
      <c r="U11" s="221">
        <f t="shared" si="6"/>
        <v>1.27010795698925</v>
      </c>
      <c r="V11" s="221">
        <f t="shared" si="7"/>
        <v>1.37174751231065</v>
      </c>
      <c r="W11" s="221">
        <f t="shared" si="8"/>
        <v>1.05842329749104</v>
      </c>
      <c r="X11" s="221">
        <f t="shared" si="9"/>
        <v>1.23580856964924</v>
      </c>
      <c r="Y11" s="194">
        <f>(G11*500)+(H11*260)</f>
        <v>2000</v>
      </c>
      <c r="Z11" s="232">
        <f>(T11-L11)*0.3</f>
        <v>1257.51781399164</v>
      </c>
      <c r="AA11" s="236">
        <v>10075</v>
      </c>
      <c r="AB11" s="208">
        <f t="shared" si="10"/>
        <v>20150</v>
      </c>
      <c r="AC11" s="209">
        <v>3155.63943278095</v>
      </c>
      <c r="AD11" s="111">
        <f t="shared" si="11"/>
        <v>6311.2788655619</v>
      </c>
      <c r="AE11" s="210">
        <v>0.313214832037812</v>
      </c>
      <c r="AF11" s="209">
        <v>11586.25</v>
      </c>
      <c r="AG11" s="111">
        <f t="shared" si="12"/>
        <v>23172.5</v>
      </c>
      <c r="AH11" s="209">
        <v>3374.95637335923</v>
      </c>
      <c r="AI11" s="111">
        <f t="shared" si="13"/>
        <v>6749.91274671846</v>
      </c>
      <c r="AJ11" s="245">
        <v>0.291289793795165</v>
      </c>
      <c r="AK11" s="246">
        <v>26427.02</v>
      </c>
      <c r="AL11" s="246">
        <v>6352.79</v>
      </c>
      <c r="AM11" s="247">
        <f t="shared" si="14"/>
        <v>1.31151464019851</v>
      </c>
      <c r="AN11" s="247">
        <f t="shared" si="15"/>
        <v>1.00657729365511</v>
      </c>
      <c r="AO11" s="247">
        <f t="shared" si="16"/>
        <v>1.1404475132161</v>
      </c>
      <c r="AP11" s="79">
        <f t="shared" si="17"/>
        <v>0.941166239976728</v>
      </c>
      <c r="AQ11" s="194">
        <v>500</v>
      </c>
      <c r="AR11" s="257"/>
      <c r="AS11" s="258">
        <v>42</v>
      </c>
      <c r="AT11" s="258">
        <v>143</v>
      </c>
      <c r="AU11" s="258">
        <f t="shared" si="18"/>
        <v>101</v>
      </c>
      <c r="AV11" s="259"/>
      <c r="AW11" s="258">
        <v>18</v>
      </c>
      <c r="AX11" s="258">
        <v>6</v>
      </c>
      <c r="AY11" s="258">
        <v>0</v>
      </c>
      <c r="AZ11" s="258">
        <f t="shared" si="19"/>
        <v>-12</v>
      </c>
      <c r="BA11" s="259">
        <f>AZ11*5</f>
        <v>-60</v>
      </c>
      <c r="BB11" s="262">
        <v>100</v>
      </c>
      <c r="BC11" s="258">
        <v>0</v>
      </c>
      <c r="BD11" s="258">
        <v>30</v>
      </c>
      <c r="BE11" s="265">
        <v>-70</v>
      </c>
      <c r="BF11" s="266">
        <v>8</v>
      </c>
      <c r="BG11" s="258">
        <v>23</v>
      </c>
      <c r="BH11" s="258">
        <f t="shared" si="20"/>
        <v>15</v>
      </c>
    </row>
    <row r="12" s="171" customFormat="1" hidden="1" spans="1:60">
      <c r="A12" s="29">
        <v>64</v>
      </c>
      <c r="B12" s="29">
        <v>311</v>
      </c>
      <c r="C12" s="30" t="s">
        <v>57</v>
      </c>
      <c r="D12" s="30" t="s">
        <v>53</v>
      </c>
      <c r="E12" s="192">
        <v>22</v>
      </c>
      <c r="F12" s="193">
        <v>150</v>
      </c>
      <c r="G12" s="191">
        <v>2</v>
      </c>
      <c r="H12" s="191">
        <v>0</v>
      </c>
      <c r="I12" s="209">
        <v>12000</v>
      </c>
      <c r="J12" s="111">
        <f t="shared" si="0"/>
        <v>36000</v>
      </c>
      <c r="K12" s="209">
        <f t="shared" si="1"/>
        <v>2220</v>
      </c>
      <c r="L12" s="111">
        <f t="shared" si="2"/>
        <v>6660</v>
      </c>
      <c r="M12" s="210">
        <v>0.185</v>
      </c>
      <c r="N12" s="211">
        <v>15500</v>
      </c>
      <c r="O12" s="208">
        <f t="shared" si="3"/>
        <v>46500</v>
      </c>
      <c r="P12" s="209">
        <f t="shared" si="4"/>
        <v>2652.4375</v>
      </c>
      <c r="Q12" s="111">
        <f t="shared" si="5"/>
        <v>7957.3125</v>
      </c>
      <c r="R12" s="210">
        <v>0.171125</v>
      </c>
      <c r="S12" s="224">
        <v>45533.63</v>
      </c>
      <c r="T12" s="224">
        <v>9008.6</v>
      </c>
      <c r="U12" s="221">
        <f t="shared" si="6"/>
        <v>1.26482305555556</v>
      </c>
      <c r="V12" s="221">
        <f t="shared" si="7"/>
        <v>1.35264264264264</v>
      </c>
      <c r="W12" s="225">
        <f t="shared" si="8"/>
        <v>0.979217849462366</v>
      </c>
      <c r="X12" s="225">
        <f t="shared" si="9"/>
        <v>1.13211589968347</v>
      </c>
      <c r="Y12" s="194">
        <f>(G12*200)+(H12*100)</f>
        <v>400</v>
      </c>
      <c r="Z12" s="232">
        <f>(T12-L12)*0.2</f>
        <v>469.72</v>
      </c>
      <c r="AA12" s="236">
        <v>7800</v>
      </c>
      <c r="AB12" s="208">
        <f t="shared" si="10"/>
        <v>15600</v>
      </c>
      <c r="AC12" s="209">
        <v>1763.3373664247</v>
      </c>
      <c r="AD12" s="111">
        <f t="shared" si="11"/>
        <v>3526.6747328494</v>
      </c>
      <c r="AE12" s="210">
        <v>0.226068893131371</v>
      </c>
      <c r="AF12" s="209">
        <v>8970</v>
      </c>
      <c r="AG12" s="111">
        <f t="shared" si="12"/>
        <v>17940</v>
      </c>
      <c r="AH12" s="209">
        <v>1885.88931339121</v>
      </c>
      <c r="AI12" s="111">
        <f t="shared" si="13"/>
        <v>3771.77862678242</v>
      </c>
      <c r="AJ12" s="245">
        <v>0.210244070612175</v>
      </c>
      <c r="AK12" s="246">
        <v>18590.06</v>
      </c>
      <c r="AL12" s="246">
        <v>4133.66</v>
      </c>
      <c r="AM12" s="247">
        <f t="shared" si="14"/>
        <v>1.19167051282051</v>
      </c>
      <c r="AN12" s="247">
        <f t="shared" si="15"/>
        <v>1.17211263105633</v>
      </c>
      <c r="AO12" s="247">
        <f t="shared" si="16"/>
        <v>1.03623522853958</v>
      </c>
      <c r="AP12" s="247">
        <f t="shared" si="17"/>
        <v>1.09594448906623</v>
      </c>
      <c r="AQ12" s="194">
        <v>300</v>
      </c>
      <c r="AR12" s="232">
        <f>(AL12-AD12)*0.2</f>
        <v>121.39705343012</v>
      </c>
      <c r="AS12" s="258">
        <v>50</v>
      </c>
      <c r="AT12" s="258">
        <v>96</v>
      </c>
      <c r="AU12" s="258">
        <f t="shared" si="18"/>
        <v>46</v>
      </c>
      <c r="AV12" s="259"/>
      <c r="AW12" s="258">
        <v>10</v>
      </c>
      <c r="AX12" s="258">
        <v>2</v>
      </c>
      <c r="AY12" s="258">
        <v>4</v>
      </c>
      <c r="AZ12" s="258">
        <f t="shared" si="19"/>
        <v>-4</v>
      </c>
      <c r="BA12" s="259">
        <f>AZ12*5</f>
        <v>-20</v>
      </c>
      <c r="BB12" s="262">
        <v>100</v>
      </c>
      <c r="BC12" s="258">
        <v>32</v>
      </c>
      <c r="BD12" s="258">
        <v>10</v>
      </c>
      <c r="BE12" s="265">
        <v>-58</v>
      </c>
      <c r="BF12" s="266">
        <v>6</v>
      </c>
      <c r="BG12" s="258">
        <v>11</v>
      </c>
      <c r="BH12" s="258">
        <f t="shared" si="20"/>
        <v>5</v>
      </c>
    </row>
    <row r="13" s="171" customFormat="1" hidden="1" spans="1:60">
      <c r="A13" s="29">
        <v>22</v>
      </c>
      <c r="B13" s="29">
        <v>111400</v>
      </c>
      <c r="C13" s="30" t="s">
        <v>58</v>
      </c>
      <c r="D13" s="30" t="s">
        <v>59</v>
      </c>
      <c r="E13" s="192">
        <v>8</v>
      </c>
      <c r="F13" s="193">
        <v>200</v>
      </c>
      <c r="G13" s="191">
        <v>2</v>
      </c>
      <c r="H13" s="194">
        <v>2</v>
      </c>
      <c r="I13" s="209">
        <v>18000</v>
      </c>
      <c r="J13" s="111">
        <f t="shared" si="0"/>
        <v>54000</v>
      </c>
      <c r="K13" s="209">
        <f t="shared" si="1"/>
        <v>3330</v>
      </c>
      <c r="L13" s="111">
        <f t="shared" si="2"/>
        <v>9990</v>
      </c>
      <c r="M13" s="210">
        <v>0.185</v>
      </c>
      <c r="N13" s="211">
        <v>22500</v>
      </c>
      <c r="O13" s="208">
        <f t="shared" si="3"/>
        <v>67500</v>
      </c>
      <c r="P13" s="209">
        <f t="shared" si="4"/>
        <v>3850.3125</v>
      </c>
      <c r="Q13" s="111">
        <f t="shared" si="5"/>
        <v>11550.9375</v>
      </c>
      <c r="R13" s="210">
        <v>0.171125</v>
      </c>
      <c r="S13" s="224">
        <v>67817.24</v>
      </c>
      <c r="T13" s="224">
        <v>10733.66</v>
      </c>
      <c r="U13" s="221">
        <f t="shared" si="6"/>
        <v>1.25587481481481</v>
      </c>
      <c r="V13" s="221">
        <f t="shared" si="7"/>
        <v>1.07444044044044</v>
      </c>
      <c r="W13" s="221">
        <f t="shared" si="8"/>
        <v>1.00469985185185</v>
      </c>
      <c r="X13" s="225">
        <f t="shared" si="9"/>
        <v>0.929245786326867</v>
      </c>
      <c r="Y13" s="194">
        <f>(G13*500)+(H13*260)</f>
        <v>1520</v>
      </c>
      <c r="Z13" s="232">
        <f>(T13-L13)*0.2</f>
        <v>148.732</v>
      </c>
      <c r="AA13" s="236">
        <v>11700</v>
      </c>
      <c r="AB13" s="208">
        <f t="shared" si="10"/>
        <v>23400</v>
      </c>
      <c r="AC13" s="209">
        <v>2363.08760778858</v>
      </c>
      <c r="AD13" s="111">
        <f t="shared" si="11"/>
        <v>4726.17521557716</v>
      </c>
      <c r="AE13" s="210">
        <v>0.20197329981099</v>
      </c>
      <c r="AF13" s="209">
        <v>13455</v>
      </c>
      <c r="AG13" s="111">
        <f t="shared" si="12"/>
        <v>26910</v>
      </c>
      <c r="AH13" s="209">
        <v>2527.32219652989</v>
      </c>
      <c r="AI13" s="111">
        <f t="shared" si="13"/>
        <v>5054.64439305978</v>
      </c>
      <c r="AJ13" s="245">
        <v>0.187835168824221</v>
      </c>
      <c r="AK13" s="246">
        <v>31312.46</v>
      </c>
      <c r="AL13" s="246">
        <v>5318.45</v>
      </c>
      <c r="AM13" s="247">
        <f t="shared" si="14"/>
        <v>1.33813931623932</v>
      </c>
      <c r="AN13" s="247">
        <f t="shared" si="15"/>
        <v>1.12531799127352</v>
      </c>
      <c r="AO13" s="247">
        <f t="shared" si="16"/>
        <v>1.16359940542549</v>
      </c>
      <c r="AP13" s="247">
        <f t="shared" si="17"/>
        <v>1.05219073517861</v>
      </c>
      <c r="AQ13" s="194">
        <v>500</v>
      </c>
      <c r="AR13" s="232">
        <f>(AL13-AD13)*0.2</f>
        <v>118.454956884568</v>
      </c>
      <c r="AS13" s="258">
        <v>36</v>
      </c>
      <c r="AT13" s="258">
        <v>10</v>
      </c>
      <c r="AU13" s="258">
        <f t="shared" si="18"/>
        <v>-26</v>
      </c>
      <c r="AV13" s="259">
        <f>AU13*2</f>
        <v>-52</v>
      </c>
      <c r="AW13" s="258">
        <v>14</v>
      </c>
      <c r="AX13" s="258">
        <v>6</v>
      </c>
      <c r="AY13" s="258">
        <v>0</v>
      </c>
      <c r="AZ13" s="258">
        <f t="shared" si="19"/>
        <v>-8</v>
      </c>
      <c r="BA13" s="259">
        <f>AZ13*5</f>
        <v>-40</v>
      </c>
      <c r="BB13" s="262">
        <v>100</v>
      </c>
      <c r="BC13" s="258">
        <v>0</v>
      </c>
      <c r="BD13" s="258">
        <v>30</v>
      </c>
      <c r="BE13" s="265">
        <v>-70</v>
      </c>
      <c r="BF13" s="266">
        <v>8</v>
      </c>
      <c r="BG13" s="258">
        <v>4</v>
      </c>
      <c r="BH13" s="258">
        <f t="shared" si="20"/>
        <v>-4</v>
      </c>
    </row>
    <row r="14" s="171" customFormat="1" hidden="1" spans="1:60">
      <c r="A14" s="29">
        <v>25</v>
      </c>
      <c r="B14" s="29">
        <v>387</v>
      </c>
      <c r="C14" s="30" t="s">
        <v>60</v>
      </c>
      <c r="D14" s="30" t="s">
        <v>51</v>
      </c>
      <c r="E14" s="59">
        <v>9</v>
      </c>
      <c r="F14" s="70">
        <v>200</v>
      </c>
      <c r="G14" s="191">
        <v>2</v>
      </c>
      <c r="H14" s="191">
        <v>3</v>
      </c>
      <c r="I14" s="209">
        <v>18000</v>
      </c>
      <c r="J14" s="111">
        <f t="shared" si="0"/>
        <v>54000</v>
      </c>
      <c r="K14" s="209">
        <f t="shared" si="1"/>
        <v>3330</v>
      </c>
      <c r="L14" s="111">
        <f t="shared" si="2"/>
        <v>9990</v>
      </c>
      <c r="M14" s="210">
        <v>0.185</v>
      </c>
      <c r="N14" s="211">
        <v>22500</v>
      </c>
      <c r="O14" s="208">
        <f t="shared" si="3"/>
        <v>67500</v>
      </c>
      <c r="P14" s="209">
        <f t="shared" si="4"/>
        <v>3850.3125</v>
      </c>
      <c r="Q14" s="111">
        <f t="shared" si="5"/>
        <v>11550.9375</v>
      </c>
      <c r="R14" s="210">
        <v>0.171125</v>
      </c>
      <c r="S14" s="224">
        <v>66511.75</v>
      </c>
      <c r="T14" s="224">
        <v>13884.64</v>
      </c>
      <c r="U14" s="221">
        <f t="shared" si="6"/>
        <v>1.23169907407407</v>
      </c>
      <c r="V14" s="221">
        <f t="shared" si="7"/>
        <v>1.38985385385385</v>
      </c>
      <c r="W14" s="225">
        <f t="shared" si="8"/>
        <v>0.985359259259259</v>
      </c>
      <c r="X14" s="225">
        <f t="shared" si="9"/>
        <v>1.20203576549522</v>
      </c>
      <c r="Y14" s="194">
        <f>(G14*200)+(H14*100)</f>
        <v>700</v>
      </c>
      <c r="Z14" s="237">
        <v>0</v>
      </c>
      <c r="AA14" s="236">
        <v>11700</v>
      </c>
      <c r="AB14" s="208">
        <f t="shared" si="10"/>
        <v>23400</v>
      </c>
      <c r="AC14" s="209">
        <v>2625.91252764484</v>
      </c>
      <c r="AD14" s="111">
        <f t="shared" si="11"/>
        <v>5251.82505528968</v>
      </c>
      <c r="AE14" s="210">
        <v>0.224436968174773</v>
      </c>
      <c r="AF14" s="209">
        <v>13455</v>
      </c>
      <c r="AG14" s="111">
        <f t="shared" si="12"/>
        <v>26910</v>
      </c>
      <c r="AH14" s="209">
        <v>2808.41344831616</v>
      </c>
      <c r="AI14" s="111">
        <f t="shared" si="13"/>
        <v>5616.82689663232</v>
      </c>
      <c r="AJ14" s="245">
        <v>0.208726380402538</v>
      </c>
      <c r="AK14" s="246">
        <v>28227.87</v>
      </c>
      <c r="AL14" s="246">
        <v>4760.6</v>
      </c>
      <c r="AM14" s="247">
        <f t="shared" si="14"/>
        <v>1.20631923076923</v>
      </c>
      <c r="AN14" s="79">
        <f t="shared" si="15"/>
        <v>0.906465838043308</v>
      </c>
      <c r="AO14" s="247">
        <f t="shared" si="16"/>
        <v>1.04897324414716</v>
      </c>
      <c r="AP14" s="79">
        <f t="shared" si="17"/>
        <v>0.847560390877332</v>
      </c>
      <c r="AQ14" s="257"/>
      <c r="AR14" s="257"/>
      <c r="AS14" s="258">
        <v>42</v>
      </c>
      <c r="AT14" s="258">
        <v>76</v>
      </c>
      <c r="AU14" s="258">
        <f t="shared" si="18"/>
        <v>34</v>
      </c>
      <c r="AV14" s="259"/>
      <c r="AW14" s="258">
        <v>20</v>
      </c>
      <c r="AX14" s="258">
        <v>6</v>
      </c>
      <c r="AY14" s="258">
        <v>8</v>
      </c>
      <c r="AZ14" s="258">
        <f t="shared" si="19"/>
        <v>-6</v>
      </c>
      <c r="BA14" s="259">
        <f>AZ14*5</f>
        <v>-30</v>
      </c>
      <c r="BB14" s="262">
        <v>200</v>
      </c>
      <c r="BC14" s="258">
        <v>64</v>
      </c>
      <c r="BD14" s="258">
        <v>30</v>
      </c>
      <c r="BE14" s="265">
        <v>-106</v>
      </c>
      <c r="BF14" s="266">
        <v>10</v>
      </c>
      <c r="BG14" s="258">
        <v>25</v>
      </c>
      <c r="BH14" s="258">
        <f t="shared" si="20"/>
        <v>15</v>
      </c>
    </row>
    <row r="15" s="171" customFormat="1" hidden="1" spans="1:60">
      <c r="A15" s="29">
        <v>118</v>
      </c>
      <c r="B15" s="29">
        <v>114286</v>
      </c>
      <c r="C15" s="30" t="s">
        <v>61</v>
      </c>
      <c r="D15" s="30" t="s">
        <v>53</v>
      </c>
      <c r="E15" s="192">
        <v>40</v>
      </c>
      <c r="F15" s="193">
        <v>100</v>
      </c>
      <c r="G15" s="191">
        <v>4</v>
      </c>
      <c r="H15" s="191">
        <v>1</v>
      </c>
      <c r="I15" s="209">
        <v>8000</v>
      </c>
      <c r="J15" s="111">
        <f t="shared" si="0"/>
        <v>24000</v>
      </c>
      <c r="K15" s="209">
        <f t="shared" si="1"/>
        <v>1320</v>
      </c>
      <c r="L15" s="111">
        <f t="shared" si="2"/>
        <v>3960</v>
      </c>
      <c r="M15" s="210">
        <v>0.165</v>
      </c>
      <c r="N15" s="211">
        <v>11500</v>
      </c>
      <c r="O15" s="208">
        <f t="shared" si="3"/>
        <v>34500</v>
      </c>
      <c r="P15" s="209">
        <f t="shared" si="4"/>
        <v>1725</v>
      </c>
      <c r="Q15" s="111">
        <f t="shared" si="5"/>
        <v>5175</v>
      </c>
      <c r="R15" s="210">
        <v>0.15</v>
      </c>
      <c r="S15" s="224">
        <v>29441.53</v>
      </c>
      <c r="T15" s="224">
        <v>4201.39</v>
      </c>
      <c r="U15" s="221">
        <f t="shared" si="6"/>
        <v>1.22673041666667</v>
      </c>
      <c r="V15" s="221">
        <f t="shared" si="7"/>
        <v>1.06095707070707</v>
      </c>
      <c r="W15" s="225">
        <f t="shared" si="8"/>
        <v>0.85337768115942</v>
      </c>
      <c r="X15" s="225">
        <f t="shared" si="9"/>
        <v>0.811862801932367</v>
      </c>
      <c r="Y15" s="194">
        <f>(G15*200)+(H15*100)</f>
        <v>900</v>
      </c>
      <c r="Z15" s="232">
        <f>(T15-L15)*0.2</f>
        <v>48.2780000000001</v>
      </c>
      <c r="AA15" s="236">
        <v>5200</v>
      </c>
      <c r="AB15" s="208">
        <f t="shared" si="10"/>
        <v>10400</v>
      </c>
      <c r="AC15" s="209">
        <v>1012.36082382723</v>
      </c>
      <c r="AD15" s="111">
        <f t="shared" si="11"/>
        <v>2024.72164765446</v>
      </c>
      <c r="AE15" s="210">
        <v>0.194684773812928</v>
      </c>
      <c r="AF15" s="209">
        <v>5980</v>
      </c>
      <c r="AG15" s="111">
        <f t="shared" si="12"/>
        <v>11960</v>
      </c>
      <c r="AH15" s="209">
        <v>1082.71990108322</v>
      </c>
      <c r="AI15" s="111">
        <f t="shared" si="13"/>
        <v>2165.43980216644</v>
      </c>
      <c r="AJ15" s="245">
        <v>0.181056839646024</v>
      </c>
      <c r="AK15" s="246">
        <v>13789.04</v>
      </c>
      <c r="AL15" s="246">
        <v>2163.66</v>
      </c>
      <c r="AM15" s="247">
        <f t="shared" si="14"/>
        <v>1.32586923076923</v>
      </c>
      <c r="AN15" s="247">
        <f t="shared" si="15"/>
        <v>1.06862096451949</v>
      </c>
      <c r="AO15" s="247">
        <f t="shared" si="16"/>
        <v>1.15292976588629</v>
      </c>
      <c r="AP15" s="79">
        <f t="shared" si="17"/>
        <v>0.999178087442256</v>
      </c>
      <c r="AQ15" s="194">
        <v>500</v>
      </c>
      <c r="AR15" s="257"/>
      <c r="AS15" s="258">
        <v>24</v>
      </c>
      <c r="AT15" s="258">
        <v>64</v>
      </c>
      <c r="AU15" s="258">
        <f t="shared" si="18"/>
        <v>40</v>
      </c>
      <c r="AV15" s="259"/>
      <c r="AW15" s="258">
        <v>8</v>
      </c>
      <c r="AX15" s="258">
        <v>2</v>
      </c>
      <c r="AY15" s="258">
        <v>0</v>
      </c>
      <c r="AZ15" s="258">
        <f t="shared" si="19"/>
        <v>-6</v>
      </c>
      <c r="BA15" s="259">
        <f>AZ15*5</f>
        <v>-30</v>
      </c>
      <c r="BB15" s="262">
        <v>100</v>
      </c>
      <c r="BC15" s="258">
        <v>0</v>
      </c>
      <c r="BD15" s="258">
        <v>10</v>
      </c>
      <c r="BE15" s="265">
        <v>-90</v>
      </c>
      <c r="BF15" s="266">
        <v>4</v>
      </c>
      <c r="BG15" s="258">
        <v>12</v>
      </c>
      <c r="BH15" s="258">
        <f t="shared" si="20"/>
        <v>8</v>
      </c>
    </row>
    <row r="16" s="171" customFormat="1" hidden="1" spans="1:60">
      <c r="A16" s="23">
        <v>6</v>
      </c>
      <c r="B16" s="23">
        <v>750</v>
      </c>
      <c r="C16" s="24" t="s">
        <v>62</v>
      </c>
      <c r="D16" s="24" t="s">
        <v>51</v>
      </c>
      <c r="E16" s="192">
        <v>2</v>
      </c>
      <c r="F16" s="195">
        <v>200</v>
      </c>
      <c r="G16" s="194">
        <v>5</v>
      </c>
      <c r="H16" s="191">
        <v>4</v>
      </c>
      <c r="I16" s="205">
        <v>48000</v>
      </c>
      <c r="J16" s="111">
        <f t="shared" si="0"/>
        <v>144000</v>
      </c>
      <c r="K16" s="205">
        <f t="shared" si="1"/>
        <v>11393.7996706593</v>
      </c>
      <c r="L16" s="111">
        <f t="shared" si="2"/>
        <v>34181.3990119779</v>
      </c>
      <c r="M16" s="206">
        <v>0.237370826472069</v>
      </c>
      <c r="N16" s="207">
        <v>56000</v>
      </c>
      <c r="O16" s="208">
        <f t="shared" si="3"/>
        <v>168000</v>
      </c>
      <c r="P16" s="205">
        <f t="shared" si="4"/>
        <v>12295.8088112532</v>
      </c>
      <c r="Q16" s="111">
        <f t="shared" si="5"/>
        <v>36887.4264337596</v>
      </c>
      <c r="R16" s="206">
        <v>0.219568014486664</v>
      </c>
      <c r="S16" s="220">
        <v>174620.75</v>
      </c>
      <c r="T16" s="220">
        <v>39863.38</v>
      </c>
      <c r="U16" s="221">
        <f t="shared" si="6"/>
        <v>1.21264409722222</v>
      </c>
      <c r="V16" s="221">
        <f t="shared" si="7"/>
        <v>1.16623020567505</v>
      </c>
      <c r="W16" s="221">
        <f t="shared" si="8"/>
        <v>1.03940922619048</v>
      </c>
      <c r="X16" s="221">
        <f t="shared" si="9"/>
        <v>1.08067663846337</v>
      </c>
      <c r="Y16" s="194">
        <f>(G16*500)+(H16*260)</f>
        <v>3540</v>
      </c>
      <c r="Z16" s="232">
        <f>(T16-L16)*0.3</f>
        <v>1704.59429640663</v>
      </c>
      <c r="AA16" s="233">
        <v>35000</v>
      </c>
      <c r="AB16" s="208">
        <f t="shared" si="10"/>
        <v>70000</v>
      </c>
      <c r="AC16" s="205">
        <v>10731.1394467581</v>
      </c>
      <c r="AD16" s="111">
        <f t="shared" si="11"/>
        <v>21462.2788935162</v>
      </c>
      <c r="AE16" s="206">
        <v>0.306603984193089</v>
      </c>
      <c r="AF16" s="205">
        <v>40250</v>
      </c>
      <c r="AG16" s="111">
        <f t="shared" si="12"/>
        <v>80500</v>
      </c>
      <c r="AH16" s="205">
        <v>11476.9536383078</v>
      </c>
      <c r="AI16" s="111">
        <f t="shared" si="13"/>
        <v>22953.9072766156</v>
      </c>
      <c r="AJ16" s="244">
        <v>0.285141705299573</v>
      </c>
      <c r="AK16" s="110">
        <v>58451.13</v>
      </c>
      <c r="AL16" s="110">
        <v>15467.04</v>
      </c>
      <c r="AM16" s="79">
        <f t="shared" si="14"/>
        <v>0.835016142857143</v>
      </c>
      <c r="AN16" s="79">
        <f t="shared" si="15"/>
        <v>0.720661588489218</v>
      </c>
      <c r="AO16" s="79">
        <f t="shared" si="16"/>
        <v>0.72610099378882</v>
      </c>
      <c r="AP16" s="79">
        <f t="shared" si="17"/>
        <v>0.67383037726902</v>
      </c>
      <c r="AQ16" s="257"/>
      <c r="AR16" s="257"/>
      <c r="AS16" s="258">
        <v>71</v>
      </c>
      <c r="AT16" s="258">
        <v>45</v>
      </c>
      <c r="AU16" s="258">
        <f t="shared" si="18"/>
        <v>-26</v>
      </c>
      <c r="AV16" s="259">
        <f>AU16*2</f>
        <v>-52</v>
      </c>
      <c r="AW16" s="258">
        <v>40</v>
      </c>
      <c r="AX16" s="258">
        <v>21</v>
      </c>
      <c r="AY16" s="258">
        <v>23</v>
      </c>
      <c r="AZ16" s="258">
        <f t="shared" si="19"/>
        <v>4</v>
      </c>
      <c r="BA16" s="258"/>
      <c r="BB16" s="262">
        <v>300</v>
      </c>
      <c r="BC16" s="258">
        <v>184</v>
      </c>
      <c r="BD16" s="258">
        <v>168</v>
      </c>
      <c r="BE16" s="265">
        <v>52</v>
      </c>
      <c r="BF16" s="266">
        <v>20</v>
      </c>
      <c r="BG16" s="258">
        <v>15</v>
      </c>
      <c r="BH16" s="258">
        <f t="shared" si="20"/>
        <v>-5</v>
      </c>
    </row>
    <row r="17" s="171" customFormat="1" hidden="1" spans="1:60">
      <c r="A17" s="23">
        <v>2</v>
      </c>
      <c r="B17" s="23">
        <v>114685</v>
      </c>
      <c r="C17" s="24" t="s">
        <v>63</v>
      </c>
      <c r="D17" s="24" t="s">
        <v>47</v>
      </c>
      <c r="E17" s="59">
        <v>1</v>
      </c>
      <c r="F17" s="60">
        <v>200</v>
      </c>
      <c r="G17" s="191">
        <v>2</v>
      </c>
      <c r="H17" s="191">
        <v>4</v>
      </c>
      <c r="I17" s="205">
        <v>26000</v>
      </c>
      <c r="J17" s="111">
        <f t="shared" si="0"/>
        <v>78000</v>
      </c>
      <c r="K17" s="205">
        <f t="shared" si="1"/>
        <v>3770</v>
      </c>
      <c r="L17" s="111">
        <f t="shared" si="2"/>
        <v>11310</v>
      </c>
      <c r="M17" s="206">
        <v>0.145</v>
      </c>
      <c r="N17" s="207">
        <v>31000</v>
      </c>
      <c r="O17" s="208">
        <f t="shared" si="3"/>
        <v>93000</v>
      </c>
      <c r="P17" s="205">
        <f t="shared" si="4"/>
        <v>3875</v>
      </c>
      <c r="Q17" s="111">
        <f t="shared" si="5"/>
        <v>11625</v>
      </c>
      <c r="R17" s="206">
        <v>0.125</v>
      </c>
      <c r="S17" s="220">
        <v>94483.65</v>
      </c>
      <c r="T17" s="220">
        <v>12351.11</v>
      </c>
      <c r="U17" s="221">
        <f t="shared" si="6"/>
        <v>1.21132884615385</v>
      </c>
      <c r="V17" s="221">
        <f t="shared" si="7"/>
        <v>1.09205216622458</v>
      </c>
      <c r="W17" s="221">
        <f t="shared" si="8"/>
        <v>1.01595322580645</v>
      </c>
      <c r="X17" s="221">
        <f t="shared" si="9"/>
        <v>1.06246107526882</v>
      </c>
      <c r="Y17" s="194">
        <f>(G17*500)+(H17*260)</f>
        <v>2040</v>
      </c>
      <c r="Z17" s="232">
        <f>(T17-L17)*0.3</f>
        <v>312.333</v>
      </c>
      <c r="AA17" s="233">
        <v>16000</v>
      </c>
      <c r="AB17" s="208">
        <f t="shared" si="10"/>
        <v>32000</v>
      </c>
      <c r="AC17" s="205">
        <v>2197.58987068778</v>
      </c>
      <c r="AD17" s="111">
        <f t="shared" si="11"/>
        <v>4395.17974137556</v>
      </c>
      <c r="AE17" s="206">
        <v>0.137349366917986</v>
      </c>
      <c r="AF17" s="205">
        <v>18400</v>
      </c>
      <c r="AG17" s="111">
        <f t="shared" si="12"/>
        <v>36800</v>
      </c>
      <c r="AH17" s="205">
        <v>2350.32236670058</v>
      </c>
      <c r="AI17" s="111">
        <f t="shared" si="13"/>
        <v>4700.64473340116</v>
      </c>
      <c r="AJ17" s="244">
        <v>0.127734911233727</v>
      </c>
      <c r="AK17" s="110">
        <v>29186.64</v>
      </c>
      <c r="AL17" s="110">
        <v>3379.7</v>
      </c>
      <c r="AM17" s="79">
        <f t="shared" si="14"/>
        <v>0.9120825</v>
      </c>
      <c r="AN17" s="79">
        <f t="shared" si="15"/>
        <v>0.768956037948576</v>
      </c>
      <c r="AO17" s="79">
        <f t="shared" si="16"/>
        <v>0.793115217391304</v>
      </c>
      <c r="AP17" s="79">
        <f t="shared" si="17"/>
        <v>0.71898647774528</v>
      </c>
      <c r="AQ17" s="257"/>
      <c r="AR17" s="257"/>
      <c r="AS17" s="258">
        <v>48</v>
      </c>
      <c r="AT17" s="258">
        <v>33</v>
      </c>
      <c r="AU17" s="258">
        <f t="shared" si="18"/>
        <v>-15</v>
      </c>
      <c r="AV17" s="259">
        <f>AU17*2</f>
        <v>-30</v>
      </c>
      <c r="AW17" s="258">
        <v>20</v>
      </c>
      <c r="AX17" s="258">
        <v>14</v>
      </c>
      <c r="AY17" s="258">
        <v>5</v>
      </c>
      <c r="AZ17" s="258">
        <f t="shared" si="19"/>
        <v>-1</v>
      </c>
      <c r="BA17" s="259">
        <f>AZ17*5</f>
        <v>-5</v>
      </c>
      <c r="BB17" s="262">
        <v>200</v>
      </c>
      <c r="BC17" s="258">
        <v>40</v>
      </c>
      <c r="BD17" s="258">
        <v>70</v>
      </c>
      <c r="BE17" s="265">
        <v>-90</v>
      </c>
      <c r="BF17" s="266">
        <v>10</v>
      </c>
      <c r="BG17" s="258">
        <v>25</v>
      </c>
      <c r="BH17" s="258">
        <f t="shared" si="20"/>
        <v>15</v>
      </c>
    </row>
    <row r="18" s="171" customFormat="1" hidden="1" spans="1:60">
      <c r="A18" s="29">
        <v>44</v>
      </c>
      <c r="B18" s="29">
        <v>102565</v>
      </c>
      <c r="C18" s="30" t="s">
        <v>64</v>
      </c>
      <c r="D18" s="30" t="s">
        <v>53</v>
      </c>
      <c r="E18" s="59">
        <v>15</v>
      </c>
      <c r="F18" s="70">
        <v>150</v>
      </c>
      <c r="G18" s="191">
        <v>2</v>
      </c>
      <c r="H18" s="191">
        <v>2</v>
      </c>
      <c r="I18" s="209">
        <v>15000</v>
      </c>
      <c r="J18" s="111">
        <f t="shared" si="0"/>
        <v>45000</v>
      </c>
      <c r="K18" s="209">
        <f t="shared" si="1"/>
        <v>3757.73490129749</v>
      </c>
      <c r="L18" s="111">
        <f t="shared" si="2"/>
        <v>11273.2047038925</v>
      </c>
      <c r="M18" s="210">
        <v>0.250515660086499</v>
      </c>
      <c r="N18" s="211">
        <v>18800</v>
      </c>
      <c r="O18" s="208">
        <f t="shared" si="3"/>
        <v>56400</v>
      </c>
      <c r="P18" s="209">
        <f t="shared" si="4"/>
        <v>4356.46732890421</v>
      </c>
      <c r="Q18" s="111">
        <f t="shared" si="5"/>
        <v>13069.4019867126</v>
      </c>
      <c r="R18" s="210">
        <v>0.231726985580011</v>
      </c>
      <c r="S18" s="224">
        <v>53596.97</v>
      </c>
      <c r="T18" s="224">
        <v>11459.01</v>
      </c>
      <c r="U18" s="221">
        <f t="shared" si="6"/>
        <v>1.19104377777778</v>
      </c>
      <c r="V18" s="221">
        <f t="shared" si="7"/>
        <v>1.01648202982097</v>
      </c>
      <c r="W18" s="225">
        <f t="shared" si="8"/>
        <v>0.950300886524823</v>
      </c>
      <c r="X18" s="225">
        <f t="shared" si="9"/>
        <v>0.876781509333797</v>
      </c>
      <c r="Y18" s="194">
        <f>(G18*200)+(H18*100)</f>
        <v>600</v>
      </c>
      <c r="Z18" s="232">
        <f>(T18-L18)*0.2</f>
        <v>37.1610592215002</v>
      </c>
      <c r="AA18" s="236">
        <v>9750</v>
      </c>
      <c r="AB18" s="208">
        <f t="shared" si="10"/>
        <v>19500</v>
      </c>
      <c r="AC18" s="209">
        <v>3154.93159421434</v>
      </c>
      <c r="AD18" s="111">
        <f t="shared" si="11"/>
        <v>6309.86318842868</v>
      </c>
      <c r="AE18" s="210">
        <v>0.323582727611727</v>
      </c>
      <c r="AF18" s="209">
        <v>11212.5</v>
      </c>
      <c r="AG18" s="111">
        <f t="shared" si="12"/>
        <v>22425</v>
      </c>
      <c r="AH18" s="209">
        <v>3374.19934001224</v>
      </c>
      <c r="AI18" s="111">
        <f t="shared" si="13"/>
        <v>6748.39868002448</v>
      </c>
      <c r="AJ18" s="245">
        <v>0.300931936678907</v>
      </c>
      <c r="AK18" s="246">
        <v>22403.81</v>
      </c>
      <c r="AL18" s="246">
        <v>6218.76</v>
      </c>
      <c r="AM18" s="247">
        <f t="shared" si="14"/>
        <v>1.14891333333333</v>
      </c>
      <c r="AN18" s="79">
        <f t="shared" si="15"/>
        <v>0.985561780706157</v>
      </c>
      <c r="AO18" s="79">
        <f t="shared" si="16"/>
        <v>0.999055072463768</v>
      </c>
      <c r="AP18" s="79">
        <f t="shared" si="17"/>
        <v>0.921516391497107</v>
      </c>
      <c r="AQ18" s="257"/>
      <c r="AR18" s="257"/>
      <c r="AS18" s="258">
        <v>36</v>
      </c>
      <c r="AT18" s="258">
        <v>23</v>
      </c>
      <c r="AU18" s="258">
        <f t="shared" si="18"/>
        <v>-13</v>
      </c>
      <c r="AV18" s="259">
        <f>AU18*2</f>
        <v>-26</v>
      </c>
      <c r="AW18" s="258">
        <v>12</v>
      </c>
      <c r="AX18" s="258">
        <v>10</v>
      </c>
      <c r="AY18" s="258">
        <v>0</v>
      </c>
      <c r="AZ18" s="258">
        <f t="shared" si="19"/>
        <v>-2</v>
      </c>
      <c r="BA18" s="259">
        <f>AZ18*5</f>
        <v>-10</v>
      </c>
      <c r="BB18" s="262">
        <v>100</v>
      </c>
      <c r="BC18" s="258">
        <v>0</v>
      </c>
      <c r="BD18" s="258">
        <v>50</v>
      </c>
      <c r="BE18" s="265">
        <v>-50</v>
      </c>
      <c r="BF18" s="266">
        <v>8</v>
      </c>
      <c r="BG18" s="258">
        <v>13</v>
      </c>
      <c r="BH18" s="258">
        <f t="shared" si="20"/>
        <v>5</v>
      </c>
    </row>
    <row r="19" s="171" customFormat="1" hidden="1" spans="1:60">
      <c r="A19" s="29">
        <v>55</v>
      </c>
      <c r="B19" s="29">
        <v>515</v>
      </c>
      <c r="C19" s="30" t="s">
        <v>65</v>
      </c>
      <c r="D19" s="30" t="s">
        <v>47</v>
      </c>
      <c r="E19" s="59">
        <v>19</v>
      </c>
      <c r="F19" s="70">
        <v>150</v>
      </c>
      <c r="G19" s="191">
        <v>2</v>
      </c>
      <c r="H19" s="191">
        <v>2</v>
      </c>
      <c r="I19" s="209">
        <v>14000</v>
      </c>
      <c r="J19" s="111">
        <f t="shared" si="0"/>
        <v>42000</v>
      </c>
      <c r="K19" s="209">
        <f t="shared" si="1"/>
        <v>3283.90935197769</v>
      </c>
      <c r="L19" s="111">
        <f t="shared" si="2"/>
        <v>9851.72805593306</v>
      </c>
      <c r="M19" s="210">
        <v>0.234564953712692</v>
      </c>
      <c r="N19" s="211">
        <v>17500</v>
      </c>
      <c r="O19" s="208">
        <f t="shared" si="3"/>
        <v>52500</v>
      </c>
      <c r="P19" s="209">
        <f t="shared" si="4"/>
        <v>3797.0201882242</v>
      </c>
      <c r="Q19" s="111">
        <f t="shared" si="5"/>
        <v>11391.0605646726</v>
      </c>
      <c r="R19" s="210">
        <v>0.21697258218424</v>
      </c>
      <c r="S19" s="224">
        <v>49937.6</v>
      </c>
      <c r="T19" s="224">
        <v>9760.39</v>
      </c>
      <c r="U19" s="221">
        <f t="shared" si="6"/>
        <v>1.18899047619048</v>
      </c>
      <c r="V19" s="225">
        <f t="shared" si="7"/>
        <v>0.99072872744614</v>
      </c>
      <c r="W19" s="225">
        <f t="shared" si="8"/>
        <v>0.951192380952381</v>
      </c>
      <c r="X19" s="225">
        <f t="shared" si="9"/>
        <v>0.856846466980446</v>
      </c>
      <c r="Y19" s="194">
        <f t="shared" ref="Y19:Y50" si="21">(G19*200)+(H19*100)</f>
        <v>600</v>
      </c>
      <c r="Z19" s="237">
        <v>0</v>
      </c>
      <c r="AA19" s="236">
        <v>9100</v>
      </c>
      <c r="AB19" s="208">
        <f t="shared" si="10"/>
        <v>18200</v>
      </c>
      <c r="AC19" s="209">
        <v>2757.11556009793</v>
      </c>
      <c r="AD19" s="111">
        <f t="shared" si="11"/>
        <v>5514.23112019586</v>
      </c>
      <c r="AE19" s="210">
        <v>0.302979731878893</v>
      </c>
      <c r="AF19" s="209">
        <v>10465</v>
      </c>
      <c r="AG19" s="111">
        <f t="shared" si="12"/>
        <v>20930</v>
      </c>
      <c r="AH19" s="209">
        <v>2948.73509152473</v>
      </c>
      <c r="AI19" s="111">
        <f t="shared" si="13"/>
        <v>5897.47018304946</v>
      </c>
      <c r="AJ19" s="245">
        <v>0.281771150647371</v>
      </c>
      <c r="AK19" s="246">
        <v>28519.95</v>
      </c>
      <c r="AL19" s="246">
        <v>5977.01</v>
      </c>
      <c r="AM19" s="247">
        <f t="shared" si="14"/>
        <v>1.56703021978022</v>
      </c>
      <c r="AN19" s="247">
        <f t="shared" si="15"/>
        <v>1.08392446194524</v>
      </c>
      <c r="AO19" s="247">
        <f t="shared" si="16"/>
        <v>1.36263497372193</v>
      </c>
      <c r="AP19" s="247">
        <f t="shared" si="17"/>
        <v>1.01348710794319</v>
      </c>
      <c r="AQ19" s="194">
        <v>500</v>
      </c>
      <c r="AR19" s="232">
        <f>(AL19-AD19)*0.2</f>
        <v>92.555775960828</v>
      </c>
      <c r="AS19" s="258">
        <v>42</v>
      </c>
      <c r="AT19" s="258">
        <v>0</v>
      </c>
      <c r="AU19" s="258">
        <f t="shared" si="18"/>
        <v>-42</v>
      </c>
      <c r="AV19" s="259">
        <f>AU19*2</f>
        <v>-84</v>
      </c>
      <c r="AW19" s="258">
        <v>14</v>
      </c>
      <c r="AX19" s="258">
        <v>17</v>
      </c>
      <c r="AY19" s="258">
        <v>0</v>
      </c>
      <c r="AZ19" s="258">
        <f t="shared" si="19"/>
        <v>3</v>
      </c>
      <c r="BA19" s="258"/>
      <c r="BB19" s="262">
        <v>100</v>
      </c>
      <c r="BC19" s="258">
        <v>0</v>
      </c>
      <c r="BD19" s="258">
        <v>136</v>
      </c>
      <c r="BE19" s="265">
        <v>36</v>
      </c>
      <c r="BF19" s="266">
        <v>8</v>
      </c>
      <c r="BG19" s="258">
        <v>29</v>
      </c>
      <c r="BH19" s="258">
        <f t="shared" si="20"/>
        <v>21</v>
      </c>
    </row>
    <row r="20" s="171" customFormat="1" hidden="1" spans="1:60">
      <c r="A20" s="29">
        <v>37</v>
      </c>
      <c r="B20" s="29">
        <v>105267</v>
      </c>
      <c r="C20" s="30" t="s">
        <v>66</v>
      </c>
      <c r="D20" s="30" t="s">
        <v>53</v>
      </c>
      <c r="E20" s="59">
        <v>13</v>
      </c>
      <c r="F20" s="70">
        <v>150</v>
      </c>
      <c r="G20" s="191">
        <v>2</v>
      </c>
      <c r="H20" s="191">
        <v>2</v>
      </c>
      <c r="I20" s="209">
        <v>15000</v>
      </c>
      <c r="J20" s="111">
        <f t="shared" si="0"/>
        <v>45000</v>
      </c>
      <c r="K20" s="209">
        <f t="shared" si="1"/>
        <v>3848.85997212381</v>
      </c>
      <c r="L20" s="111">
        <f t="shared" si="2"/>
        <v>11546.5799163714</v>
      </c>
      <c r="M20" s="210">
        <v>0.256590664808254</v>
      </c>
      <c r="N20" s="211">
        <v>18800</v>
      </c>
      <c r="O20" s="208">
        <f t="shared" si="3"/>
        <v>56400</v>
      </c>
      <c r="P20" s="209">
        <f t="shared" si="4"/>
        <v>4462.11166101554</v>
      </c>
      <c r="Q20" s="111">
        <f t="shared" si="5"/>
        <v>13386.3349830466</v>
      </c>
      <c r="R20" s="210">
        <v>0.237346364947635</v>
      </c>
      <c r="S20" s="224">
        <v>52381.7</v>
      </c>
      <c r="T20" s="224">
        <v>12361.42</v>
      </c>
      <c r="U20" s="221">
        <f t="shared" si="6"/>
        <v>1.16403777777778</v>
      </c>
      <c r="V20" s="221">
        <f t="shared" si="7"/>
        <v>1.07056982149955</v>
      </c>
      <c r="W20" s="225">
        <f t="shared" si="8"/>
        <v>0.928753546099291</v>
      </c>
      <c r="X20" s="225">
        <f t="shared" si="9"/>
        <v>0.923435728723013</v>
      </c>
      <c r="Y20" s="194">
        <f t="shared" si="21"/>
        <v>600</v>
      </c>
      <c r="Z20" s="232">
        <f>(T20-L20)*0.2</f>
        <v>162.96801672572</v>
      </c>
      <c r="AA20" s="236">
        <v>9750</v>
      </c>
      <c r="AB20" s="208">
        <f t="shared" si="10"/>
        <v>19500</v>
      </c>
      <c r="AC20" s="209">
        <v>3231.43868492895</v>
      </c>
      <c r="AD20" s="111">
        <f t="shared" si="11"/>
        <v>6462.8773698579</v>
      </c>
      <c r="AE20" s="210">
        <v>0.331429608710661</v>
      </c>
      <c r="AF20" s="209">
        <v>11212.5</v>
      </c>
      <c r="AG20" s="111">
        <f t="shared" si="12"/>
        <v>22425</v>
      </c>
      <c r="AH20" s="209">
        <v>3456.02367353151</v>
      </c>
      <c r="AI20" s="111">
        <f t="shared" si="13"/>
        <v>6912.04734706302</v>
      </c>
      <c r="AJ20" s="245">
        <v>0.308229536100915</v>
      </c>
      <c r="AK20" s="246">
        <v>22645.02</v>
      </c>
      <c r="AL20" s="246">
        <v>5873.25</v>
      </c>
      <c r="AM20" s="247">
        <f t="shared" si="14"/>
        <v>1.16128307692308</v>
      </c>
      <c r="AN20" s="79">
        <f t="shared" si="15"/>
        <v>0.908767049703302</v>
      </c>
      <c r="AO20" s="247">
        <f t="shared" si="16"/>
        <v>1.00981137123746</v>
      </c>
      <c r="AP20" s="79">
        <f t="shared" si="17"/>
        <v>0.849712061433663</v>
      </c>
      <c r="AQ20" s="257"/>
      <c r="AR20" s="257"/>
      <c r="AS20" s="258">
        <v>48</v>
      </c>
      <c r="AT20" s="258">
        <v>43</v>
      </c>
      <c r="AU20" s="258">
        <f t="shared" si="18"/>
        <v>-5</v>
      </c>
      <c r="AV20" s="259">
        <f>AU20*2</f>
        <v>-10</v>
      </c>
      <c r="AW20" s="258">
        <v>14</v>
      </c>
      <c r="AX20" s="258">
        <v>14</v>
      </c>
      <c r="AY20" s="258">
        <v>0</v>
      </c>
      <c r="AZ20" s="258">
        <f t="shared" si="19"/>
        <v>0</v>
      </c>
      <c r="BA20" s="258"/>
      <c r="BB20" s="262">
        <v>100</v>
      </c>
      <c r="BC20" s="258">
        <v>0</v>
      </c>
      <c r="BD20" s="258">
        <v>112</v>
      </c>
      <c r="BE20" s="265">
        <v>12</v>
      </c>
      <c r="BF20" s="266">
        <v>8</v>
      </c>
      <c r="BG20" s="258">
        <v>20</v>
      </c>
      <c r="BH20" s="258">
        <f t="shared" si="20"/>
        <v>12</v>
      </c>
    </row>
    <row r="21" s="171" customFormat="1" hidden="1" spans="1:60">
      <c r="A21" s="29">
        <v>62</v>
      </c>
      <c r="B21" s="29">
        <v>539</v>
      </c>
      <c r="C21" s="30" t="s">
        <v>67</v>
      </c>
      <c r="D21" s="30" t="s">
        <v>49</v>
      </c>
      <c r="E21" s="59">
        <v>21</v>
      </c>
      <c r="F21" s="70">
        <v>150</v>
      </c>
      <c r="G21" s="191">
        <v>2</v>
      </c>
      <c r="H21" s="191">
        <v>1</v>
      </c>
      <c r="I21" s="209">
        <v>12000</v>
      </c>
      <c r="J21" s="111">
        <f t="shared" si="0"/>
        <v>36000</v>
      </c>
      <c r="K21" s="209">
        <f t="shared" si="1"/>
        <v>2521.13822099543</v>
      </c>
      <c r="L21" s="111">
        <f t="shared" si="2"/>
        <v>7563.41466298628</v>
      </c>
      <c r="M21" s="210">
        <v>0.210094851749619</v>
      </c>
      <c r="N21" s="211">
        <v>15500</v>
      </c>
      <c r="O21" s="208">
        <f t="shared" si="3"/>
        <v>46500</v>
      </c>
      <c r="P21" s="209">
        <f t="shared" si="4"/>
        <v>3012.23493696015</v>
      </c>
      <c r="Q21" s="111">
        <f t="shared" si="5"/>
        <v>9036.70481088046</v>
      </c>
      <c r="R21" s="210">
        <v>0.194337737868397</v>
      </c>
      <c r="S21" s="224">
        <v>41662.29</v>
      </c>
      <c r="T21" s="224">
        <v>8603.83</v>
      </c>
      <c r="U21" s="221">
        <f t="shared" si="6"/>
        <v>1.15728583333333</v>
      </c>
      <c r="V21" s="221">
        <f t="shared" si="7"/>
        <v>1.13755894438861</v>
      </c>
      <c r="W21" s="225">
        <f t="shared" si="8"/>
        <v>0.895963225806452</v>
      </c>
      <c r="X21" s="225">
        <f t="shared" si="9"/>
        <v>0.952098157465621</v>
      </c>
      <c r="Y21" s="194">
        <f t="shared" si="21"/>
        <v>500</v>
      </c>
      <c r="Z21" s="232">
        <f>(T21-L21)*0.2</f>
        <v>208.083067402744</v>
      </c>
      <c r="AA21" s="236">
        <v>7800</v>
      </c>
      <c r="AB21" s="208">
        <f t="shared" si="10"/>
        <v>15600</v>
      </c>
      <c r="AC21" s="209">
        <v>2116.70563137741</v>
      </c>
      <c r="AD21" s="111">
        <f t="shared" si="11"/>
        <v>4233.41126275482</v>
      </c>
      <c r="AE21" s="210">
        <v>0.271372516843258</v>
      </c>
      <c r="AF21" s="209">
        <v>8970</v>
      </c>
      <c r="AG21" s="111">
        <f t="shared" si="12"/>
        <v>17940</v>
      </c>
      <c r="AH21" s="209">
        <v>2263.81667275814</v>
      </c>
      <c r="AI21" s="111">
        <f t="shared" si="13"/>
        <v>4527.63334551628</v>
      </c>
      <c r="AJ21" s="245">
        <v>0.25237644066423</v>
      </c>
      <c r="AK21" s="246">
        <v>19491.41</v>
      </c>
      <c r="AL21" s="246">
        <v>4578.12</v>
      </c>
      <c r="AM21" s="247">
        <f t="shared" si="14"/>
        <v>1.24944935897436</v>
      </c>
      <c r="AN21" s="247">
        <f t="shared" si="15"/>
        <v>1.08142576183842</v>
      </c>
      <c r="AO21" s="247">
        <f t="shared" si="16"/>
        <v>1.08647770345596</v>
      </c>
      <c r="AP21" s="247">
        <f t="shared" si="17"/>
        <v>1.01115078245762</v>
      </c>
      <c r="AQ21" s="194">
        <v>300</v>
      </c>
      <c r="AR21" s="232">
        <f>(AL21-AD21)*0.2</f>
        <v>68.9417474490359</v>
      </c>
      <c r="AS21" s="258">
        <v>27</v>
      </c>
      <c r="AT21" s="258">
        <v>42</v>
      </c>
      <c r="AU21" s="258">
        <f t="shared" si="18"/>
        <v>15</v>
      </c>
      <c r="AV21" s="259"/>
      <c r="AW21" s="258">
        <v>10</v>
      </c>
      <c r="AX21" s="258">
        <v>6</v>
      </c>
      <c r="AY21" s="258">
        <v>1</v>
      </c>
      <c r="AZ21" s="258">
        <f t="shared" si="19"/>
        <v>-3</v>
      </c>
      <c r="BA21" s="259">
        <f>AZ21*5</f>
        <v>-15</v>
      </c>
      <c r="BB21" s="262">
        <v>100</v>
      </c>
      <c r="BC21" s="258">
        <v>8</v>
      </c>
      <c r="BD21" s="258">
        <v>30</v>
      </c>
      <c r="BE21" s="265">
        <v>-62</v>
      </c>
      <c r="BF21" s="266">
        <v>6</v>
      </c>
      <c r="BG21" s="258">
        <v>4</v>
      </c>
      <c r="BH21" s="258">
        <f t="shared" si="20"/>
        <v>-2</v>
      </c>
    </row>
    <row r="22" s="171" customFormat="1" hidden="1" spans="1:60">
      <c r="A22" s="29">
        <v>8</v>
      </c>
      <c r="B22" s="29">
        <v>730</v>
      </c>
      <c r="C22" s="30" t="s">
        <v>68</v>
      </c>
      <c r="D22" s="30" t="s">
        <v>53</v>
      </c>
      <c r="E22" s="59">
        <v>3</v>
      </c>
      <c r="F22" s="70">
        <v>200</v>
      </c>
      <c r="G22" s="191">
        <v>4</v>
      </c>
      <c r="H22" s="191">
        <v>1</v>
      </c>
      <c r="I22" s="209">
        <v>22000</v>
      </c>
      <c r="J22" s="111">
        <f t="shared" si="0"/>
        <v>66000</v>
      </c>
      <c r="K22" s="209">
        <f t="shared" si="1"/>
        <v>4840</v>
      </c>
      <c r="L22" s="111">
        <f t="shared" si="2"/>
        <v>14520</v>
      </c>
      <c r="M22" s="210">
        <v>0.22</v>
      </c>
      <c r="N22" s="211">
        <v>27500</v>
      </c>
      <c r="O22" s="208">
        <f t="shared" si="3"/>
        <v>82500</v>
      </c>
      <c r="P22" s="209">
        <f t="shared" si="4"/>
        <v>5596.25</v>
      </c>
      <c r="Q22" s="111">
        <f t="shared" si="5"/>
        <v>16788.75</v>
      </c>
      <c r="R22" s="210">
        <v>0.2035</v>
      </c>
      <c r="S22" s="224">
        <v>76051.79</v>
      </c>
      <c r="T22" s="224">
        <v>15487.42</v>
      </c>
      <c r="U22" s="221">
        <f t="shared" si="6"/>
        <v>1.15229984848485</v>
      </c>
      <c r="V22" s="221">
        <f t="shared" si="7"/>
        <v>1.06662672176309</v>
      </c>
      <c r="W22" s="225">
        <f t="shared" si="8"/>
        <v>0.921839878787879</v>
      </c>
      <c r="X22" s="225">
        <f t="shared" si="9"/>
        <v>0.922487975578885</v>
      </c>
      <c r="Y22" s="194">
        <f t="shared" si="21"/>
        <v>900</v>
      </c>
      <c r="Z22" s="232">
        <f>(T22-L22)*0.2</f>
        <v>193.484</v>
      </c>
      <c r="AA22" s="236">
        <v>14300</v>
      </c>
      <c r="AB22" s="208">
        <f t="shared" si="10"/>
        <v>28600</v>
      </c>
      <c r="AC22" s="209">
        <v>3678.78193261666</v>
      </c>
      <c r="AD22" s="111">
        <f t="shared" si="11"/>
        <v>7357.56386523332</v>
      </c>
      <c r="AE22" s="210">
        <v>0.257257477805361</v>
      </c>
      <c r="AF22" s="209">
        <v>16445</v>
      </c>
      <c r="AG22" s="111">
        <f t="shared" si="12"/>
        <v>32890</v>
      </c>
      <c r="AH22" s="209">
        <v>3934.45727693351</v>
      </c>
      <c r="AI22" s="111">
        <f t="shared" si="13"/>
        <v>7868.91455386702</v>
      </c>
      <c r="AJ22" s="245">
        <v>0.239249454358985</v>
      </c>
      <c r="AK22" s="246">
        <v>26882.51</v>
      </c>
      <c r="AL22" s="246">
        <v>6496.09</v>
      </c>
      <c r="AM22" s="79">
        <f t="shared" si="14"/>
        <v>0.939947902097902</v>
      </c>
      <c r="AN22" s="79">
        <f t="shared" si="15"/>
        <v>0.882913165143691</v>
      </c>
      <c r="AO22" s="79">
        <f t="shared" si="16"/>
        <v>0.817346001824263</v>
      </c>
      <c r="AP22" s="79">
        <f t="shared" si="17"/>
        <v>0.825538256328839</v>
      </c>
      <c r="AQ22" s="257"/>
      <c r="AR22" s="257"/>
      <c r="AS22" s="258">
        <v>59</v>
      </c>
      <c r="AT22" s="258">
        <v>65</v>
      </c>
      <c r="AU22" s="258">
        <f t="shared" si="18"/>
        <v>6</v>
      </c>
      <c r="AV22" s="259"/>
      <c r="AW22" s="258">
        <v>26</v>
      </c>
      <c r="AX22" s="258">
        <v>18</v>
      </c>
      <c r="AY22" s="258">
        <v>2</v>
      </c>
      <c r="AZ22" s="258">
        <f t="shared" si="19"/>
        <v>-6</v>
      </c>
      <c r="BA22" s="259">
        <f>AZ22*5</f>
        <v>-30</v>
      </c>
      <c r="BB22" s="262">
        <v>200</v>
      </c>
      <c r="BC22" s="258">
        <v>16</v>
      </c>
      <c r="BD22" s="258">
        <v>90</v>
      </c>
      <c r="BE22" s="265">
        <v>-94</v>
      </c>
      <c r="BF22" s="266">
        <v>11</v>
      </c>
      <c r="BG22" s="258">
        <v>26</v>
      </c>
      <c r="BH22" s="258">
        <f t="shared" si="20"/>
        <v>15</v>
      </c>
    </row>
    <row r="23" s="171" customFormat="1" hidden="1" spans="1:60">
      <c r="A23" s="29">
        <v>65</v>
      </c>
      <c r="B23" s="29">
        <v>355</v>
      </c>
      <c r="C23" s="30" t="s">
        <v>69</v>
      </c>
      <c r="D23" s="30" t="s">
        <v>47</v>
      </c>
      <c r="E23" s="192">
        <v>22</v>
      </c>
      <c r="F23" s="193">
        <v>150</v>
      </c>
      <c r="G23" s="191">
        <v>3</v>
      </c>
      <c r="H23" s="191">
        <v>2</v>
      </c>
      <c r="I23" s="209">
        <v>13000</v>
      </c>
      <c r="J23" s="111">
        <f t="shared" si="0"/>
        <v>39000</v>
      </c>
      <c r="K23" s="209">
        <f t="shared" si="1"/>
        <v>2696.35276343814</v>
      </c>
      <c r="L23" s="111">
        <f t="shared" si="2"/>
        <v>8089.05829031442</v>
      </c>
      <c r="M23" s="210">
        <v>0.207411751033703</v>
      </c>
      <c r="N23" s="211">
        <v>16250</v>
      </c>
      <c r="O23" s="208">
        <f t="shared" si="3"/>
        <v>48750</v>
      </c>
      <c r="P23" s="209">
        <f t="shared" si="4"/>
        <v>3117.65788272534</v>
      </c>
      <c r="Q23" s="111">
        <f t="shared" si="5"/>
        <v>9352.97364817603</v>
      </c>
      <c r="R23" s="210">
        <v>0.191855869706175</v>
      </c>
      <c r="S23" s="224">
        <v>43765.76</v>
      </c>
      <c r="T23" s="224">
        <v>6210.56</v>
      </c>
      <c r="U23" s="221">
        <f t="shared" si="6"/>
        <v>1.12219897435897</v>
      </c>
      <c r="V23" s="225">
        <f t="shared" si="7"/>
        <v>0.767772931916726</v>
      </c>
      <c r="W23" s="225">
        <f t="shared" si="8"/>
        <v>0.89775917948718</v>
      </c>
      <c r="X23" s="225">
        <f t="shared" si="9"/>
        <v>0.664019833009062</v>
      </c>
      <c r="Y23" s="194">
        <f t="shared" si="21"/>
        <v>800</v>
      </c>
      <c r="Z23" s="237">
        <v>0</v>
      </c>
      <c r="AA23" s="236">
        <v>8450</v>
      </c>
      <c r="AB23" s="208">
        <f t="shared" si="10"/>
        <v>16900</v>
      </c>
      <c r="AC23" s="209">
        <v>2263.81284096994</v>
      </c>
      <c r="AD23" s="111">
        <f t="shared" si="11"/>
        <v>4527.62568193988</v>
      </c>
      <c r="AE23" s="210">
        <v>0.267906845085199</v>
      </c>
      <c r="AF23" s="209">
        <v>9717.5</v>
      </c>
      <c r="AG23" s="111">
        <f t="shared" si="12"/>
        <v>19435</v>
      </c>
      <c r="AH23" s="209">
        <v>2421.14783341735</v>
      </c>
      <c r="AI23" s="111">
        <f t="shared" si="13"/>
        <v>4842.2956668347</v>
      </c>
      <c r="AJ23" s="245">
        <v>0.249153365929236</v>
      </c>
      <c r="AK23" s="246">
        <v>16996.52</v>
      </c>
      <c r="AL23" s="246">
        <v>3575.11</v>
      </c>
      <c r="AM23" s="247">
        <f t="shared" si="14"/>
        <v>1.00571124260355</v>
      </c>
      <c r="AN23" s="79">
        <f t="shared" si="15"/>
        <v>0.789621371364832</v>
      </c>
      <c r="AO23" s="79">
        <f t="shared" si="16"/>
        <v>0.874531515307435</v>
      </c>
      <c r="AP23" s="79">
        <f t="shared" si="17"/>
        <v>0.738308902631914</v>
      </c>
      <c r="AQ23" s="257"/>
      <c r="AR23" s="257"/>
      <c r="AS23" s="258">
        <v>42</v>
      </c>
      <c r="AT23" s="258">
        <v>0</v>
      </c>
      <c r="AU23" s="258">
        <f t="shared" si="18"/>
        <v>-42</v>
      </c>
      <c r="AV23" s="259">
        <f>AU23*2</f>
        <v>-84</v>
      </c>
      <c r="AW23" s="258">
        <v>16</v>
      </c>
      <c r="AX23" s="258">
        <v>4</v>
      </c>
      <c r="AY23" s="258">
        <v>4</v>
      </c>
      <c r="AZ23" s="258">
        <f t="shared" si="19"/>
        <v>-8</v>
      </c>
      <c r="BA23" s="259">
        <f>AZ23*5</f>
        <v>-40</v>
      </c>
      <c r="BB23" s="262">
        <v>100</v>
      </c>
      <c r="BC23" s="258">
        <v>32</v>
      </c>
      <c r="BD23" s="258">
        <v>20</v>
      </c>
      <c r="BE23" s="265">
        <v>-48</v>
      </c>
      <c r="BF23" s="266">
        <v>9</v>
      </c>
      <c r="BG23" s="258">
        <v>2</v>
      </c>
      <c r="BH23" s="258">
        <f t="shared" si="20"/>
        <v>-7</v>
      </c>
    </row>
    <row r="24" s="171" customFormat="1" hidden="1" spans="1:60">
      <c r="A24" s="29">
        <v>39</v>
      </c>
      <c r="B24" s="29">
        <v>511</v>
      </c>
      <c r="C24" s="30" t="s">
        <v>70</v>
      </c>
      <c r="D24" s="30" t="s">
        <v>47</v>
      </c>
      <c r="E24" s="59">
        <v>13</v>
      </c>
      <c r="F24" s="70">
        <v>150</v>
      </c>
      <c r="G24" s="191">
        <v>2</v>
      </c>
      <c r="H24" s="191">
        <v>3</v>
      </c>
      <c r="I24" s="209">
        <v>16000</v>
      </c>
      <c r="J24" s="111">
        <f t="shared" si="0"/>
        <v>48000</v>
      </c>
      <c r="K24" s="209">
        <f t="shared" si="1"/>
        <v>3402.30608359085</v>
      </c>
      <c r="L24" s="111">
        <f t="shared" si="2"/>
        <v>10206.9182507725</v>
      </c>
      <c r="M24" s="210">
        <v>0.212644130224428</v>
      </c>
      <c r="N24" s="211">
        <v>20000</v>
      </c>
      <c r="O24" s="208">
        <f t="shared" si="3"/>
        <v>60000</v>
      </c>
      <c r="P24" s="209">
        <f t="shared" si="4"/>
        <v>3933.91640915192</v>
      </c>
      <c r="Q24" s="111">
        <f t="shared" si="5"/>
        <v>11801.7492274558</v>
      </c>
      <c r="R24" s="210">
        <v>0.196695820457596</v>
      </c>
      <c r="S24" s="224">
        <v>53796.28</v>
      </c>
      <c r="T24" s="224">
        <v>7994.25</v>
      </c>
      <c r="U24" s="221">
        <f t="shared" si="6"/>
        <v>1.12075583333333</v>
      </c>
      <c r="V24" s="225">
        <f t="shared" si="7"/>
        <v>0.783218774128515</v>
      </c>
      <c r="W24" s="225">
        <f t="shared" si="8"/>
        <v>0.896604666666667</v>
      </c>
      <c r="X24" s="225">
        <f t="shared" si="9"/>
        <v>0.677378399246277</v>
      </c>
      <c r="Y24" s="194">
        <f t="shared" si="21"/>
        <v>700</v>
      </c>
      <c r="Z24" s="237">
        <v>0</v>
      </c>
      <c r="AA24" s="236">
        <v>10400</v>
      </c>
      <c r="AB24" s="208">
        <f t="shared" si="10"/>
        <v>20800</v>
      </c>
      <c r="AC24" s="209">
        <v>2856.51948268148</v>
      </c>
      <c r="AD24" s="111">
        <f t="shared" si="11"/>
        <v>5713.03896536296</v>
      </c>
      <c r="AE24" s="210">
        <v>0.274665334873219</v>
      </c>
      <c r="AF24" s="209">
        <v>11960</v>
      </c>
      <c r="AG24" s="111">
        <f t="shared" si="12"/>
        <v>23920</v>
      </c>
      <c r="AH24" s="209">
        <v>3055.04758672784</v>
      </c>
      <c r="AI24" s="111">
        <f t="shared" si="13"/>
        <v>6110.09517345568</v>
      </c>
      <c r="AJ24" s="245">
        <v>0.255438761432094</v>
      </c>
      <c r="AK24" s="246">
        <v>22177.03</v>
      </c>
      <c r="AL24" s="246">
        <v>5309.44</v>
      </c>
      <c r="AM24" s="247">
        <f t="shared" si="14"/>
        <v>1.06620336538462</v>
      </c>
      <c r="AN24" s="79">
        <f t="shared" si="15"/>
        <v>0.92935476760969</v>
      </c>
      <c r="AO24" s="79">
        <f t="shared" si="16"/>
        <v>0.927133361204013</v>
      </c>
      <c r="AP24" s="79">
        <f t="shared" si="17"/>
        <v>0.868961914548566</v>
      </c>
      <c r="AQ24" s="257"/>
      <c r="AR24" s="257"/>
      <c r="AS24" s="258">
        <v>100</v>
      </c>
      <c r="AT24" s="258">
        <v>31</v>
      </c>
      <c r="AU24" s="258">
        <f t="shared" si="18"/>
        <v>-69</v>
      </c>
      <c r="AV24" s="259">
        <f>AU24*2</f>
        <v>-138</v>
      </c>
      <c r="AW24" s="258">
        <v>20</v>
      </c>
      <c r="AX24" s="258">
        <v>2</v>
      </c>
      <c r="AY24" s="258">
        <v>0</v>
      </c>
      <c r="AZ24" s="258">
        <f t="shared" si="19"/>
        <v>-18</v>
      </c>
      <c r="BA24" s="259">
        <f>AZ24*5</f>
        <v>-90</v>
      </c>
      <c r="BB24" s="262">
        <v>200</v>
      </c>
      <c r="BC24" s="258">
        <v>0</v>
      </c>
      <c r="BD24" s="258">
        <v>10</v>
      </c>
      <c r="BE24" s="265">
        <v>-190</v>
      </c>
      <c r="BF24" s="266">
        <v>8</v>
      </c>
      <c r="BG24" s="258">
        <v>10</v>
      </c>
      <c r="BH24" s="258">
        <f t="shared" si="20"/>
        <v>2</v>
      </c>
    </row>
    <row r="25" s="171" customFormat="1" hidden="1" spans="1:60">
      <c r="A25" s="29">
        <v>30</v>
      </c>
      <c r="B25" s="29">
        <v>747</v>
      </c>
      <c r="C25" s="30" t="s">
        <v>71</v>
      </c>
      <c r="D25" s="30" t="s">
        <v>47</v>
      </c>
      <c r="E25" s="192">
        <v>10</v>
      </c>
      <c r="F25" s="193">
        <v>200</v>
      </c>
      <c r="G25" s="191">
        <v>3</v>
      </c>
      <c r="H25" s="191">
        <v>2</v>
      </c>
      <c r="I25" s="209">
        <v>20000</v>
      </c>
      <c r="J25" s="111">
        <f t="shared" si="0"/>
        <v>60000</v>
      </c>
      <c r="K25" s="209">
        <f t="shared" si="1"/>
        <v>3300</v>
      </c>
      <c r="L25" s="111">
        <f t="shared" si="2"/>
        <v>9900</v>
      </c>
      <c r="M25" s="210">
        <v>0.165</v>
      </c>
      <c r="N25" s="211">
        <v>25000</v>
      </c>
      <c r="O25" s="208">
        <f t="shared" si="3"/>
        <v>75000</v>
      </c>
      <c r="P25" s="209">
        <f t="shared" si="4"/>
        <v>3750</v>
      </c>
      <c r="Q25" s="111">
        <f t="shared" si="5"/>
        <v>11250</v>
      </c>
      <c r="R25" s="210">
        <v>0.15</v>
      </c>
      <c r="S25" s="224">
        <v>67138.64</v>
      </c>
      <c r="T25" s="224">
        <v>10408.38</v>
      </c>
      <c r="U25" s="221">
        <f t="shared" si="6"/>
        <v>1.11897733333333</v>
      </c>
      <c r="V25" s="221">
        <f t="shared" si="7"/>
        <v>1.05135151515152</v>
      </c>
      <c r="W25" s="225">
        <f t="shared" si="8"/>
        <v>0.895181866666667</v>
      </c>
      <c r="X25" s="225">
        <f t="shared" si="9"/>
        <v>0.925189333333333</v>
      </c>
      <c r="Y25" s="194">
        <f t="shared" si="21"/>
        <v>800</v>
      </c>
      <c r="Z25" s="232">
        <f>(T25-L25)*0.2</f>
        <v>101.676</v>
      </c>
      <c r="AA25" s="236">
        <v>12000</v>
      </c>
      <c r="AB25" s="208">
        <f t="shared" si="10"/>
        <v>24000</v>
      </c>
      <c r="AC25" s="209">
        <v>2119.25467096228</v>
      </c>
      <c r="AD25" s="111">
        <f t="shared" si="11"/>
        <v>4238.50934192456</v>
      </c>
      <c r="AE25" s="210">
        <v>0.176604555913523</v>
      </c>
      <c r="AF25" s="209">
        <v>13800</v>
      </c>
      <c r="AG25" s="111">
        <f t="shared" si="12"/>
        <v>27600</v>
      </c>
      <c r="AH25" s="209">
        <v>2266.54287059416</v>
      </c>
      <c r="AI25" s="111">
        <f t="shared" si="13"/>
        <v>4533.08574118832</v>
      </c>
      <c r="AJ25" s="245">
        <v>0.164242236999577</v>
      </c>
      <c r="AK25" s="246">
        <v>28854.36</v>
      </c>
      <c r="AL25" s="246">
        <v>4214.93</v>
      </c>
      <c r="AM25" s="247">
        <f t="shared" si="14"/>
        <v>1.202265</v>
      </c>
      <c r="AN25" s="79">
        <f t="shared" si="15"/>
        <v>0.994436878623499</v>
      </c>
      <c r="AO25" s="247">
        <f t="shared" si="16"/>
        <v>1.04544782608696</v>
      </c>
      <c r="AP25" s="79">
        <f t="shared" si="17"/>
        <v>0.929814753271153</v>
      </c>
      <c r="AQ25" s="257"/>
      <c r="AR25" s="257"/>
      <c r="AS25" s="258">
        <v>50</v>
      </c>
      <c r="AT25" s="258">
        <v>66</v>
      </c>
      <c r="AU25" s="258">
        <f t="shared" si="18"/>
        <v>16</v>
      </c>
      <c r="AV25" s="259"/>
      <c r="AW25" s="258">
        <v>16</v>
      </c>
      <c r="AX25" s="258">
        <v>16</v>
      </c>
      <c r="AY25" s="258">
        <v>4</v>
      </c>
      <c r="AZ25" s="258">
        <f t="shared" si="19"/>
        <v>4</v>
      </c>
      <c r="BA25" s="258"/>
      <c r="BB25" s="262">
        <v>100</v>
      </c>
      <c r="BC25" s="258">
        <v>32</v>
      </c>
      <c r="BD25" s="258">
        <v>128</v>
      </c>
      <c r="BE25" s="265">
        <v>60</v>
      </c>
      <c r="BF25" s="266">
        <v>10</v>
      </c>
      <c r="BG25" s="258">
        <v>12</v>
      </c>
      <c r="BH25" s="258">
        <f t="shared" si="20"/>
        <v>2</v>
      </c>
    </row>
    <row r="26" s="171" customFormat="1" hidden="1" spans="1:60">
      <c r="A26" s="29">
        <v>18</v>
      </c>
      <c r="B26" s="29">
        <v>578</v>
      </c>
      <c r="C26" s="30" t="s">
        <v>72</v>
      </c>
      <c r="D26" s="30" t="s">
        <v>47</v>
      </c>
      <c r="E26" s="192">
        <v>6</v>
      </c>
      <c r="F26" s="193">
        <v>200</v>
      </c>
      <c r="G26" s="191">
        <v>3</v>
      </c>
      <c r="H26" s="191">
        <v>3</v>
      </c>
      <c r="I26" s="209">
        <v>20000</v>
      </c>
      <c r="J26" s="111">
        <f t="shared" si="0"/>
        <v>60000</v>
      </c>
      <c r="K26" s="209">
        <f t="shared" si="1"/>
        <v>4718.47103735082</v>
      </c>
      <c r="L26" s="111">
        <f t="shared" si="2"/>
        <v>14155.4131120525</v>
      </c>
      <c r="M26" s="210">
        <v>0.235923551867541</v>
      </c>
      <c r="N26" s="211">
        <v>25000</v>
      </c>
      <c r="O26" s="208">
        <f t="shared" si="3"/>
        <v>75000</v>
      </c>
      <c r="P26" s="209">
        <f t="shared" si="4"/>
        <v>5455.73213693687</v>
      </c>
      <c r="Q26" s="111">
        <f t="shared" si="5"/>
        <v>16367.1964108106</v>
      </c>
      <c r="R26" s="210">
        <v>0.218229285477475</v>
      </c>
      <c r="S26" s="224">
        <v>66743.07</v>
      </c>
      <c r="T26" s="224">
        <v>19874.81</v>
      </c>
      <c r="U26" s="221">
        <f t="shared" si="6"/>
        <v>1.1123845</v>
      </c>
      <c r="V26" s="221">
        <f t="shared" si="7"/>
        <v>1.40404309239677</v>
      </c>
      <c r="W26" s="225">
        <f t="shared" si="8"/>
        <v>0.8899076</v>
      </c>
      <c r="X26" s="225">
        <f t="shared" si="9"/>
        <v>1.21430753937019</v>
      </c>
      <c r="Y26" s="194">
        <f t="shared" si="21"/>
        <v>900</v>
      </c>
      <c r="Z26" s="232">
        <f>(T26-L26)*0.2</f>
        <v>1143.8793775895</v>
      </c>
      <c r="AA26" s="236">
        <v>13000</v>
      </c>
      <c r="AB26" s="208">
        <f t="shared" si="10"/>
        <v>26000</v>
      </c>
      <c r="AC26" s="209">
        <v>3961.54964177579</v>
      </c>
      <c r="AD26" s="111">
        <f t="shared" si="11"/>
        <v>7923.09928355158</v>
      </c>
      <c r="AE26" s="210">
        <v>0.304734587828907</v>
      </c>
      <c r="AF26" s="209">
        <v>14950</v>
      </c>
      <c r="AG26" s="111">
        <f t="shared" si="12"/>
        <v>29900</v>
      </c>
      <c r="AH26" s="209">
        <v>4236.87734187921</v>
      </c>
      <c r="AI26" s="111">
        <f t="shared" si="13"/>
        <v>8473.75468375842</v>
      </c>
      <c r="AJ26" s="245">
        <v>0.283403166680884</v>
      </c>
      <c r="AK26" s="246">
        <v>23143.91</v>
      </c>
      <c r="AL26" s="246">
        <v>4861.13</v>
      </c>
      <c r="AM26" s="79">
        <f t="shared" si="14"/>
        <v>0.890150384615385</v>
      </c>
      <c r="AN26" s="79">
        <f t="shared" si="15"/>
        <v>0.613538948084589</v>
      </c>
      <c r="AO26" s="79">
        <f t="shared" si="16"/>
        <v>0.77404381270903</v>
      </c>
      <c r="AP26" s="79">
        <f t="shared" si="17"/>
        <v>0.573668955665815</v>
      </c>
      <c r="AQ26" s="257"/>
      <c r="AR26" s="257"/>
      <c r="AS26" s="258">
        <v>71</v>
      </c>
      <c r="AT26" s="258">
        <v>1</v>
      </c>
      <c r="AU26" s="258">
        <f t="shared" si="18"/>
        <v>-70</v>
      </c>
      <c r="AV26" s="259">
        <f>AU26*2</f>
        <v>-140</v>
      </c>
      <c r="AW26" s="258">
        <v>20</v>
      </c>
      <c r="AX26" s="258">
        <v>6</v>
      </c>
      <c r="AY26" s="258">
        <v>0</v>
      </c>
      <c r="AZ26" s="258">
        <f t="shared" si="19"/>
        <v>-14</v>
      </c>
      <c r="BA26" s="259">
        <f>AZ26*5</f>
        <v>-70</v>
      </c>
      <c r="BB26" s="262">
        <v>200</v>
      </c>
      <c r="BC26" s="258">
        <v>0</v>
      </c>
      <c r="BD26" s="258">
        <v>30</v>
      </c>
      <c r="BE26" s="265">
        <v>-170</v>
      </c>
      <c r="BF26" s="266">
        <v>12</v>
      </c>
      <c r="BG26" s="258">
        <v>35</v>
      </c>
      <c r="BH26" s="258">
        <f t="shared" si="20"/>
        <v>23</v>
      </c>
    </row>
    <row r="27" s="171" customFormat="1" hidden="1" spans="1:60">
      <c r="A27" s="29">
        <v>14</v>
      </c>
      <c r="B27" s="29">
        <v>307</v>
      </c>
      <c r="C27" s="30" t="s">
        <v>73</v>
      </c>
      <c r="D27" s="30" t="s">
        <v>43</v>
      </c>
      <c r="E27" s="59">
        <v>5</v>
      </c>
      <c r="F27" s="70">
        <v>200</v>
      </c>
      <c r="G27" s="191">
        <v>18</v>
      </c>
      <c r="H27" s="191">
        <v>5</v>
      </c>
      <c r="I27" s="209">
        <v>110000</v>
      </c>
      <c r="J27" s="111">
        <f t="shared" si="0"/>
        <v>330000</v>
      </c>
      <c r="K27" s="209">
        <f t="shared" si="1"/>
        <v>23100</v>
      </c>
      <c r="L27" s="111">
        <f t="shared" si="2"/>
        <v>69300</v>
      </c>
      <c r="M27" s="210">
        <v>0.21</v>
      </c>
      <c r="N27" s="211">
        <v>132000</v>
      </c>
      <c r="O27" s="208">
        <f t="shared" si="3"/>
        <v>396000</v>
      </c>
      <c r="P27" s="209">
        <f t="shared" si="4"/>
        <v>25641</v>
      </c>
      <c r="Q27" s="111">
        <f t="shared" si="5"/>
        <v>76923</v>
      </c>
      <c r="R27" s="210">
        <v>0.19425</v>
      </c>
      <c r="S27" s="224">
        <v>366496.07</v>
      </c>
      <c r="T27" s="224">
        <v>75869.41</v>
      </c>
      <c r="U27" s="221">
        <f t="shared" si="6"/>
        <v>1.11059415151515</v>
      </c>
      <c r="V27" s="221">
        <f t="shared" si="7"/>
        <v>1.09479668109668</v>
      </c>
      <c r="W27" s="225">
        <f t="shared" si="8"/>
        <v>0.925495126262626</v>
      </c>
      <c r="X27" s="225">
        <f t="shared" si="9"/>
        <v>0.986303316303316</v>
      </c>
      <c r="Y27" s="194">
        <v>0</v>
      </c>
      <c r="Z27" s="237">
        <v>0</v>
      </c>
      <c r="AA27" s="236">
        <v>75000</v>
      </c>
      <c r="AB27" s="208">
        <f t="shared" si="10"/>
        <v>150000</v>
      </c>
      <c r="AC27" s="209">
        <v>19173.2439885115</v>
      </c>
      <c r="AD27" s="111">
        <f t="shared" si="11"/>
        <v>38346.487977023</v>
      </c>
      <c r="AE27" s="210">
        <v>0.255643253180153</v>
      </c>
      <c r="AF27" s="209">
        <v>86250</v>
      </c>
      <c r="AG27" s="111">
        <f t="shared" si="12"/>
        <v>172500</v>
      </c>
      <c r="AH27" s="209">
        <v>20505.784445713</v>
      </c>
      <c r="AI27" s="111">
        <f t="shared" si="13"/>
        <v>41011.568891426</v>
      </c>
      <c r="AJ27" s="245">
        <v>0.237748225457543</v>
      </c>
      <c r="AK27" s="246">
        <v>192017.3</v>
      </c>
      <c r="AL27" s="246">
        <v>37924.41</v>
      </c>
      <c r="AM27" s="247">
        <f t="shared" si="14"/>
        <v>1.28011533333333</v>
      </c>
      <c r="AN27" s="79">
        <f t="shared" si="15"/>
        <v>0.988993047361315</v>
      </c>
      <c r="AO27" s="247">
        <f t="shared" si="16"/>
        <v>1.11314376811594</v>
      </c>
      <c r="AP27" s="79">
        <f t="shared" si="17"/>
        <v>0.924724681964766</v>
      </c>
      <c r="AQ27" s="257"/>
      <c r="AR27" s="257"/>
      <c r="AS27" s="258">
        <v>180</v>
      </c>
      <c r="AT27" s="258">
        <v>269</v>
      </c>
      <c r="AU27" s="258">
        <f t="shared" si="18"/>
        <v>89</v>
      </c>
      <c r="AV27" s="259"/>
      <c r="AW27" s="258">
        <v>73</v>
      </c>
      <c r="AX27" s="258">
        <v>41</v>
      </c>
      <c r="AY27" s="258">
        <v>2</v>
      </c>
      <c r="AZ27" s="258">
        <f t="shared" si="19"/>
        <v>-30</v>
      </c>
      <c r="BA27" s="259">
        <f>AZ27*5</f>
        <v>-150</v>
      </c>
      <c r="BB27" s="262">
        <v>600</v>
      </c>
      <c r="BC27" s="258">
        <v>16</v>
      </c>
      <c r="BD27" s="258">
        <v>205</v>
      </c>
      <c r="BE27" s="265">
        <v>-379</v>
      </c>
      <c r="BF27" s="266">
        <v>60</v>
      </c>
      <c r="BG27" s="258">
        <v>196.18</v>
      </c>
      <c r="BH27" s="258">
        <f t="shared" si="20"/>
        <v>136.18</v>
      </c>
    </row>
    <row r="28" s="171" customFormat="1" hidden="1" spans="1:60">
      <c r="A28" s="29">
        <v>72</v>
      </c>
      <c r="B28" s="29">
        <v>367</v>
      </c>
      <c r="C28" s="30" t="s">
        <v>74</v>
      </c>
      <c r="D28" s="30" t="s">
        <v>55</v>
      </c>
      <c r="E28" s="192">
        <v>24</v>
      </c>
      <c r="F28" s="193">
        <v>150</v>
      </c>
      <c r="G28" s="191">
        <v>2</v>
      </c>
      <c r="H28" s="191">
        <v>1</v>
      </c>
      <c r="I28" s="209">
        <v>12000</v>
      </c>
      <c r="J28" s="111">
        <f t="shared" si="0"/>
        <v>36000</v>
      </c>
      <c r="K28" s="209">
        <f t="shared" si="1"/>
        <v>2452.84224824324</v>
      </c>
      <c r="L28" s="111">
        <f t="shared" si="2"/>
        <v>7358.52674472973</v>
      </c>
      <c r="M28" s="210">
        <v>0.204403520686937</v>
      </c>
      <c r="N28" s="211">
        <v>15500</v>
      </c>
      <c r="O28" s="208">
        <f t="shared" si="3"/>
        <v>46500</v>
      </c>
      <c r="P28" s="209">
        <f t="shared" si="4"/>
        <v>2930.63547784896</v>
      </c>
      <c r="Q28" s="111">
        <f t="shared" si="5"/>
        <v>8791.90643354689</v>
      </c>
      <c r="R28" s="210">
        <v>0.189073256635417</v>
      </c>
      <c r="S28" s="224">
        <v>39822.29</v>
      </c>
      <c r="T28" s="224">
        <v>7172.91</v>
      </c>
      <c r="U28" s="221">
        <f t="shared" si="6"/>
        <v>1.10617472222222</v>
      </c>
      <c r="V28" s="225">
        <f t="shared" si="7"/>
        <v>0.974775284351223</v>
      </c>
      <c r="W28" s="225">
        <f t="shared" si="8"/>
        <v>0.856393333333333</v>
      </c>
      <c r="X28" s="225">
        <f t="shared" si="9"/>
        <v>0.815853768942609</v>
      </c>
      <c r="Y28" s="194">
        <f t="shared" si="21"/>
        <v>500</v>
      </c>
      <c r="Z28" s="237">
        <v>0</v>
      </c>
      <c r="AA28" s="236">
        <v>7800</v>
      </c>
      <c r="AB28" s="208">
        <f t="shared" si="10"/>
        <v>15600</v>
      </c>
      <c r="AC28" s="209">
        <v>2059.36547092089</v>
      </c>
      <c r="AD28" s="111">
        <f t="shared" si="11"/>
        <v>4118.73094184178</v>
      </c>
      <c r="AE28" s="210">
        <v>0.264021214220627</v>
      </c>
      <c r="AF28" s="209">
        <v>8970</v>
      </c>
      <c r="AG28" s="111">
        <f t="shared" si="12"/>
        <v>17940</v>
      </c>
      <c r="AH28" s="209">
        <v>2202.49137114989</v>
      </c>
      <c r="AI28" s="111">
        <f t="shared" si="13"/>
        <v>4404.98274229978</v>
      </c>
      <c r="AJ28" s="245">
        <v>0.245539729225183</v>
      </c>
      <c r="AK28" s="246">
        <v>23833.65</v>
      </c>
      <c r="AL28" s="246">
        <v>5389.01</v>
      </c>
      <c r="AM28" s="247">
        <f t="shared" si="14"/>
        <v>1.52779807692308</v>
      </c>
      <c r="AN28" s="247">
        <f t="shared" si="15"/>
        <v>1.30841515896403</v>
      </c>
      <c r="AO28" s="247">
        <f t="shared" si="16"/>
        <v>1.32852006688963</v>
      </c>
      <c r="AP28" s="247">
        <f t="shared" si="17"/>
        <v>1.22338958294908</v>
      </c>
      <c r="AQ28" s="194">
        <v>500</v>
      </c>
      <c r="AR28" s="232">
        <f>(AL28-AD28)*0.2</f>
        <v>254.055811631644</v>
      </c>
      <c r="AS28" s="258">
        <v>33</v>
      </c>
      <c r="AT28" s="258">
        <v>44</v>
      </c>
      <c r="AU28" s="258">
        <f t="shared" si="18"/>
        <v>11</v>
      </c>
      <c r="AV28" s="259"/>
      <c r="AW28" s="258">
        <v>16</v>
      </c>
      <c r="AX28" s="258">
        <v>12</v>
      </c>
      <c r="AY28" s="258">
        <v>2</v>
      </c>
      <c r="AZ28" s="258">
        <f t="shared" si="19"/>
        <v>-2</v>
      </c>
      <c r="BA28" s="259">
        <f>AZ28*5</f>
        <v>-10</v>
      </c>
      <c r="BB28" s="262">
        <v>100</v>
      </c>
      <c r="BC28" s="258">
        <v>16</v>
      </c>
      <c r="BD28" s="258">
        <v>60</v>
      </c>
      <c r="BE28" s="265">
        <v>-24</v>
      </c>
      <c r="BF28" s="266">
        <v>6</v>
      </c>
      <c r="BG28" s="258">
        <v>15</v>
      </c>
      <c r="BH28" s="258">
        <f t="shared" si="20"/>
        <v>9</v>
      </c>
    </row>
    <row r="29" s="171" customFormat="1" hidden="1" spans="1:60">
      <c r="A29" s="29">
        <v>20</v>
      </c>
      <c r="B29" s="29">
        <v>106066</v>
      </c>
      <c r="C29" s="30" t="s">
        <v>75</v>
      </c>
      <c r="D29" s="30" t="s">
        <v>43</v>
      </c>
      <c r="E29" s="59">
        <v>7</v>
      </c>
      <c r="F29" s="70">
        <v>200</v>
      </c>
      <c r="G29" s="191">
        <v>0</v>
      </c>
      <c r="H29" s="191">
        <v>0</v>
      </c>
      <c r="I29" s="209">
        <v>16000</v>
      </c>
      <c r="J29" s="111">
        <f t="shared" si="0"/>
        <v>48000</v>
      </c>
      <c r="K29" s="209">
        <f t="shared" si="1"/>
        <v>4150.83706676891</v>
      </c>
      <c r="L29" s="111">
        <f t="shared" si="2"/>
        <v>12452.5112003067</v>
      </c>
      <c r="M29" s="210">
        <v>0.259427316673057</v>
      </c>
      <c r="N29" s="211">
        <v>20000</v>
      </c>
      <c r="O29" s="208">
        <f t="shared" si="3"/>
        <v>60000</v>
      </c>
      <c r="P29" s="209">
        <f t="shared" si="4"/>
        <v>4799.40535845156</v>
      </c>
      <c r="Q29" s="111">
        <f t="shared" si="5"/>
        <v>14398.2160753547</v>
      </c>
      <c r="R29" s="210">
        <v>0.239970267922578</v>
      </c>
      <c r="S29" s="224">
        <v>52988.11</v>
      </c>
      <c r="T29" s="224">
        <v>12094.88</v>
      </c>
      <c r="U29" s="221">
        <f t="shared" si="6"/>
        <v>1.10391895833333</v>
      </c>
      <c r="V29" s="225">
        <f t="shared" si="7"/>
        <v>0.971280395210735</v>
      </c>
      <c r="W29" s="225">
        <f t="shared" si="8"/>
        <v>0.883135166666667</v>
      </c>
      <c r="X29" s="225">
        <f t="shared" si="9"/>
        <v>0.840026287749821</v>
      </c>
      <c r="Y29" s="194">
        <f t="shared" si="21"/>
        <v>0</v>
      </c>
      <c r="Z29" s="237">
        <v>0</v>
      </c>
      <c r="AA29" s="236">
        <v>10400</v>
      </c>
      <c r="AB29" s="208">
        <f t="shared" si="10"/>
        <v>20800</v>
      </c>
      <c r="AC29" s="209">
        <v>3484.9736206414</v>
      </c>
      <c r="AD29" s="111">
        <f t="shared" si="11"/>
        <v>6969.9472412828</v>
      </c>
      <c r="AE29" s="210">
        <v>0.335093617369365</v>
      </c>
      <c r="AF29" s="209">
        <v>11960</v>
      </c>
      <c r="AG29" s="111">
        <f t="shared" si="12"/>
        <v>23920</v>
      </c>
      <c r="AH29" s="209">
        <v>3727.17928727598</v>
      </c>
      <c r="AI29" s="111">
        <f t="shared" si="13"/>
        <v>7454.35857455196</v>
      </c>
      <c r="AJ29" s="245">
        <v>0.31163706415351</v>
      </c>
      <c r="AK29" s="246">
        <v>22259.63</v>
      </c>
      <c r="AL29" s="246">
        <v>5617.23</v>
      </c>
      <c r="AM29" s="247">
        <f t="shared" si="14"/>
        <v>1.07017451923077</v>
      </c>
      <c r="AN29" s="79">
        <f t="shared" si="15"/>
        <v>0.805921451848201</v>
      </c>
      <c r="AO29" s="79">
        <f t="shared" si="16"/>
        <v>0.930586538461538</v>
      </c>
      <c r="AP29" s="79">
        <f t="shared" si="17"/>
        <v>0.753549744598598</v>
      </c>
      <c r="AQ29" s="257"/>
      <c r="AR29" s="257"/>
      <c r="AS29" s="258">
        <v>42</v>
      </c>
      <c r="AT29" s="258">
        <v>20</v>
      </c>
      <c r="AU29" s="258">
        <f t="shared" si="18"/>
        <v>-22</v>
      </c>
      <c r="AV29" s="259">
        <f>AU29*2</f>
        <v>-44</v>
      </c>
      <c r="AW29" s="258">
        <v>12</v>
      </c>
      <c r="AX29" s="258">
        <v>11</v>
      </c>
      <c r="AY29" s="258">
        <v>0</v>
      </c>
      <c r="AZ29" s="258">
        <f t="shared" si="19"/>
        <v>-1</v>
      </c>
      <c r="BA29" s="259">
        <f>AZ29*5</f>
        <v>-5</v>
      </c>
      <c r="BB29" s="262">
        <v>100</v>
      </c>
      <c r="BC29" s="258">
        <v>0</v>
      </c>
      <c r="BD29" s="258">
        <v>55</v>
      </c>
      <c r="BE29" s="265">
        <v>-45</v>
      </c>
      <c r="BF29" s="266">
        <v>8</v>
      </c>
      <c r="BG29" s="258">
        <v>15</v>
      </c>
      <c r="BH29" s="258">
        <f t="shared" si="20"/>
        <v>7</v>
      </c>
    </row>
    <row r="30" s="171" customFormat="1" hidden="1" spans="1:60">
      <c r="A30" s="29">
        <v>27</v>
      </c>
      <c r="B30" s="29">
        <v>514</v>
      </c>
      <c r="C30" s="30" t="s">
        <v>76</v>
      </c>
      <c r="D30" s="30" t="s">
        <v>45</v>
      </c>
      <c r="E30" s="59">
        <v>9</v>
      </c>
      <c r="F30" s="70">
        <v>200</v>
      </c>
      <c r="G30" s="191">
        <v>4</v>
      </c>
      <c r="H30" s="191">
        <v>0</v>
      </c>
      <c r="I30" s="209">
        <v>20000</v>
      </c>
      <c r="J30" s="111">
        <f t="shared" si="0"/>
        <v>60000</v>
      </c>
      <c r="K30" s="209">
        <f t="shared" si="1"/>
        <v>5082.61172183964</v>
      </c>
      <c r="L30" s="111">
        <f t="shared" si="2"/>
        <v>15247.8351655189</v>
      </c>
      <c r="M30" s="210">
        <v>0.254130586091982</v>
      </c>
      <c r="N30" s="211">
        <v>25000</v>
      </c>
      <c r="O30" s="208">
        <f t="shared" si="3"/>
        <v>75000</v>
      </c>
      <c r="P30" s="209">
        <f t="shared" si="4"/>
        <v>5876.76980337707</v>
      </c>
      <c r="Q30" s="111">
        <f t="shared" si="5"/>
        <v>17630.3094101312</v>
      </c>
      <c r="R30" s="210">
        <v>0.235070792135083</v>
      </c>
      <c r="S30" s="224">
        <v>65852.15</v>
      </c>
      <c r="T30" s="224">
        <v>10125.26</v>
      </c>
      <c r="U30" s="221">
        <f t="shared" si="6"/>
        <v>1.09753583333333</v>
      </c>
      <c r="V30" s="225">
        <f t="shared" si="7"/>
        <v>0.664045740925704</v>
      </c>
      <c r="W30" s="225">
        <f t="shared" si="8"/>
        <v>0.878028666666667</v>
      </c>
      <c r="X30" s="225">
        <f t="shared" si="9"/>
        <v>0.574309829989799</v>
      </c>
      <c r="Y30" s="194">
        <f t="shared" si="21"/>
        <v>800</v>
      </c>
      <c r="Z30" s="237">
        <v>0</v>
      </c>
      <c r="AA30" s="236">
        <v>13000</v>
      </c>
      <c r="AB30" s="208">
        <f t="shared" si="10"/>
        <v>26000</v>
      </c>
      <c r="AC30" s="209">
        <v>4267.27609146119</v>
      </c>
      <c r="AD30" s="111">
        <f t="shared" si="11"/>
        <v>8534.55218292238</v>
      </c>
      <c r="AE30" s="210">
        <v>0.328252007035477</v>
      </c>
      <c r="AF30" s="209">
        <v>14950</v>
      </c>
      <c r="AG30" s="111">
        <f t="shared" si="12"/>
        <v>29900</v>
      </c>
      <c r="AH30" s="209">
        <v>4563.85177981775</v>
      </c>
      <c r="AI30" s="111">
        <f t="shared" si="13"/>
        <v>9127.7035596355</v>
      </c>
      <c r="AJ30" s="245">
        <v>0.305274366542993</v>
      </c>
      <c r="AK30" s="246">
        <v>52121.13</v>
      </c>
      <c r="AL30" s="246">
        <v>8336.3</v>
      </c>
      <c r="AM30" s="247">
        <f t="shared" si="14"/>
        <v>2.00465884615385</v>
      </c>
      <c r="AN30" s="79">
        <f t="shared" si="15"/>
        <v>0.976770640254672</v>
      </c>
      <c r="AO30" s="247">
        <f t="shared" si="16"/>
        <v>1.74318160535117</v>
      </c>
      <c r="AP30" s="79">
        <f t="shared" si="17"/>
        <v>0.913296531327415</v>
      </c>
      <c r="AQ30" s="257"/>
      <c r="AR30" s="257"/>
      <c r="AS30" s="258">
        <v>50</v>
      </c>
      <c r="AT30" s="258">
        <v>0</v>
      </c>
      <c r="AU30" s="258">
        <f t="shared" si="18"/>
        <v>-50</v>
      </c>
      <c r="AV30" s="259">
        <f>AU30*2</f>
        <v>-100</v>
      </c>
      <c r="AW30" s="258">
        <v>20</v>
      </c>
      <c r="AX30" s="258">
        <v>17</v>
      </c>
      <c r="AY30" s="258">
        <v>0</v>
      </c>
      <c r="AZ30" s="258">
        <f t="shared" si="19"/>
        <v>-3</v>
      </c>
      <c r="BA30" s="259">
        <f>AZ30*5</f>
        <v>-15</v>
      </c>
      <c r="BB30" s="262">
        <v>200</v>
      </c>
      <c r="BC30" s="258">
        <v>0</v>
      </c>
      <c r="BD30" s="258">
        <v>85</v>
      </c>
      <c r="BE30" s="265">
        <v>-115</v>
      </c>
      <c r="BF30" s="266">
        <v>11</v>
      </c>
      <c r="BG30" s="258">
        <v>27</v>
      </c>
      <c r="BH30" s="258">
        <f t="shared" si="20"/>
        <v>16</v>
      </c>
    </row>
    <row r="31" s="171" customFormat="1" hidden="1" spans="1:60">
      <c r="A31" s="29">
        <v>31</v>
      </c>
      <c r="B31" s="29">
        <v>399</v>
      </c>
      <c r="C31" s="30" t="s">
        <v>77</v>
      </c>
      <c r="D31" s="30" t="s">
        <v>51</v>
      </c>
      <c r="E31" s="59">
        <v>11</v>
      </c>
      <c r="F31" s="70">
        <v>150</v>
      </c>
      <c r="G31" s="191">
        <v>3</v>
      </c>
      <c r="H31" s="191">
        <v>1</v>
      </c>
      <c r="I31" s="209">
        <v>15500</v>
      </c>
      <c r="J31" s="111">
        <f t="shared" si="0"/>
        <v>46500</v>
      </c>
      <c r="K31" s="209">
        <f t="shared" si="1"/>
        <v>3418.04248488085</v>
      </c>
      <c r="L31" s="111">
        <f t="shared" si="2"/>
        <v>10254.1274546426</v>
      </c>
      <c r="M31" s="210">
        <v>0.220518869992313</v>
      </c>
      <c r="N31" s="211">
        <v>18600</v>
      </c>
      <c r="O31" s="208">
        <f t="shared" si="3"/>
        <v>55800</v>
      </c>
      <c r="P31" s="209">
        <f t="shared" si="4"/>
        <v>3794.02715821775</v>
      </c>
      <c r="Q31" s="111">
        <f t="shared" si="5"/>
        <v>11382.0814746533</v>
      </c>
      <c r="R31" s="210">
        <v>0.20397995474289</v>
      </c>
      <c r="S31" s="224">
        <v>50936.87</v>
      </c>
      <c r="T31" s="224">
        <v>10158.5</v>
      </c>
      <c r="U31" s="221">
        <f t="shared" si="6"/>
        <v>1.09541655913979</v>
      </c>
      <c r="V31" s="225">
        <f t="shared" si="7"/>
        <v>0.99067424751003</v>
      </c>
      <c r="W31" s="225">
        <f t="shared" si="8"/>
        <v>0.912847132616488</v>
      </c>
      <c r="X31" s="225">
        <f t="shared" si="9"/>
        <v>0.892499322081107</v>
      </c>
      <c r="Y31" s="194">
        <f t="shared" si="21"/>
        <v>700</v>
      </c>
      <c r="Z31" s="237">
        <v>0</v>
      </c>
      <c r="AA31" s="236">
        <v>10000</v>
      </c>
      <c r="AB31" s="208">
        <f t="shared" si="10"/>
        <v>20000</v>
      </c>
      <c r="AC31" s="209">
        <v>2848.36873740071</v>
      </c>
      <c r="AD31" s="111">
        <f t="shared" si="11"/>
        <v>5696.73747480142</v>
      </c>
      <c r="AE31" s="210">
        <v>0.284836873740071</v>
      </c>
      <c r="AF31" s="209">
        <v>11500</v>
      </c>
      <c r="AG31" s="111">
        <f t="shared" si="12"/>
        <v>23000</v>
      </c>
      <c r="AH31" s="209">
        <v>3046.33036465006</v>
      </c>
      <c r="AI31" s="111">
        <f t="shared" si="13"/>
        <v>6092.66072930012</v>
      </c>
      <c r="AJ31" s="245">
        <v>0.264898292578266</v>
      </c>
      <c r="AK31" s="246">
        <v>24468.3</v>
      </c>
      <c r="AL31" s="246">
        <v>4890.01</v>
      </c>
      <c r="AM31" s="247">
        <f t="shared" si="14"/>
        <v>1.223415</v>
      </c>
      <c r="AN31" s="79">
        <f t="shared" si="15"/>
        <v>0.858387809097778</v>
      </c>
      <c r="AO31" s="247">
        <f t="shared" si="16"/>
        <v>1.06383913043478</v>
      </c>
      <c r="AP31" s="79">
        <f t="shared" si="17"/>
        <v>0.802606647122747</v>
      </c>
      <c r="AQ31" s="257"/>
      <c r="AR31" s="257"/>
      <c r="AS31" s="258">
        <v>42</v>
      </c>
      <c r="AT31" s="258">
        <v>110</v>
      </c>
      <c r="AU31" s="258">
        <f t="shared" si="18"/>
        <v>68</v>
      </c>
      <c r="AV31" s="259"/>
      <c r="AW31" s="258">
        <v>20</v>
      </c>
      <c r="AX31" s="258">
        <v>27</v>
      </c>
      <c r="AY31" s="258">
        <v>0</v>
      </c>
      <c r="AZ31" s="258">
        <f t="shared" si="19"/>
        <v>7</v>
      </c>
      <c r="BA31" s="258"/>
      <c r="BB31" s="262">
        <v>200</v>
      </c>
      <c r="BC31" s="258">
        <v>0</v>
      </c>
      <c r="BD31" s="258">
        <v>216</v>
      </c>
      <c r="BE31" s="265">
        <v>16</v>
      </c>
      <c r="BF31" s="266">
        <v>9</v>
      </c>
      <c r="BG31" s="258">
        <v>10</v>
      </c>
      <c r="BH31" s="258">
        <f t="shared" si="20"/>
        <v>1</v>
      </c>
    </row>
    <row r="32" s="171" customFormat="1" hidden="1" spans="1:60">
      <c r="A32" s="29">
        <v>15</v>
      </c>
      <c r="B32" s="29">
        <v>359</v>
      </c>
      <c r="C32" s="30" t="s">
        <v>78</v>
      </c>
      <c r="D32" s="30" t="s">
        <v>53</v>
      </c>
      <c r="E32" s="59">
        <v>5</v>
      </c>
      <c r="F32" s="70">
        <v>200</v>
      </c>
      <c r="G32" s="191">
        <v>3</v>
      </c>
      <c r="H32" s="191">
        <v>1</v>
      </c>
      <c r="I32" s="209">
        <v>17000</v>
      </c>
      <c r="J32" s="111">
        <f t="shared" si="0"/>
        <v>51000</v>
      </c>
      <c r="K32" s="209">
        <f t="shared" si="1"/>
        <v>3740</v>
      </c>
      <c r="L32" s="111">
        <f t="shared" si="2"/>
        <v>11220</v>
      </c>
      <c r="M32" s="210">
        <v>0.22</v>
      </c>
      <c r="N32" s="211">
        <v>21250</v>
      </c>
      <c r="O32" s="208">
        <f t="shared" si="3"/>
        <v>63750</v>
      </c>
      <c r="P32" s="209">
        <f t="shared" si="4"/>
        <v>4324.375</v>
      </c>
      <c r="Q32" s="111">
        <f t="shared" si="5"/>
        <v>12973.125</v>
      </c>
      <c r="R32" s="210">
        <v>0.2035</v>
      </c>
      <c r="S32" s="224">
        <v>55832.64</v>
      </c>
      <c r="T32" s="224">
        <v>9474.83</v>
      </c>
      <c r="U32" s="221">
        <f t="shared" si="6"/>
        <v>1.09475764705882</v>
      </c>
      <c r="V32" s="225">
        <f t="shared" si="7"/>
        <v>0.844459001782531</v>
      </c>
      <c r="W32" s="225">
        <f t="shared" si="8"/>
        <v>0.875806117647059</v>
      </c>
      <c r="X32" s="225">
        <f t="shared" si="9"/>
        <v>0.730342920460567</v>
      </c>
      <c r="Y32" s="194">
        <f t="shared" si="21"/>
        <v>700</v>
      </c>
      <c r="Z32" s="237">
        <v>0</v>
      </c>
      <c r="AA32" s="236">
        <v>10725</v>
      </c>
      <c r="AB32" s="208">
        <f t="shared" si="10"/>
        <v>21450</v>
      </c>
      <c r="AC32" s="209">
        <v>2615.23457328941</v>
      </c>
      <c r="AD32" s="111">
        <f t="shared" si="11"/>
        <v>5230.46914657882</v>
      </c>
      <c r="AE32" s="210">
        <v>0.24384471545822</v>
      </c>
      <c r="AF32" s="209">
        <v>12333.75</v>
      </c>
      <c r="AG32" s="111">
        <f t="shared" si="12"/>
        <v>24667.5</v>
      </c>
      <c r="AH32" s="209">
        <v>2796.99337613303</v>
      </c>
      <c r="AI32" s="111">
        <f t="shared" si="13"/>
        <v>5593.98675226606</v>
      </c>
      <c r="AJ32" s="245">
        <v>0.226775585376145</v>
      </c>
      <c r="AK32" s="246">
        <v>26709.76</v>
      </c>
      <c r="AL32" s="246">
        <v>5735.86</v>
      </c>
      <c r="AM32" s="247">
        <f t="shared" si="14"/>
        <v>1.24521025641026</v>
      </c>
      <c r="AN32" s="247">
        <f t="shared" si="15"/>
        <v>1.09662438287238</v>
      </c>
      <c r="AO32" s="247">
        <f t="shared" si="16"/>
        <v>1.08279152731327</v>
      </c>
      <c r="AP32" s="247">
        <f t="shared" si="17"/>
        <v>1.02536174181615</v>
      </c>
      <c r="AQ32" s="194">
        <v>500</v>
      </c>
      <c r="AR32" s="232">
        <f>(AL32-AD32)*0.2</f>
        <v>101.078170684236</v>
      </c>
      <c r="AS32" s="258">
        <v>42</v>
      </c>
      <c r="AT32" s="258">
        <v>20</v>
      </c>
      <c r="AU32" s="258">
        <f t="shared" si="18"/>
        <v>-22</v>
      </c>
      <c r="AV32" s="259">
        <f>AU32*2</f>
        <v>-44</v>
      </c>
      <c r="AW32" s="258">
        <v>18</v>
      </c>
      <c r="AX32" s="258">
        <v>8</v>
      </c>
      <c r="AY32" s="258">
        <v>3</v>
      </c>
      <c r="AZ32" s="258">
        <f t="shared" si="19"/>
        <v>-7</v>
      </c>
      <c r="BA32" s="259">
        <f>AZ32*5</f>
        <v>-35</v>
      </c>
      <c r="BB32" s="262">
        <v>100</v>
      </c>
      <c r="BC32" s="258">
        <v>24</v>
      </c>
      <c r="BD32" s="258">
        <v>40</v>
      </c>
      <c r="BE32" s="265">
        <v>-36</v>
      </c>
      <c r="BF32" s="266">
        <v>10</v>
      </c>
      <c r="BG32" s="258">
        <v>21</v>
      </c>
      <c r="BH32" s="258">
        <f t="shared" si="20"/>
        <v>11</v>
      </c>
    </row>
    <row r="33" s="171" customFormat="1" hidden="1" spans="1:60">
      <c r="A33" s="29">
        <v>99</v>
      </c>
      <c r="B33" s="29">
        <v>104533</v>
      </c>
      <c r="C33" s="30" t="s">
        <v>79</v>
      </c>
      <c r="D33" s="30" t="s">
        <v>49</v>
      </c>
      <c r="E33" s="59">
        <v>33</v>
      </c>
      <c r="F33" s="70">
        <v>150</v>
      </c>
      <c r="G33" s="191">
        <v>2</v>
      </c>
      <c r="H33" s="191">
        <v>1</v>
      </c>
      <c r="I33" s="209">
        <v>10500</v>
      </c>
      <c r="J33" s="111">
        <f t="shared" si="0"/>
        <v>31500</v>
      </c>
      <c r="K33" s="209">
        <f t="shared" si="1"/>
        <v>2712.03459688336</v>
      </c>
      <c r="L33" s="111">
        <f t="shared" si="2"/>
        <v>8136.10379065009</v>
      </c>
      <c r="M33" s="210">
        <v>0.258289009226987</v>
      </c>
      <c r="N33" s="211">
        <v>13500</v>
      </c>
      <c r="O33" s="208">
        <f t="shared" si="3"/>
        <v>40500</v>
      </c>
      <c r="P33" s="209">
        <f t="shared" si="4"/>
        <v>3225.384002722</v>
      </c>
      <c r="Q33" s="111">
        <f t="shared" si="5"/>
        <v>9676.152008166</v>
      </c>
      <c r="R33" s="210">
        <v>0.238917333534963</v>
      </c>
      <c r="S33" s="224">
        <v>34468.63</v>
      </c>
      <c r="T33" s="224">
        <v>7061.1</v>
      </c>
      <c r="U33" s="221">
        <f t="shared" si="6"/>
        <v>1.09424222222222</v>
      </c>
      <c r="V33" s="225">
        <f t="shared" si="7"/>
        <v>0.867872409409837</v>
      </c>
      <c r="W33" s="225">
        <f t="shared" si="8"/>
        <v>0.851077283950617</v>
      </c>
      <c r="X33" s="225">
        <f t="shared" si="9"/>
        <v>0.729742566470734</v>
      </c>
      <c r="Y33" s="194">
        <f t="shared" si="21"/>
        <v>500</v>
      </c>
      <c r="Z33" s="237">
        <v>0</v>
      </c>
      <c r="AA33" s="236">
        <v>6825</v>
      </c>
      <c r="AB33" s="208">
        <f t="shared" si="10"/>
        <v>13650</v>
      </c>
      <c r="AC33" s="209">
        <v>2276.97904696666</v>
      </c>
      <c r="AD33" s="111">
        <f t="shared" si="11"/>
        <v>4553.95809393332</v>
      </c>
      <c r="AE33" s="210">
        <v>0.333623303584858</v>
      </c>
      <c r="AF33" s="209">
        <v>7848.75</v>
      </c>
      <c r="AG33" s="111">
        <f t="shared" si="12"/>
        <v>15697.5</v>
      </c>
      <c r="AH33" s="209">
        <v>2435.22909073084</v>
      </c>
      <c r="AI33" s="111">
        <f t="shared" si="13"/>
        <v>4870.45818146168</v>
      </c>
      <c r="AJ33" s="245">
        <v>0.310269672333918</v>
      </c>
      <c r="AK33" s="246">
        <v>15623.94</v>
      </c>
      <c r="AL33" s="246">
        <v>3671.83</v>
      </c>
      <c r="AM33" s="247">
        <f t="shared" si="14"/>
        <v>1.14461098901099</v>
      </c>
      <c r="AN33" s="79">
        <f t="shared" si="15"/>
        <v>0.806294200399325</v>
      </c>
      <c r="AO33" s="79">
        <f t="shared" si="16"/>
        <v>0.995313903487817</v>
      </c>
      <c r="AP33" s="79">
        <f t="shared" si="17"/>
        <v>0.753898270593105</v>
      </c>
      <c r="AQ33" s="257"/>
      <c r="AR33" s="257"/>
      <c r="AS33" s="258">
        <v>27</v>
      </c>
      <c r="AT33" s="258">
        <v>0</v>
      </c>
      <c r="AU33" s="258">
        <f t="shared" si="18"/>
        <v>-27</v>
      </c>
      <c r="AV33" s="259">
        <f>AU33*2</f>
        <v>-54</v>
      </c>
      <c r="AW33" s="258">
        <v>10</v>
      </c>
      <c r="AX33" s="258">
        <v>2</v>
      </c>
      <c r="AY33" s="258">
        <v>0</v>
      </c>
      <c r="AZ33" s="258">
        <f t="shared" si="19"/>
        <v>-8</v>
      </c>
      <c r="BA33" s="259">
        <f>AZ33*5</f>
        <v>-40</v>
      </c>
      <c r="BB33" s="262">
        <v>100</v>
      </c>
      <c r="BC33" s="258">
        <v>0</v>
      </c>
      <c r="BD33" s="258">
        <v>10</v>
      </c>
      <c r="BE33" s="265">
        <v>-90</v>
      </c>
      <c r="BF33" s="266">
        <v>6</v>
      </c>
      <c r="BG33" s="258">
        <v>1</v>
      </c>
      <c r="BH33" s="258">
        <f t="shared" si="20"/>
        <v>-5</v>
      </c>
    </row>
    <row r="34" s="171" customFormat="1" hidden="1" spans="1:60">
      <c r="A34" s="29">
        <v>33</v>
      </c>
      <c r="B34" s="29">
        <v>102934</v>
      </c>
      <c r="C34" s="30" t="s">
        <v>80</v>
      </c>
      <c r="D34" s="30" t="s">
        <v>53</v>
      </c>
      <c r="E34" s="59">
        <v>11</v>
      </c>
      <c r="F34" s="70">
        <v>150</v>
      </c>
      <c r="G34" s="191">
        <v>3</v>
      </c>
      <c r="H34" s="191">
        <v>3</v>
      </c>
      <c r="I34" s="209">
        <v>18000</v>
      </c>
      <c r="J34" s="111">
        <f t="shared" si="0"/>
        <v>54000</v>
      </c>
      <c r="K34" s="209">
        <f t="shared" si="1"/>
        <v>3780</v>
      </c>
      <c r="L34" s="111">
        <f t="shared" si="2"/>
        <v>11340</v>
      </c>
      <c r="M34" s="210">
        <v>0.21</v>
      </c>
      <c r="N34" s="211">
        <v>22500</v>
      </c>
      <c r="O34" s="208">
        <f t="shared" si="3"/>
        <v>67500</v>
      </c>
      <c r="P34" s="209">
        <f t="shared" si="4"/>
        <v>4370.625</v>
      </c>
      <c r="Q34" s="111">
        <f t="shared" si="5"/>
        <v>13111.875</v>
      </c>
      <c r="R34" s="210">
        <v>0.19425</v>
      </c>
      <c r="S34" s="224">
        <v>58696.9</v>
      </c>
      <c r="T34" s="224">
        <v>13562</v>
      </c>
      <c r="U34" s="221">
        <f t="shared" si="6"/>
        <v>1.08697962962963</v>
      </c>
      <c r="V34" s="221">
        <f t="shared" si="7"/>
        <v>1.19594356261023</v>
      </c>
      <c r="W34" s="225">
        <f t="shared" si="8"/>
        <v>0.869583703703704</v>
      </c>
      <c r="X34" s="225">
        <f t="shared" si="9"/>
        <v>1.0343295676629</v>
      </c>
      <c r="Y34" s="194">
        <f t="shared" si="21"/>
        <v>900</v>
      </c>
      <c r="Z34" s="232">
        <f>(T34-L34)*0.2</f>
        <v>444.4</v>
      </c>
      <c r="AA34" s="236">
        <v>12220</v>
      </c>
      <c r="AB34" s="208">
        <f t="shared" si="10"/>
        <v>24440</v>
      </c>
      <c r="AC34" s="209">
        <v>2961.75791950295</v>
      </c>
      <c r="AD34" s="111">
        <f t="shared" si="11"/>
        <v>5923.5158390059</v>
      </c>
      <c r="AE34" s="210">
        <v>0.242369715180274</v>
      </c>
      <c r="AF34" s="209">
        <v>14053</v>
      </c>
      <c r="AG34" s="111">
        <f t="shared" si="12"/>
        <v>28106</v>
      </c>
      <c r="AH34" s="209">
        <v>3167.6000949084</v>
      </c>
      <c r="AI34" s="111">
        <f t="shared" si="13"/>
        <v>6335.2001898168</v>
      </c>
      <c r="AJ34" s="245">
        <v>0.225403835117655</v>
      </c>
      <c r="AK34" s="246">
        <v>20834.68</v>
      </c>
      <c r="AL34" s="246">
        <v>4414.62</v>
      </c>
      <c r="AM34" s="79">
        <f t="shared" si="14"/>
        <v>0.852482815057283</v>
      </c>
      <c r="AN34" s="79">
        <f t="shared" si="15"/>
        <v>0.745270228017297</v>
      </c>
      <c r="AO34" s="79">
        <f t="shared" si="16"/>
        <v>0.741289404397638</v>
      </c>
      <c r="AP34" s="79">
        <f t="shared" si="17"/>
        <v>0.696839857893687</v>
      </c>
      <c r="AQ34" s="257"/>
      <c r="AR34" s="257"/>
      <c r="AS34" s="258">
        <v>42</v>
      </c>
      <c r="AT34" s="258">
        <v>22</v>
      </c>
      <c r="AU34" s="258">
        <f t="shared" si="18"/>
        <v>-20</v>
      </c>
      <c r="AV34" s="259">
        <f>AU34*2</f>
        <v>-40</v>
      </c>
      <c r="AW34" s="258">
        <v>20</v>
      </c>
      <c r="AX34" s="258">
        <v>3</v>
      </c>
      <c r="AY34" s="258">
        <v>0</v>
      </c>
      <c r="AZ34" s="258">
        <f t="shared" si="19"/>
        <v>-17</v>
      </c>
      <c r="BA34" s="259">
        <f>AZ34*5</f>
        <v>-85</v>
      </c>
      <c r="BB34" s="262">
        <v>200</v>
      </c>
      <c r="BC34" s="258">
        <v>0</v>
      </c>
      <c r="BD34" s="258">
        <v>15</v>
      </c>
      <c r="BE34" s="265">
        <v>-185</v>
      </c>
      <c r="BF34" s="266">
        <v>9</v>
      </c>
      <c r="BG34" s="258">
        <v>4</v>
      </c>
      <c r="BH34" s="258">
        <f t="shared" si="20"/>
        <v>-5</v>
      </c>
    </row>
    <row r="35" s="171" customFormat="1" hidden="1" spans="1:60">
      <c r="A35" s="29">
        <v>105</v>
      </c>
      <c r="B35" s="29">
        <v>738</v>
      </c>
      <c r="C35" s="30" t="s">
        <v>81</v>
      </c>
      <c r="D35" s="30" t="s">
        <v>55</v>
      </c>
      <c r="E35" s="59">
        <v>35</v>
      </c>
      <c r="F35" s="70">
        <v>150</v>
      </c>
      <c r="G35" s="191">
        <v>4</v>
      </c>
      <c r="H35" s="191">
        <v>1</v>
      </c>
      <c r="I35" s="209">
        <v>10500</v>
      </c>
      <c r="J35" s="111">
        <f t="shared" si="0"/>
        <v>31500</v>
      </c>
      <c r="K35" s="209">
        <f t="shared" si="1"/>
        <v>2495.10601372903</v>
      </c>
      <c r="L35" s="111">
        <f t="shared" si="2"/>
        <v>7485.3180411871</v>
      </c>
      <c r="M35" s="210">
        <v>0.23762914416467</v>
      </c>
      <c r="N35" s="211">
        <v>13500</v>
      </c>
      <c r="O35" s="208">
        <f t="shared" si="3"/>
        <v>40500</v>
      </c>
      <c r="P35" s="209">
        <f t="shared" si="4"/>
        <v>2967.39393775632</v>
      </c>
      <c r="Q35" s="111">
        <f t="shared" si="5"/>
        <v>8902.18181326896</v>
      </c>
      <c r="R35" s="210">
        <v>0.21980695835232</v>
      </c>
      <c r="S35" s="224">
        <v>34174.19</v>
      </c>
      <c r="T35" s="224">
        <v>6824.1</v>
      </c>
      <c r="U35" s="221">
        <f t="shared" si="6"/>
        <v>1.08489492063492</v>
      </c>
      <c r="V35" s="225">
        <f t="shared" si="7"/>
        <v>0.911664669750995</v>
      </c>
      <c r="W35" s="225">
        <f t="shared" si="8"/>
        <v>0.843807160493827</v>
      </c>
      <c r="X35" s="225">
        <f t="shared" si="9"/>
        <v>0.766564887478312</v>
      </c>
      <c r="Y35" s="194">
        <f t="shared" si="21"/>
        <v>900</v>
      </c>
      <c r="Z35" s="237">
        <v>0</v>
      </c>
      <c r="AA35" s="236">
        <v>6825</v>
      </c>
      <c r="AB35" s="208">
        <f t="shared" si="10"/>
        <v>13650</v>
      </c>
      <c r="AC35" s="209">
        <v>2094.84942402667</v>
      </c>
      <c r="AD35" s="111">
        <f t="shared" si="11"/>
        <v>4189.69884805334</v>
      </c>
      <c r="AE35" s="210">
        <v>0.306937644546033</v>
      </c>
      <c r="AF35" s="209">
        <v>7848.75</v>
      </c>
      <c r="AG35" s="111">
        <f t="shared" si="12"/>
        <v>15697.5</v>
      </c>
      <c r="AH35" s="209">
        <v>2240.44145899653</v>
      </c>
      <c r="AI35" s="111">
        <f t="shared" si="13"/>
        <v>4480.88291799306</v>
      </c>
      <c r="AJ35" s="245">
        <v>0.28545200942781</v>
      </c>
      <c r="AK35" s="246">
        <v>17658.82</v>
      </c>
      <c r="AL35" s="246">
        <v>3267.84</v>
      </c>
      <c r="AM35" s="247">
        <f t="shared" si="14"/>
        <v>1.29368644688645</v>
      </c>
      <c r="AN35" s="79">
        <f t="shared" si="15"/>
        <v>0.779970140698379</v>
      </c>
      <c r="AO35" s="247">
        <f t="shared" si="16"/>
        <v>1.124944736423</v>
      </c>
      <c r="AP35" s="79">
        <f t="shared" si="17"/>
        <v>0.729284844037753</v>
      </c>
      <c r="AQ35" s="257"/>
      <c r="AR35" s="257"/>
      <c r="AS35" s="258">
        <v>27</v>
      </c>
      <c r="AT35" s="258">
        <v>10</v>
      </c>
      <c r="AU35" s="258">
        <f t="shared" si="18"/>
        <v>-17</v>
      </c>
      <c r="AV35" s="259">
        <f>AU35*2</f>
        <v>-34</v>
      </c>
      <c r="AW35" s="258">
        <v>10</v>
      </c>
      <c r="AX35" s="258">
        <v>8</v>
      </c>
      <c r="AY35" s="258">
        <v>2</v>
      </c>
      <c r="AZ35" s="258">
        <f t="shared" si="19"/>
        <v>0</v>
      </c>
      <c r="BA35" s="258"/>
      <c r="BB35" s="262">
        <v>100</v>
      </c>
      <c r="BC35" s="258">
        <v>16</v>
      </c>
      <c r="BD35" s="258">
        <v>64</v>
      </c>
      <c r="BE35" s="265">
        <v>-20</v>
      </c>
      <c r="BF35" s="266">
        <v>6</v>
      </c>
      <c r="BG35" s="258">
        <v>4</v>
      </c>
      <c r="BH35" s="258">
        <f t="shared" si="20"/>
        <v>-2</v>
      </c>
    </row>
    <row r="36" s="171" customFormat="1" hidden="1" spans="1:60">
      <c r="A36" s="29">
        <v>36</v>
      </c>
      <c r="B36" s="29">
        <v>737</v>
      </c>
      <c r="C36" s="30" t="s">
        <v>82</v>
      </c>
      <c r="D36" s="30" t="s">
        <v>51</v>
      </c>
      <c r="E36" s="192">
        <v>12</v>
      </c>
      <c r="F36" s="193">
        <v>150</v>
      </c>
      <c r="G36" s="191">
        <v>2</v>
      </c>
      <c r="H36" s="191">
        <v>4</v>
      </c>
      <c r="I36" s="209">
        <v>16500</v>
      </c>
      <c r="J36" s="111">
        <f t="shared" si="0"/>
        <v>49500</v>
      </c>
      <c r="K36" s="209">
        <f t="shared" si="1"/>
        <v>4280.43907891489</v>
      </c>
      <c r="L36" s="111">
        <f t="shared" si="2"/>
        <v>12841.3172367447</v>
      </c>
      <c r="M36" s="210">
        <v>0.259420550237266</v>
      </c>
      <c r="N36" s="211">
        <v>19800</v>
      </c>
      <c r="O36" s="208">
        <f t="shared" si="3"/>
        <v>59400</v>
      </c>
      <c r="P36" s="209">
        <f t="shared" si="4"/>
        <v>4751.28737759553</v>
      </c>
      <c r="Q36" s="111">
        <f t="shared" si="5"/>
        <v>14253.8621327866</v>
      </c>
      <c r="R36" s="210">
        <v>0.239964008969471</v>
      </c>
      <c r="S36" s="224">
        <v>53240.08</v>
      </c>
      <c r="T36" s="224">
        <v>13890.35</v>
      </c>
      <c r="U36" s="221">
        <f t="shared" si="6"/>
        <v>1.07555717171717</v>
      </c>
      <c r="V36" s="221">
        <f t="shared" si="7"/>
        <v>1.08169199030872</v>
      </c>
      <c r="W36" s="225">
        <f t="shared" si="8"/>
        <v>0.896297643097643</v>
      </c>
      <c r="X36" s="225">
        <f t="shared" si="9"/>
        <v>0.974497288566412</v>
      </c>
      <c r="Y36" s="194">
        <f t="shared" si="21"/>
        <v>800</v>
      </c>
      <c r="Z36" s="232">
        <f>(T36-L36)*0.2</f>
        <v>209.80655265106</v>
      </c>
      <c r="AA36" s="236">
        <v>10725</v>
      </c>
      <c r="AB36" s="208">
        <f t="shared" si="10"/>
        <v>21450</v>
      </c>
      <c r="AC36" s="209">
        <v>3593.78531000562</v>
      </c>
      <c r="AD36" s="111">
        <f t="shared" si="11"/>
        <v>7187.57062001124</v>
      </c>
      <c r="AE36" s="210">
        <v>0.335084877389802</v>
      </c>
      <c r="AF36" s="209">
        <v>12333.75</v>
      </c>
      <c r="AG36" s="111">
        <f t="shared" si="12"/>
        <v>24667.5</v>
      </c>
      <c r="AH36" s="209">
        <v>3843.55338905101</v>
      </c>
      <c r="AI36" s="111">
        <f t="shared" si="13"/>
        <v>7687.10677810202</v>
      </c>
      <c r="AJ36" s="245">
        <v>0.311628935972516</v>
      </c>
      <c r="AK36" s="246">
        <v>36844.48</v>
      </c>
      <c r="AL36" s="246">
        <v>8399.9</v>
      </c>
      <c r="AM36" s="247">
        <f t="shared" si="14"/>
        <v>1.71769137529138</v>
      </c>
      <c r="AN36" s="247">
        <f t="shared" si="15"/>
        <v>1.16867025648603</v>
      </c>
      <c r="AO36" s="247">
        <f t="shared" si="16"/>
        <v>1.49364467416641</v>
      </c>
      <c r="AP36" s="247">
        <f t="shared" si="17"/>
        <v>1.09272581251616</v>
      </c>
      <c r="AQ36" s="194">
        <v>500</v>
      </c>
      <c r="AR36" s="232">
        <f>(AL36-AD36)*0.2</f>
        <v>242.465875997752</v>
      </c>
      <c r="AS36" s="258">
        <v>42</v>
      </c>
      <c r="AT36" s="258">
        <v>76</v>
      </c>
      <c r="AU36" s="258">
        <f t="shared" si="18"/>
        <v>34</v>
      </c>
      <c r="AV36" s="259"/>
      <c r="AW36" s="258">
        <v>16</v>
      </c>
      <c r="AX36" s="258">
        <v>24</v>
      </c>
      <c r="AY36" s="258">
        <v>5</v>
      </c>
      <c r="AZ36" s="258">
        <f t="shared" si="19"/>
        <v>13</v>
      </c>
      <c r="BA36" s="258"/>
      <c r="BB36" s="262">
        <v>100</v>
      </c>
      <c r="BC36" s="258">
        <v>40</v>
      </c>
      <c r="BD36" s="258">
        <v>192</v>
      </c>
      <c r="BE36" s="265">
        <v>132</v>
      </c>
      <c r="BF36" s="266">
        <v>15</v>
      </c>
      <c r="BG36" s="258">
        <v>34</v>
      </c>
      <c r="BH36" s="258">
        <f t="shared" si="20"/>
        <v>19</v>
      </c>
    </row>
    <row r="37" s="171" customFormat="1" hidden="1" spans="1:60">
      <c r="A37" s="29">
        <v>69</v>
      </c>
      <c r="B37" s="29">
        <v>105910</v>
      </c>
      <c r="C37" s="30" t="s">
        <v>83</v>
      </c>
      <c r="D37" s="30" t="s">
        <v>51</v>
      </c>
      <c r="E37" s="59">
        <v>23</v>
      </c>
      <c r="F37" s="70">
        <v>150</v>
      </c>
      <c r="G37" s="191">
        <v>2</v>
      </c>
      <c r="H37" s="191">
        <v>2</v>
      </c>
      <c r="I37" s="209">
        <v>12000</v>
      </c>
      <c r="J37" s="111">
        <f t="shared" si="0"/>
        <v>36000</v>
      </c>
      <c r="K37" s="209">
        <f t="shared" si="1"/>
        <v>3087.32656099038</v>
      </c>
      <c r="L37" s="111">
        <f t="shared" si="2"/>
        <v>9261.97968297114</v>
      </c>
      <c r="M37" s="210">
        <v>0.257277213415865</v>
      </c>
      <c r="N37" s="211">
        <v>15500</v>
      </c>
      <c r="O37" s="208">
        <f t="shared" si="3"/>
        <v>46500</v>
      </c>
      <c r="P37" s="209">
        <f t="shared" si="4"/>
        <v>3688.71204734996</v>
      </c>
      <c r="Q37" s="111">
        <f t="shared" si="5"/>
        <v>11066.1361420499</v>
      </c>
      <c r="R37" s="210">
        <v>0.237981422409675</v>
      </c>
      <c r="S37" s="224">
        <v>38713.7</v>
      </c>
      <c r="T37" s="224">
        <v>7973.22</v>
      </c>
      <c r="U37" s="221">
        <f t="shared" si="6"/>
        <v>1.07538055555556</v>
      </c>
      <c r="V37" s="225">
        <f t="shared" si="7"/>
        <v>0.860854835889932</v>
      </c>
      <c r="W37" s="225">
        <f t="shared" si="8"/>
        <v>0.832552688172043</v>
      </c>
      <c r="X37" s="225">
        <f t="shared" si="9"/>
        <v>0.720506227074397</v>
      </c>
      <c r="Y37" s="194">
        <f t="shared" si="21"/>
        <v>600</v>
      </c>
      <c r="Z37" s="237">
        <v>0</v>
      </c>
      <c r="AA37" s="236">
        <v>6500</v>
      </c>
      <c r="AB37" s="208">
        <f t="shared" si="10"/>
        <v>13000</v>
      </c>
      <c r="AC37" s="209">
        <v>2160.05660430403</v>
      </c>
      <c r="AD37" s="111">
        <f t="shared" si="11"/>
        <v>4320.11320860806</v>
      </c>
      <c r="AE37" s="210">
        <v>0.332316400662159</v>
      </c>
      <c r="AF37" s="209">
        <v>7475</v>
      </c>
      <c r="AG37" s="111">
        <f t="shared" si="12"/>
        <v>14950</v>
      </c>
      <c r="AH37" s="209">
        <v>2310.18053830316</v>
      </c>
      <c r="AI37" s="111">
        <f t="shared" si="13"/>
        <v>4620.36107660632</v>
      </c>
      <c r="AJ37" s="245">
        <v>0.309054252615808</v>
      </c>
      <c r="AK37" s="246">
        <v>19574.3</v>
      </c>
      <c r="AL37" s="246">
        <v>4415.24</v>
      </c>
      <c r="AM37" s="247">
        <f t="shared" si="14"/>
        <v>1.50571538461538</v>
      </c>
      <c r="AN37" s="247">
        <f t="shared" si="15"/>
        <v>1.0220195135633</v>
      </c>
      <c r="AO37" s="247">
        <f t="shared" si="16"/>
        <v>1.30931772575251</v>
      </c>
      <c r="AP37" s="79">
        <f t="shared" si="17"/>
        <v>0.955604968268631</v>
      </c>
      <c r="AQ37" s="194">
        <v>500</v>
      </c>
      <c r="AR37" s="257"/>
      <c r="AS37" s="258">
        <v>24</v>
      </c>
      <c r="AT37" s="258">
        <v>66</v>
      </c>
      <c r="AU37" s="258">
        <f t="shared" ref="AU37:AU68" si="22">AT37-AS37</f>
        <v>42</v>
      </c>
      <c r="AV37" s="259"/>
      <c r="AW37" s="258">
        <v>8</v>
      </c>
      <c r="AX37" s="258">
        <v>2</v>
      </c>
      <c r="AY37" s="258">
        <v>0</v>
      </c>
      <c r="AZ37" s="258">
        <f t="shared" ref="AZ37:AZ68" si="23">(AX37+AY37)-AW37</f>
        <v>-6</v>
      </c>
      <c r="BA37" s="259">
        <f>AZ37*5</f>
        <v>-30</v>
      </c>
      <c r="BB37" s="262">
        <v>100</v>
      </c>
      <c r="BC37" s="258">
        <v>0</v>
      </c>
      <c r="BD37" s="258">
        <v>10</v>
      </c>
      <c r="BE37" s="265">
        <v>-90</v>
      </c>
      <c r="BF37" s="266">
        <v>6</v>
      </c>
      <c r="BG37" s="258">
        <v>19</v>
      </c>
      <c r="BH37" s="258">
        <f t="shared" ref="BH37:BH68" si="24">BG37-BF37</f>
        <v>13</v>
      </c>
    </row>
    <row r="38" s="171" customFormat="1" hidden="1" spans="1:60">
      <c r="A38" s="29">
        <v>70</v>
      </c>
      <c r="B38" s="29">
        <v>102935</v>
      </c>
      <c r="C38" s="30" t="s">
        <v>84</v>
      </c>
      <c r="D38" s="30" t="s">
        <v>47</v>
      </c>
      <c r="E38" s="192">
        <v>24</v>
      </c>
      <c r="F38" s="193">
        <v>150</v>
      </c>
      <c r="G38" s="191">
        <v>2</v>
      </c>
      <c r="H38" s="191">
        <v>2</v>
      </c>
      <c r="I38" s="209">
        <v>10000</v>
      </c>
      <c r="J38" s="111">
        <f t="shared" si="0"/>
        <v>30000</v>
      </c>
      <c r="K38" s="209">
        <f t="shared" si="1"/>
        <v>2785.2541967656</v>
      </c>
      <c r="L38" s="111">
        <f t="shared" si="2"/>
        <v>8355.7625902968</v>
      </c>
      <c r="M38" s="210">
        <v>0.27852541967656</v>
      </c>
      <c r="N38" s="211">
        <v>12800</v>
      </c>
      <c r="O38" s="208">
        <f t="shared" si="3"/>
        <v>38400</v>
      </c>
      <c r="P38" s="209">
        <f t="shared" si="4"/>
        <v>3297.74096897047</v>
      </c>
      <c r="Q38" s="111">
        <f t="shared" si="5"/>
        <v>9893.22290691141</v>
      </c>
      <c r="R38" s="210">
        <v>0.257636013200818</v>
      </c>
      <c r="S38" s="224">
        <v>32158.56</v>
      </c>
      <c r="T38" s="224">
        <v>8749.01</v>
      </c>
      <c r="U38" s="221">
        <f t="shared" si="6"/>
        <v>1.071952</v>
      </c>
      <c r="V38" s="221">
        <f t="shared" si="7"/>
        <v>1.04706301854003</v>
      </c>
      <c r="W38" s="225">
        <f t="shared" si="8"/>
        <v>0.8374625</v>
      </c>
      <c r="X38" s="225">
        <f t="shared" si="9"/>
        <v>0.884343765658807</v>
      </c>
      <c r="Y38" s="194">
        <f t="shared" si="21"/>
        <v>600</v>
      </c>
      <c r="Z38" s="232">
        <f>(T38-L38)*0.2</f>
        <v>78.6494819406402</v>
      </c>
      <c r="AA38" s="236">
        <v>6500</v>
      </c>
      <c r="AB38" s="208">
        <f t="shared" si="10"/>
        <v>13000</v>
      </c>
      <c r="AC38" s="209">
        <v>2338.45300270112</v>
      </c>
      <c r="AD38" s="111">
        <f t="shared" si="11"/>
        <v>4676.90600540224</v>
      </c>
      <c r="AE38" s="210">
        <v>0.359762000415557</v>
      </c>
      <c r="AF38" s="209">
        <v>7475</v>
      </c>
      <c r="AG38" s="111">
        <f t="shared" si="12"/>
        <v>14950</v>
      </c>
      <c r="AH38" s="209">
        <v>2500.97548638885</v>
      </c>
      <c r="AI38" s="111">
        <f t="shared" si="13"/>
        <v>5001.9509727777</v>
      </c>
      <c r="AJ38" s="245">
        <v>0.334578660386468</v>
      </c>
      <c r="AK38" s="246">
        <v>15808.34</v>
      </c>
      <c r="AL38" s="246">
        <v>4759.4</v>
      </c>
      <c r="AM38" s="247">
        <f t="shared" si="14"/>
        <v>1.21602615384615</v>
      </c>
      <c r="AN38" s="247">
        <f t="shared" si="15"/>
        <v>1.01763858296542</v>
      </c>
      <c r="AO38" s="247">
        <f t="shared" si="16"/>
        <v>1.05741404682274</v>
      </c>
      <c r="AP38" s="79">
        <f t="shared" si="17"/>
        <v>0.95150872647538</v>
      </c>
      <c r="AQ38" s="194">
        <v>500</v>
      </c>
      <c r="AR38" s="257"/>
      <c r="AS38" s="258">
        <v>27</v>
      </c>
      <c r="AT38" s="258">
        <v>1</v>
      </c>
      <c r="AU38" s="258">
        <f t="shared" si="22"/>
        <v>-26</v>
      </c>
      <c r="AV38" s="259">
        <f>AU38*2</f>
        <v>-52</v>
      </c>
      <c r="AW38" s="258">
        <v>12</v>
      </c>
      <c r="AX38" s="258">
        <v>9</v>
      </c>
      <c r="AY38" s="258">
        <v>0</v>
      </c>
      <c r="AZ38" s="258">
        <f t="shared" si="23"/>
        <v>-3</v>
      </c>
      <c r="BA38" s="259">
        <f>AZ38*5</f>
        <v>-15</v>
      </c>
      <c r="BB38" s="262">
        <v>100</v>
      </c>
      <c r="BC38" s="258">
        <v>0</v>
      </c>
      <c r="BD38" s="258">
        <v>45</v>
      </c>
      <c r="BE38" s="265">
        <v>-55</v>
      </c>
      <c r="BF38" s="266">
        <v>6</v>
      </c>
      <c r="BG38" s="258">
        <v>0</v>
      </c>
      <c r="BH38" s="258">
        <f t="shared" si="24"/>
        <v>-6</v>
      </c>
    </row>
    <row r="39" s="171" customFormat="1" hidden="1" spans="1:60">
      <c r="A39" s="29">
        <v>24</v>
      </c>
      <c r="B39" s="29">
        <v>581</v>
      </c>
      <c r="C39" s="30" t="s">
        <v>85</v>
      </c>
      <c r="D39" s="30" t="s">
        <v>47</v>
      </c>
      <c r="E39" s="192">
        <v>8</v>
      </c>
      <c r="F39" s="193">
        <v>200</v>
      </c>
      <c r="G39" s="191">
        <v>3</v>
      </c>
      <c r="H39" s="191">
        <v>2</v>
      </c>
      <c r="I39" s="209">
        <v>22000</v>
      </c>
      <c r="J39" s="111">
        <f t="shared" si="0"/>
        <v>66000</v>
      </c>
      <c r="K39" s="209">
        <f t="shared" si="1"/>
        <v>4070</v>
      </c>
      <c r="L39" s="111">
        <f t="shared" si="2"/>
        <v>12210</v>
      </c>
      <c r="M39" s="210">
        <v>0.185</v>
      </c>
      <c r="N39" s="211">
        <v>27500</v>
      </c>
      <c r="O39" s="208">
        <f t="shared" si="3"/>
        <v>82500</v>
      </c>
      <c r="P39" s="209">
        <f t="shared" si="4"/>
        <v>4705.9375</v>
      </c>
      <c r="Q39" s="111">
        <f t="shared" si="5"/>
        <v>14117.8125</v>
      </c>
      <c r="R39" s="210">
        <v>0.171125</v>
      </c>
      <c r="S39" s="224">
        <v>70435.82</v>
      </c>
      <c r="T39" s="224">
        <v>10574.71</v>
      </c>
      <c r="U39" s="221">
        <f t="shared" si="6"/>
        <v>1.06720939393939</v>
      </c>
      <c r="V39" s="225">
        <f t="shared" si="7"/>
        <v>0.866069615069615</v>
      </c>
      <c r="W39" s="225">
        <f t="shared" si="8"/>
        <v>0.853767515151515</v>
      </c>
      <c r="X39" s="225">
        <f t="shared" si="9"/>
        <v>0.749033180600748</v>
      </c>
      <c r="Y39" s="194">
        <f t="shared" si="21"/>
        <v>800</v>
      </c>
      <c r="Z39" s="237">
        <v>0</v>
      </c>
      <c r="AA39" s="236">
        <v>14300</v>
      </c>
      <c r="AB39" s="208">
        <f t="shared" si="10"/>
        <v>28600</v>
      </c>
      <c r="AC39" s="209">
        <v>2903.75971060395</v>
      </c>
      <c r="AD39" s="111">
        <f t="shared" si="11"/>
        <v>5807.5194212079</v>
      </c>
      <c r="AE39" s="210">
        <v>0.203060119622654</v>
      </c>
      <c r="AF39" s="209">
        <v>16445</v>
      </c>
      <c r="AG39" s="111">
        <f t="shared" si="12"/>
        <v>32890</v>
      </c>
      <c r="AH39" s="209">
        <v>3105.57101049092</v>
      </c>
      <c r="AI39" s="111">
        <f t="shared" si="13"/>
        <v>6211.14202098184</v>
      </c>
      <c r="AJ39" s="245">
        <v>0.188845911249068</v>
      </c>
      <c r="AK39" s="246">
        <v>41928.07</v>
      </c>
      <c r="AL39" s="246">
        <v>8597.51</v>
      </c>
      <c r="AM39" s="247">
        <f t="shared" si="14"/>
        <v>1.46601643356643</v>
      </c>
      <c r="AN39" s="247">
        <f t="shared" si="15"/>
        <v>1.48041002990082</v>
      </c>
      <c r="AO39" s="247">
        <f t="shared" si="16"/>
        <v>1.27479689875342</v>
      </c>
      <c r="AP39" s="247">
        <f t="shared" si="17"/>
        <v>1.3842076015903</v>
      </c>
      <c r="AQ39" s="194">
        <v>500</v>
      </c>
      <c r="AR39" s="232">
        <f>(AL39-AD39)*0.2</f>
        <v>557.99811575842</v>
      </c>
      <c r="AS39" s="258">
        <v>56</v>
      </c>
      <c r="AT39" s="258">
        <v>153</v>
      </c>
      <c r="AU39" s="258">
        <f t="shared" si="22"/>
        <v>97</v>
      </c>
      <c r="AV39" s="259"/>
      <c r="AW39" s="258">
        <v>30</v>
      </c>
      <c r="AX39" s="258">
        <v>20</v>
      </c>
      <c r="AY39" s="258">
        <v>0</v>
      </c>
      <c r="AZ39" s="258">
        <f t="shared" si="23"/>
        <v>-10</v>
      </c>
      <c r="BA39" s="259">
        <f>AZ39*5</f>
        <v>-50</v>
      </c>
      <c r="BB39" s="262">
        <v>200</v>
      </c>
      <c r="BC39" s="258">
        <v>0</v>
      </c>
      <c r="BD39" s="258">
        <v>100</v>
      </c>
      <c r="BE39" s="265">
        <v>-100</v>
      </c>
      <c r="BF39" s="266">
        <v>12</v>
      </c>
      <c r="BG39" s="258">
        <v>15</v>
      </c>
      <c r="BH39" s="258">
        <f t="shared" si="24"/>
        <v>3</v>
      </c>
    </row>
    <row r="40" s="171" customFormat="1" hidden="1" spans="1:60">
      <c r="A40" s="29">
        <v>52</v>
      </c>
      <c r="B40" s="29">
        <v>103639</v>
      </c>
      <c r="C40" s="30" t="s">
        <v>86</v>
      </c>
      <c r="D40" s="30" t="s">
        <v>51</v>
      </c>
      <c r="E40" s="192">
        <v>18</v>
      </c>
      <c r="F40" s="193">
        <v>150</v>
      </c>
      <c r="G40" s="191">
        <v>2</v>
      </c>
      <c r="H40" s="191">
        <v>2</v>
      </c>
      <c r="I40" s="209">
        <v>12500</v>
      </c>
      <c r="J40" s="111">
        <f t="shared" si="0"/>
        <v>37500</v>
      </c>
      <c r="K40" s="209">
        <f t="shared" si="1"/>
        <v>2676.47507858221</v>
      </c>
      <c r="L40" s="111">
        <f t="shared" si="2"/>
        <v>8029.42523574664</v>
      </c>
      <c r="M40" s="210">
        <v>0.214118006286577</v>
      </c>
      <c r="N40" s="211">
        <v>15625</v>
      </c>
      <c r="O40" s="208">
        <f t="shared" si="3"/>
        <v>46875</v>
      </c>
      <c r="P40" s="209">
        <f t="shared" si="4"/>
        <v>3094.67430961067</v>
      </c>
      <c r="Q40" s="111">
        <f t="shared" si="5"/>
        <v>9284.02292883202</v>
      </c>
      <c r="R40" s="210">
        <v>0.198059155815083</v>
      </c>
      <c r="S40" s="224">
        <v>40011.01</v>
      </c>
      <c r="T40" s="224">
        <v>8620.02</v>
      </c>
      <c r="U40" s="221">
        <f t="shared" si="6"/>
        <v>1.06696026666667</v>
      </c>
      <c r="V40" s="221">
        <f t="shared" si="7"/>
        <v>1.07355380328147</v>
      </c>
      <c r="W40" s="225">
        <f t="shared" si="8"/>
        <v>0.853568213333333</v>
      </c>
      <c r="X40" s="225">
        <f t="shared" si="9"/>
        <v>0.928478965000191</v>
      </c>
      <c r="Y40" s="194">
        <f t="shared" si="21"/>
        <v>600</v>
      </c>
      <c r="Z40" s="232">
        <f>(T40-L40)*0.2</f>
        <v>118.118952850672</v>
      </c>
      <c r="AA40" s="236">
        <v>8125</v>
      </c>
      <c r="AB40" s="208">
        <f t="shared" si="10"/>
        <v>16250</v>
      </c>
      <c r="AC40" s="209">
        <v>2247.12386805965</v>
      </c>
      <c r="AD40" s="111">
        <f t="shared" si="11"/>
        <v>4494.2477361193</v>
      </c>
      <c r="AE40" s="210">
        <v>0.276569091453495</v>
      </c>
      <c r="AF40" s="209">
        <v>9343.75</v>
      </c>
      <c r="AG40" s="111">
        <f t="shared" si="12"/>
        <v>18687.5</v>
      </c>
      <c r="AH40" s="209">
        <v>2403.29897688979</v>
      </c>
      <c r="AI40" s="111">
        <f t="shared" si="13"/>
        <v>4806.59795377958</v>
      </c>
      <c r="AJ40" s="245">
        <v>0.25720925505175</v>
      </c>
      <c r="AK40" s="246">
        <v>10912.66</v>
      </c>
      <c r="AL40" s="246">
        <v>2130.25</v>
      </c>
      <c r="AM40" s="79">
        <f t="shared" si="14"/>
        <v>0.671548307692308</v>
      </c>
      <c r="AN40" s="79">
        <f t="shared" si="15"/>
        <v>0.473994787354431</v>
      </c>
      <c r="AO40" s="79">
        <f t="shared" si="16"/>
        <v>0.583955050167224</v>
      </c>
      <c r="AP40" s="79">
        <f t="shared" si="17"/>
        <v>0.44319288205183</v>
      </c>
      <c r="AQ40" s="257"/>
      <c r="AR40" s="257"/>
      <c r="AS40" s="258">
        <v>36</v>
      </c>
      <c r="AT40" s="258">
        <v>34</v>
      </c>
      <c r="AU40" s="258">
        <f t="shared" si="22"/>
        <v>-2</v>
      </c>
      <c r="AV40" s="259">
        <f>AU40*2</f>
        <v>-4</v>
      </c>
      <c r="AW40" s="258">
        <v>18</v>
      </c>
      <c r="AX40" s="258">
        <v>12</v>
      </c>
      <c r="AY40" s="258">
        <v>0</v>
      </c>
      <c r="AZ40" s="258">
        <f t="shared" si="23"/>
        <v>-6</v>
      </c>
      <c r="BA40" s="259">
        <f>AZ40*5</f>
        <v>-30</v>
      </c>
      <c r="BB40" s="262">
        <v>100</v>
      </c>
      <c r="BC40" s="258">
        <v>0</v>
      </c>
      <c r="BD40" s="258">
        <v>60</v>
      </c>
      <c r="BE40" s="265">
        <v>-40</v>
      </c>
      <c r="BF40" s="266">
        <v>6</v>
      </c>
      <c r="BG40" s="258">
        <v>11</v>
      </c>
      <c r="BH40" s="258">
        <f t="shared" si="24"/>
        <v>5</v>
      </c>
    </row>
    <row r="41" s="171" customFormat="1" hidden="1" spans="1:60">
      <c r="A41" s="29">
        <v>79</v>
      </c>
      <c r="B41" s="29">
        <v>56</v>
      </c>
      <c r="C41" s="30" t="s">
        <v>87</v>
      </c>
      <c r="D41" s="30" t="s">
        <v>55</v>
      </c>
      <c r="E41" s="59">
        <v>27</v>
      </c>
      <c r="F41" s="70">
        <v>150</v>
      </c>
      <c r="G41" s="191">
        <v>3</v>
      </c>
      <c r="H41" s="191">
        <v>0</v>
      </c>
      <c r="I41" s="209">
        <v>11000</v>
      </c>
      <c r="J41" s="111">
        <f t="shared" si="0"/>
        <v>33000</v>
      </c>
      <c r="K41" s="209">
        <f t="shared" si="1"/>
        <v>2425.38985702328</v>
      </c>
      <c r="L41" s="111">
        <f t="shared" si="2"/>
        <v>7276.16957106983</v>
      </c>
      <c r="M41" s="210">
        <v>0.220489987002116</v>
      </c>
      <c r="N41" s="211">
        <v>14000</v>
      </c>
      <c r="O41" s="208">
        <f t="shared" si="3"/>
        <v>42000</v>
      </c>
      <c r="P41" s="209">
        <f t="shared" si="4"/>
        <v>2855.3453316774</v>
      </c>
      <c r="Q41" s="111">
        <f t="shared" si="5"/>
        <v>8566.03599503219</v>
      </c>
      <c r="R41" s="210">
        <v>0.203953237976957</v>
      </c>
      <c r="S41" s="224">
        <v>35155.47</v>
      </c>
      <c r="T41" s="224">
        <v>8878.1</v>
      </c>
      <c r="U41" s="221">
        <f t="shared" si="6"/>
        <v>1.06531727272727</v>
      </c>
      <c r="V41" s="221">
        <f t="shared" si="7"/>
        <v>1.22016122814117</v>
      </c>
      <c r="W41" s="225">
        <f t="shared" si="8"/>
        <v>0.837035</v>
      </c>
      <c r="X41" s="225">
        <f t="shared" si="9"/>
        <v>1.03643038683806</v>
      </c>
      <c r="Y41" s="194">
        <f t="shared" si="21"/>
        <v>600</v>
      </c>
      <c r="Z41" s="232">
        <f>(T41-L41)*0.2</f>
        <v>320.386085786034</v>
      </c>
      <c r="AA41" s="236">
        <v>7150</v>
      </c>
      <c r="AB41" s="208">
        <f t="shared" si="10"/>
        <v>14300</v>
      </c>
      <c r="AC41" s="209">
        <v>2036.31690079246</v>
      </c>
      <c r="AD41" s="111">
        <f t="shared" si="11"/>
        <v>4072.63380158492</v>
      </c>
      <c r="AE41" s="210">
        <v>0.2847995665444</v>
      </c>
      <c r="AF41" s="209">
        <v>8222.5</v>
      </c>
      <c r="AG41" s="111">
        <f t="shared" si="12"/>
        <v>16445</v>
      </c>
      <c r="AH41" s="209">
        <v>2177.84092539753</v>
      </c>
      <c r="AI41" s="111">
        <f t="shared" si="13"/>
        <v>4355.68185079506</v>
      </c>
      <c r="AJ41" s="245">
        <v>0.264863596886292</v>
      </c>
      <c r="AK41" s="246">
        <v>15461.17</v>
      </c>
      <c r="AL41" s="246">
        <v>4077.67</v>
      </c>
      <c r="AM41" s="247">
        <f t="shared" si="14"/>
        <v>1.0812006993007</v>
      </c>
      <c r="AN41" s="247">
        <f t="shared" si="15"/>
        <v>1.00123659495561</v>
      </c>
      <c r="AO41" s="79">
        <f t="shared" si="16"/>
        <v>0.940174521131043</v>
      </c>
      <c r="AP41" s="79">
        <f t="shared" si="17"/>
        <v>0.936172599303984</v>
      </c>
      <c r="AQ41" s="194">
        <v>300</v>
      </c>
      <c r="AR41" s="191"/>
      <c r="AS41" s="258">
        <v>27</v>
      </c>
      <c r="AT41" s="258">
        <v>42</v>
      </c>
      <c r="AU41" s="258">
        <f t="shared" si="22"/>
        <v>15</v>
      </c>
      <c r="AV41" s="259"/>
      <c r="AW41" s="258">
        <v>10</v>
      </c>
      <c r="AX41" s="258">
        <v>2</v>
      </c>
      <c r="AY41" s="258">
        <v>0</v>
      </c>
      <c r="AZ41" s="258">
        <f t="shared" si="23"/>
        <v>-8</v>
      </c>
      <c r="BA41" s="259">
        <f>AZ41*5</f>
        <v>-40</v>
      </c>
      <c r="BB41" s="262">
        <v>100</v>
      </c>
      <c r="BC41" s="258">
        <v>0</v>
      </c>
      <c r="BD41" s="258">
        <v>10</v>
      </c>
      <c r="BE41" s="265">
        <v>-90</v>
      </c>
      <c r="BF41" s="266">
        <v>7</v>
      </c>
      <c r="BG41" s="258">
        <v>11</v>
      </c>
      <c r="BH41" s="258">
        <f t="shared" si="24"/>
        <v>4</v>
      </c>
    </row>
    <row r="42" s="171" customFormat="1" hidden="1" spans="1:60">
      <c r="A42" s="29">
        <v>66</v>
      </c>
      <c r="B42" s="29">
        <v>104428</v>
      </c>
      <c r="C42" s="30" t="s">
        <v>88</v>
      </c>
      <c r="D42" s="30" t="s">
        <v>55</v>
      </c>
      <c r="E42" s="192">
        <v>22</v>
      </c>
      <c r="F42" s="193">
        <v>150</v>
      </c>
      <c r="G42" s="191">
        <v>2</v>
      </c>
      <c r="H42" s="191">
        <v>1</v>
      </c>
      <c r="I42" s="209">
        <v>13000</v>
      </c>
      <c r="J42" s="111">
        <f t="shared" si="0"/>
        <v>39000</v>
      </c>
      <c r="K42" s="209">
        <f t="shared" si="1"/>
        <v>3112.68440881857</v>
      </c>
      <c r="L42" s="111">
        <f t="shared" si="2"/>
        <v>9338.05322645571</v>
      </c>
      <c r="M42" s="210">
        <v>0.239437262216813</v>
      </c>
      <c r="N42" s="211">
        <v>16250</v>
      </c>
      <c r="O42" s="208">
        <f t="shared" si="3"/>
        <v>48750</v>
      </c>
      <c r="P42" s="209">
        <f t="shared" si="4"/>
        <v>3599.04134769647</v>
      </c>
      <c r="Q42" s="111">
        <f t="shared" si="5"/>
        <v>10797.1240430894</v>
      </c>
      <c r="R42" s="210">
        <v>0.221479467550552</v>
      </c>
      <c r="S42" s="224">
        <v>41498.13</v>
      </c>
      <c r="T42" s="224">
        <v>10511.49</v>
      </c>
      <c r="U42" s="221">
        <f t="shared" si="6"/>
        <v>1.06405461538462</v>
      </c>
      <c r="V42" s="221">
        <f t="shared" si="7"/>
        <v>1.12566182105493</v>
      </c>
      <c r="W42" s="225">
        <f t="shared" si="8"/>
        <v>0.851243692307692</v>
      </c>
      <c r="X42" s="225">
        <f t="shared" si="9"/>
        <v>0.973545358750211</v>
      </c>
      <c r="Y42" s="194">
        <f t="shared" si="21"/>
        <v>500</v>
      </c>
      <c r="Z42" s="232">
        <f>(T42-L42)*0.2</f>
        <v>234.687354708858</v>
      </c>
      <c r="AA42" s="236">
        <v>8450</v>
      </c>
      <c r="AB42" s="208">
        <f t="shared" si="10"/>
        <v>16900</v>
      </c>
      <c r="AC42" s="209">
        <v>2613.35795157059</v>
      </c>
      <c r="AD42" s="111">
        <f t="shared" si="11"/>
        <v>5226.71590314118</v>
      </c>
      <c r="AE42" s="210">
        <v>0.309273130363384</v>
      </c>
      <c r="AF42" s="209">
        <v>9717.5</v>
      </c>
      <c r="AG42" s="111">
        <f t="shared" si="12"/>
        <v>19435</v>
      </c>
      <c r="AH42" s="209">
        <v>2794.98632920475</v>
      </c>
      <c r="AI42" s="111">
        <f t="shared" si="13"/>
        <v>5589.9726584095</v>
      </c>
      <c r="AJ42" s="245">
        <v>0.287624011237947</v>
      </c>
      <c r="AK42" s="246">
        <v>20329.71</v>
      </c>
      <c r="AL42" s="246">
        <v>5339.17</v>
      </c>
      <c r="AM42" s="247">
        <f t="shared" si="14"/>
        <v>1.20294142011834</v>
      </c>
      <c r="AN42" s="247">
        <f t="shared" si="15"/>
        <v>1.02151524952623</v>
      </c>
      <c r="AO42" s="247">
        <f t="shared" si="16"/>
        <v>1.04603601749421</v>
      </c>
      <c r="AP42" s="79">
        <f t="shared" si="17"/>
        <v>0.955133473142808</v>
      </c>
      <c r="AQ42" s="194">
        <v>500</v>
      </c>
      <c r="AR42" s="257"/>
      <c r="AS42" s="258">
        <v>42</v>
      </c>
      <c r="AT42" s="258">
        <v>23</v>
      </c>
      <c r="AU42" s="258">
        <f t="shared" si="22"/>
        <v>-19</v>
      </c>
      <c r="AV42" s="259">
        <f>AU42*2</f>
        <v>-38</v>
      </c>
      <c r="AW42" s="258">
        <v>16</v>
      </c>
      <c r="AX42" s="258">
        <v>18</v>
      </c>
      <c r="AY42" s="258">
        <v>4</v>
      </c>
      <c r="AZ42" s="258">
        <f t="shared" si="23"/>
        <v>6</v>
      </c>
      <c r="BA42" s="258"/>
      <c r="BB42" s="262">
        <v>100</v>
      </c>
      <c r="BC42" s="258">
        <v>32</v>
      </c>
      <c r="BD42" s="258">
        <v>144</v>
      </c>
      <c r="BE42" s="265">
        <v>76</v>
      </c>
      <c r="BF42" s="266">
        <v>6</v>
      </c>
      <c r="BG42" s="258">
        <v>12</v>
      </c>
      <c r="BH42" s="258">
        <f t="shared" si="24"/>
        <v>6</v>
      </c>
    </row>
    <row r="43" s="171" customFormat="1" hidden="1" spans="1:60">
      <c r="A43" s="29">
        <v>29</v>
      </c>
      <c r="B43" s="29">
        <v>379</v>
      </c>
      <c r="C43" s="30" t="s">
        <v>89</v>
      </c>
      <c r="D43" s="30" t="s">
        <v>53</v>
      </c>
      <c r="E43" s="192">
        <v>10</v>
      </c>
      <c r="F43" s="193">
        <v>200</v>
      </c>
      <c r="G43" s="191">
        <v>3</v>
      </c>
      <c r="H43" s="191">
        <v>1</v>
      </c>
      <c r="I43" s="209">
        <v>20000</v>
      </c>
      <c r="J43" s="111">
        <f t="shared" si="0"/>
        <v>60000</v>
      </c>
      <c r="K43" s="209">
        <f t="shared" si="1"/>
        <v>4000</v>
      </c>
      <c r="L43" s="111">
        <f t="shared" si="2"/>
        <v>12000</v>
      </c>
      <c r="M43" s="210">
        <v>0.2</v>
      </c>
      <c r="N43" s="211">
        <v>25000</v>
      </c>
      <c r="O43" s="208">
        <f t="shared" si="3"/>
        <v>75000</v>
      </c>
      <c r="P43" s="209">
        <f t="shared" si="4"/>
        <v>4625</v>
      </c>
      <c r="Q43" s="111">
        <f t="shared" si="5"/>
        <v>13875</v>
      </c>
      <c r="R43" s="210">
        <v>0.185</v>
      </c>
      <c r="S43" s="224">
        <v>63832.24</v>
      </c>
      <c r="T43" s="224">
        <v>11954.15</v>
      </c>
      <c r="U43" s="221">
        <f t="shared" si="6"/>
        <v>1.06387066666667</v>
      </c>
      <c r="V43" s="225">
        <f t="shared" si="7"/>
        <v>0.996179166666667</v>
      </c>
      <c r="W43" s="225">
        <f t="shared" si="8"/>
        <v>0.851096533333333</v>
      </c>
      <c r="X43" s="225">
        <f t="shared" si="9"/>
        <v>0.86156036036036</v>
      </c>
      <c r="Y43" s="194">
        <f t="shared" si="21"/>
        <v>700</v>
      </c>
      <c r="Z43" s="237">
        <v>0</v>
      </c>
      <c r="AA43" s="236">
        <v>13000</v>
      </c>
      <c r="AB43" s="208">
        <f t="shared" si="10"/>
        <v>26000</v>
      </c>
      <c r="AC43" s="209">
        <v>3220.6883625619</v>
      </c>
      <c r="AD43" s="111">
        <f t="shared" si="11"/>
        <v>6441.3767251238</v>
      </c>
      <c r="AE43" s="210">
        <v>0.247745258658608</v>
      </c>
      <c r="AF43" s="209">
        <v>14950</v>
      </c>
      <c r="AG43" s="111">
        <f t="shared" si="12"/>
        <v>29900</v>
      </c>
      <c r="AH43" s="209">
        <v>3444.52620375995</v>
      </c>
      <c r="AI43" s="111">
        <f t="shared" si="13"/>
        <v>6889.0524075199</v>
      </c>
      <c r="AJ43" s="245">
        <v>0.230403090552505</v>
      </c>
      <c r="AK43" s="246">
        <v>27799.28</v>
      </c>
      <c r="AL43" s="246">
        <v>4765.76</v>
      </c>
      <c r="AM43" s="247">
        <f t="shared" si="14"/>
        <v>1.06920307692308</v>
      </c>
      <c r="AN43" s="79">
        <f t="shared" si="15"/>
        <v>0.739866678098758</v>
      </c>
      <c r="AO43" s="79">
        <f t="shared" si="16"/>
        <v>0.929741806020067</v>
      </c>
      <c r="AP43" s="79">
        <f t="shared" si="17"/>
        <v>0.691787450302719</v>
      </c>
      <c r="AQ43" s="257"/>
      <c r="AR43" s="257"/>
      <c r="AS43" s="258">
        <v>42</v>
      </c>
      <c r="AT43" s="258">
        <v>1</v>
      </c>
      <c r="AU43" s="258">
        <f t="shared" si="22"/>
        <v>-41</v>
      </c>
      <c r="AV43" s="259">
        <f>AU43*2</f>
        <v>-82</v>
      </c>
      <c r="AW43" s="258">
        <v>20</v>
      </c>
      <c r="AX43" s="258">
        <v>8</v>
      </c>
      <c r="AY43" s="258">
        <v>0</v>
      </c>
      <c r="AZ43" s="258">
        <f t="shared" si="23"/>
        <v>-12</v>
      </c>
      <c r="BA43" s="259">
        <f>AZ43*5</f>
        <v>-60</v>
      </c>
      <c r="BB43" s="262">
        <v>200</v>
      </c>
      <c r="BC43" s="258">
        <v>0</v>
      </c>
      <c r="BD43" s="258">
        <v>40</v>
      </c>
      <c r="BE43" s="265">
        <v>-160</v>
      </c>
      <c r="BF43" s="266">
        <v>12</v>
      </c>
      <c r="BG43" s="258">
        <v>20</v>
      </c>
      <c r="BH43" s="258">
        <f t="shared" si="24"/>
        <v>8</v>
      </c>
    </row>
    <row r="44" s="171" customFormat="1" hidden="1" spans="1:60">
      <c r="A44" s="29">
        <v>38</v>
      </c>
      <c r="B44" s="29">
        <v>111219</v>
      </c>
      <c r="C44" s="30" t="s">
        <v>90</v>
      </c>
      <c r="D44" s="30" t="s">
        <v>53</v>
      </c>
      <c r="E44" s="59">
        <v>13</v>
      </c>
      <c r="F44" s="70">
        <v>150</v>
      </c>
      <c r="G44" s="191">
        <v>4</v>
      </c>
      <c r="H44" s="191">
        <v>2</v>
      </c>
      <c r="I44" s="209">
        <v>16000</v>
      </c>
      <c r="J44" s="111">
        <f t="shared" si="0"/>
        <v>48000</v>
      </c>
      <c r="K44" s="209">
        <f t="shared" si="1"/>
        <v>3882.23202412019</v>
      </c>
      <c r="L44" s="111">
        <f t="shared" si="2"/>
        <v>11646.6960723606</v>
      </c>
      <c r="M44" s="210">
        <v>0.242639501507512</v>
      </c>
      <c r="N44" s="211">
        <v>20000</v>
      </c>
      <c r="O44" s="208">
        <f t="shared" si="3"/>
        <v>60000</v>
      </c>
      <c r="P44" s="209">
        <f t="shared" si="4"/>
        <v>4488.83077788896</v>
      </c>
      <c r="Q44" s="111">
        <f t="shared" si="5"/>
        <v>13466.4923336669</v>
      </c>
      <c r="R44" s="210">
        <v>0.224441538894448</v>
      </c>
      <c r="S44" s="224">
        <v>51006.01</v>
      </c>
      <c r="T44" s="224">
        <v>11843.04</v>
      </c>
      <c r="U44" s="221">
        <f t="shared" si="6"/>
        <v>1.06262520833333</v>
      </c>
      <c r="V44" s="221">
        <f t="shared" si="7"/>
        <v>1.01685833702704</v>
      </c>
      <c r="W44" s="225">
        <f t="shared" si="8"/>
        <v>0.850100166666667</v>
      </c>
      <c r="X44" s="225">
        <f t="shared" si="9"/>
        <v>0.879445048239608</v>
      </c>
      <c r="Y44" s="194">
        <f t="shared" si="21"/>
        <v>1000</v>
      </c>
      <c r="Z44" s="232">
        <f>(T44-L44)*0.2</f>
        <v>39.26878552788</v>
      </c>
      <c r="AA44" s="236">
        <v>10400</v>
      </c>
      <c r="AB44" s="208">
        <f t="shared" si="10"/>
        <v>20800</v>
      </c>
      <c r="AC44" s="209">
        <v>3259.45730358424</v>
      </c>
      <c r="AD44" s="111">
        <f t="shared" si="11"/>
        <v>6518.91460716848</v>
      </c>
      <c r="AE44" s="210">
        <v>0.313409356113869</v>
      </c>
      <c r="AF44" s="209">
        <v>11960</v>
      </c>
      <c r="AG44" s="111">
        <f t="shared" si="12"/>
        <v>23920</v>
      </c>
      <c r="AH44" s="209">
        <v>3485.98958618335</v>
      </c>
      <c r="AI44" s="111">
        <f t="shared" si="13"/>
        <v>6971.9791723667</v>
      </c>
      <c r="AJ44" s="245">
        <v>0.291470701185899</v>
      </c>
      <c r="AK44" s="246">
        <v>24297.22</v>
      </c>
      <c r="AL44" s="246">
        <v>6963.24</v>
      </c>
      <c r="AM44" s="247">
        <f t="shared" si="14"/>
        <v>1.16813557692308</v>
      </c>
      <c r="AN44" s="247">
        <f t="shared" si="15"/>
        <v>1.06815941297082</v>
      </c>
      <c r="AO44" s="247">
        <f t="shared" si="16"/>
        <v>1.01577006688963</v>
      </c>
      <c r="AP44" s="79">
        <f t="shared" si="17"/>
        <v>0.998746529191978</v>
      </c>
      <c r="AQ44" s="194">
        <v>300</v>
      </c>
      <c r="AR44" s="257"/>
      <c r="AS44" s="258">
        <v>80</v>
      </c>
      <c r="AT44" s="258">
        <v>98</v>
      </c>
      <c r="AU44" s="258">
        <f t="shared" si="22"/>
        <v>18</v>
      </c>
      <c r="AV44" s="259"/>
      <c r="AW44" s="258">
        <v>12</v>
      </c>
      <c r="AX44" s="258">
        <v>14</v>
      </c>
      <c r="AY44" s="258">
        <v>2</v>
      </c>
      <c r="AZ44" s="258">
        <f t="shared" si="23"/>
        <v>4</v>
      </c>
      <c r="BA44" s="258"/>
      <c r="BB44" s="262">
        <v>100</v>
      </c>
      <c r="BC44" s="258">
        <v>16</v>
      </c>
      <c r="BD44" s="258">
        <v>112</v>
      </c>
      <c r="BE44" s="265">
        <v>28</v>
      </c>
      <c r="BF44" s="266">
        <v>8</v>
      </c>
      <c r="BG44" s="258">
        <v>15</v>
      </c>
      <c r="BH44" s="258">
        <f t="shared" si="24"/>
        <v>7</v>
      </c>
    </row>
    <row r="45" s="171" customFormat="1" hidden="1" spans="1:60">
      <c r="A45" s="29">
        <v>75</v>
      </c>
      <c r="B45" s="29">
        <v>587</v>
      </c>
      <c r="C45" s="30" t="s">
        <v>91</v>
      </c>
      <c r="D45" s="30" t="s">
        <v>55</v>
      </c>
      <c r="E45" s="59">
        <v>25</v>
      </c>
      <c r="F45" s="70">
        <v>150</v>
      </c>
      <c r="G45" s="191">
        <v>2</v>
      </c>
      <c r="H45" s="191">
        <v>1</v>
      </c>
      <c r="I45" s="209">
        <v>13000</v>
      </c>
      <c r="J45" s="111">
        <f t="shared" si="0"/>
        <v>39000</v>
      </c>
      <c r="K45" s="209">
        <f t="shared" si="1"/>
        <v>2708.46907780052</v>
      </c>
      <c r="L45" s="111">
        <f t="shared" si="2"/>
        <v>8125.40723340157</v>
      </c>
      <c r="M45" s="210">
        <v>0.208343775215425</v>
      </c>
      <c r="N45" s="211">
        <v>16250</v>
      </c>
      <c r="O45" s="208">
        <f t="shared" si="3"/>
        <v>48750</v>
      </c>
      <c r="P45" s="209">
        <f t="shared" si="4"/>
        <v>3131.66737120686</v>
      </c>
      <c r="Q45" s="111">
        <f t="shared" si="5"/>
        <v>9395.00211362057</v>
      </c>
      <c r="R45" s="210">
        <v>0.192717992074268</v>
      </c>
      <c r="S45" s="224">
        <v>41314.07</v>
      </c>
      <c r="T45" s="224">
        <v>7958.77</v>
      </c>
      <c r="U45" s="221">
        <f t="shared" si="6"/>
        <v>1.05933512820513</v>
      </c>
      <c r="V45" s="225">
        <f t="shared" si="7"/>
        <v>0.979491829933574</v>
      </c>
      <c r="W45" s="225">
        <f t="shared" si="8"/>
        <v>0.847468102564103</v>
      </c>
      <c r="X45" s="225">
        <f t="shared" si="9"/>
        <v>0.847128069131739</v>
      </c>
      <c r="Y45" s="194">
        <f t="shared" si="21"/>
        <v>500</v>
      </c>
      <c r="Z45" s="237">
        <v>0</v>
      </c>
      <c r="AA45" s="236">
        <v>7800</v>
      </c>
      <c r="AB45" s="208">
        <f t="shared" si="10"/>
        <v>15600</v>
      </c>
      <c r="AC45" s="209">
        <v>2099.06353529541</v>
      </c>
      <c r="AD45" s="111">
        <f t="shared" si="11"/>
        <v>4198.12707059082</v>
      </c>
      <c r="AE45" s="210">
        <v>0.269110709653257</v>
      </c>
      <c r="AF45" s="209">
        <v>8970</v>
      </c>
      <c r="AG45" s="111">
        <f t="shared" si="12"/>
        <v>17940</v>
      </c>
      <c r="AH45" s="209">
        <v>2244.94845099844</v>
      </c>
      <c r="AI45" s="111">
        <f t="shared" si="13"/>
        <v>4489.89690199688</v>
      </c>
      <c r="AJ45" s="245">
        <v>0.250272959977529</v>
      </c>
      <c r="AK45" s="246">
        <v>13701.57</v>
      </c>
      <c r="AL45" s="246">
        <v>3229.35</v>
      </c>
      <c r="AM45" s="79">
        <f t="shared" si="14"/>
        <v>0.878305769230769</v>
      </c>
      <c r="AN45" s="79">
        <f t="shared" si="15"/>
        <v>0.769235886789277</v>
      </c>
      <c r="AO45" s="79">
        <f t="shared" si="16"/>
        <v>0.763744147157191</v>
      </c>
      <c r="AP45" s="79">
        <f t="shared" si="17"/>
        <v>0.719248140990442</v>
      </c>
      <c r="AQ45" s="257"/>
      <c r="AR45" s="257"/>
      <c r="AS45" s="258">
        <v>33</v>
      </c>
      <c r="AT45" s="258">
        <v>10</v>
      </c>
      <c r="AU45" s="258">
        <f t="shared" si="22"/>
        <v>-23</v>
      </c>
      <c r="AV45" s="259">
        <f>AU45*2</f>
        <v>-46</v>
      </c>
      <c r="AW45" s="258">
        <v>14</v>
      </c>
      <c r="AX45" s="258">
        <v>8</v>
      </c>
      <c r="AY45" s="258">
        <v>0</v>
      </c>
      <c r="AZ45" s="258">
        <f t="shared" si="23"/>
        <v>-6</v>
      </c>
      <c r="BA45" s="259">
        <f>AZ45*5</f>
        <v>-30</v>
      </c>
      <c r="BB45" s="262">
        <v>100</v>
      </c>
      <c r="BC45" s="258">
        <v>0</v>
      </c>
      <c r="BD45" s="258">
        <v>40</v>
      </c>
      <c r="BE45" s="265">
        <v>-60</v>
      </c>
      <c r="BF45" s="266">
        <v>6</v>
      </c>
      <c r="BG45" s="258">
        <v>7</v>
      </c>
      <c r="BH45" s="258">
        <f t="shared" si="24"/>
        <v>1</v>
      </c>
    </row>
    <row r="46" s="171" customFormat="1" hidden="1" spans="1:60">
      <c r="A46" s="29">
        <v>93</v>
      </c>
      <c r="B46" s="29">
        <v>720</v>
      </c>
      <c r="C46" s="30" t="s">
        <v>92</v>
      </c>
      <c r="D46" s="30" t="s">
        <v>49</v>
      </c>
      <c r="E46" s="59">
        <v>31</v>
      </c>
      <c r="F46" s="70">
        <v>150</v>
      </c>
      <c r="G46" s="191">
        <v>3</v>
      </c>
      <c r="H46" s="191">
        <v>0</v>
      </c>
      <c r="I46" s="209">
        <v>12000</v>
      </c>
      <c r="J46" s="111">
        <f t="shared" si="0"/>
        <v>36000</v>
      </c>
      <c r="K46" s="209">
        <f t="shared" si="1"/>
        <v>2517.06324829</v>
      </c>
      <c r="L46" s="111">
        <f t="shared" si="2"/>
        <v>7551.18974486999</v>
      </c>
      <c r="M46" s="210">
        <v>0.209755270690833</v>
      </c>
      <c r="N46" s="211">
        <v>15500</v>
      </c>
      <c r="O46" s="208">
        <f t="shared" si="3"/>
        <v>46500</v>
      </c>
      <c r="P46" s="209">
        <f t="shared" si="4"/>
        <v>3007.36619352983</v>
      </c>
      <c r="Q46" s="111">
        <f t="shared" si="5"/>
        <v>9022.09858058948</v>
      </c>
      <c r="R46" s="210">
        <v>0.194023625389021</v>
      </c>
      <c r="S46" s="224">
        <v>38111.06</v>
      </c>
      <c r="T46" s="224">
        <v>7738.15</v>
      </c>
      <c r="U46" s="221">
        <f t="shared" si="6"/>
        <v>1.05864055555556</v>
      </c>
      <c r="V46" s="221">
        <f t="shared" si="7"/>
        <v>1.02475904611681</v>
      </c>
      <c r="W46" s="225">
        <f t="shared" si="8"/>
        <v>0.819592688172043</v>
      </c>
      <c r="X46" s="225">
        <f t="shared" si="9"/>
        <v>0.857688478005348</v>
      </c>
      <c r="Y46" s="194">
        <f t="shared" si="21"/>
        <v>600</v>
      </c>
      <c r="Z46" s="232">
        <f>(T46-L46)*0.2</f>
        <v>37.3920510260019</v>
      </c>
      <c r="AA46" s="236">
        <v>6825</v>
      </c>
      <c r="AB46" s="208">
        <f t="shared" si="10"/>
        <v>13650</v>
      </c>
      <c r="AC46" s="209">
        <v>1849.12380818388</v>
      </c>
      <c r="AD46" s="111">
        <f t="shared" si="11"/>
        <v>3698.24761636776</v>
      </c>
      <c r="AE46" s="210">
        <v>0.270933891308993</v>
      </c>
      <c r="AF46" s="209">
        <v>7848.75</v>
      </c>
      <c r="AG46" s="111">
        <f t="shared" si="12"/>
        <v>15697.5</v>
      </c>
      <c r="AH46" s="209">
        <v>1977.63791285266</v>
      </c>
      <c r="AI46" s="111">
        <f t="shared" si="13"/>
        <v>3955.27582570532</v>
      </c>
      <c r="AJ46" s="245">
        <v>0.251968518917364</v>
      </c>
      <c r="AK46" s="246">
        <v>14566.05</v>
      </c>
      <c r="AL46" s="246">
        <v>3091.76</v>
      </c>
      <c r="AM46" s="247">
        <f t="shared" si="14"/>
        <v>1.06710989010989</v>
      </c>
      <c r="AN46" s="79">
        <f t="shared" si="15"/>
        <v>0.836006757988957</v>
      </c>
      <c r="AO46" s="79">
        <f t="shared" si="16"/>
        <v>0.927921643573817</v>
      </c>
      <c r="AP46" s="79">
        <f t="shared" si="17"/>
        <v>0.781679998119642</v>
      </c>
      <c r="AQ46" s="257"/>
      <c r="AR46" s="257"/>
      <c r="AS46" s="258">
        <v>27</v>
      </c>
      <c r="AT46" s="258">
        <v>44</v>
      </c>
      <c r="AU46" s="258">
        <f t="shared" si="22"/>
        <v>17</v>
      </c>
      <c r="AV46" s="259"/>
      <c r="AW46" s="258">
        <v>12</v>
      </c>
      <c r="AX46" s="258">
        <v>14</v>
      </c>
      <c r="AY46" s="258">
        <v>16</v>
      </c>
      <c r="AZ46" s="258">
        <f t="shared" si="23"/>
        <v>18</v>
      </c>
      <c r="BA46" s="258"/>
      <c r="BB46" s="262">
        <v>100</v>
      </c>
      <c r="BC46" s="258">
        <v>128</v>
      </c>
      <c r="BD46" s="258">
        <v>112</v>
      </c>
      <c r="BE46" s="265">
        <v>140</v>
      </c>
      <c r="BF46" s="266">
        <v>7</v>
      </c>
      <c r="BG46" s="258">
        <v>0</v>
      </c>
      <c r="BH46" s="258">
        <f t="shared" si="24"/>
        <v>-7</v>
      </c>
    </row>
    <row r="47" s="171" customFormat="1" hidden="1" spans="1:60">
      <c r="A47" s="29">
        <v>26</v>
      </c>
      <c r="B47" s="29">
        <v>513</v>
      </c>
      <c r="C47" s="30" t="s">
        <v>93</v>
      </c>
      <c r="D47" s="30" t="s">
        <v>53</v>
      </c>
      <c r="E47" s="59">
        <v>9</v>
      </c>
      <c r="F47" s="70">
        <v>200</v>
      </c>
      <c r="G47" s="191">
        <v>2</v>
      </c>
      <c r="H47" s="191">
        <v>2</v>
      </c>
      <c r="I47" s="209">
        <v>20000</v>
      </c>
      <c r="J47" s="111">
        <f t="shared" si="0"/>
        <v>60000</v>
      </c>
      <c r="K47" s="209">
        <f t="shared" si="1"/>
        <v>4483.2797613214</v>
      </c>
      <c r="L47" s="111">
        <f t="shared" si="2"/>
        <v>13449.8392839642</v>
      </c>
      <c r="M47" s="210">
        <v>0.22416398806607</v>
      </c>
      <c r="N47" s="211">
        <v>25000</v>
      </c>
      <c r="O47" s="208">
        <f t="shared" si="3"/>
        <v>75000</v>
      </c>
      <c r="P47" s="209">
        <f t="shared" si="4"/>
        <v>5183.79222402787</v>
      </c>
      <c r="Q47" s="111">
        <f t="shared" si="5"/>
        <v>15551.3766720836</v>
      </c>
      <c r="R47" s="210">
        <v>0.207351688961115</v>
      </c>
      <c r="S47" s="224">
        <v>63509.37</v>
      </c>
      <c r="T47" s="224">
        <v>12150.45</v>
      </c>
      <c r="U47" s="221">
        <f t="shared" si="6"/>
        <v>1.0584895</v>
      </c>
      <c r="V47" s="225">
        <f t="shared" si="7"/>
        <v>0.903389976896347</v>
      </c>
      <c r="W47" s="225">
        <f t="shared" si="8"/>
        <v>0.8467916</v>
      </c>
      <c r="X47" s="225">
        <f t="shared" si="9"/>
        <v>0.781310250288733</v>
      </c>
      <c r="Y47" s="194">
        <f t="shared" si="21"/>
        <v>600</v>
      </c>
      <c r="Z47" s="237">
        <v>0</v>
      </c>
      <c r="AA47" s="236">
        <v>13000</v>
      </c>
      <c r="AB47" s="208">
        <f t="shared" si="10"/>
        <v>26000</v>
      </c>
      <c r="AC47" s="209">
        <v>3764.0869662761</v>
      </c>
      <c r="AD47" s="111">
        <f t="shared" si="11"/>
        <v>7528.1739325522</v>
      </c>
      <c r="AE47" s="210">
        <v>0.289545151252007</v>
      </c>
      <c r="AF47" s="209">
        <v>14950</v>
      </c>
      <c r="AG47" s="111">
        <f t="shared" si="12"/>
        <v>29900</v>
      </c>
      <c r="AH47" s="209">
        <v>4025.69101043228</v>
      </c>
      <c r="AI47" s="111">
        <f t="shared" si="13"/>
        <v>8051.38202086456</v>
      </c>
      <c r="AJ47" s="245">
        <v>0.269276990664367</v>
      </c>
      <c r="AK47" s="246">
        <v>23773.17</v>
      </c>
      <c r="AL47" s="246">
        <v>5380.21</v>
      </c>
      <c r="AM47" s="79">
        <f t="shared" si="14"/>
        <v>0.914352692307692</v>
      </c>
      <c r="AN47" s="79">
        <f t="shared" si="15"/>
        <v>0.714676633165409</v>
      </c>
      <c r="AO47" s="79">
        <f t="shared" si="16"/>
        <v>0.795089297658863</v>
      </c>
      <c r="AP47" s="79">
        <f t="shared" si="17"/>
        <v>0.668234346110715</v>
      </c>
      <c r="AQ47" s="257"/>
      <c r="AR47" s="257"/>
      <c r="AS47" s="258">
        <v>50</v>
      </c>
      <c r="AT47" s="258">
        <v>154</v>
      </c>
      <c r="AU47" s="258">
        <f t="shared" si="22"/>
        <v>104</v>
      </c>
      <c r="AV47" s="259"/>
      <c r="AW47" s="258">
        <v>16</v>
      </c>
      <c r="AX47" s="258">
        <v>12</v>
      </c>
      <c r="AY47" s="258">
        <v>4</v>
      </c>
      <c r="AZ47" s="258">
        <f t="shared" si="23"/>
        <v>0</v>
      </c>
      <c r="BA47" s="258"/>
      <c r="BB47" s="262">
        <v>100</v>
      </c>
      <c r="BC47" s="258">
        <v>32</v>
      </c>
      <c r="BD47" s="258">
        <v>96</v>
      </c>
      <c r="BE47" s="265">
        <v>28</v>
      </c>
      <c r="BF47" s="266">
        <v>9</v>
      </c>
      <c r="BG47" s="258">
        <v>9</v>
      </c>
      <c r="BH47" s="258">
        <f t="shared" si="24"/>
        <v>0</v>
      </c>
    </row>
    <row r="48" s="171" customFormat="1" hidden="1" spans="1:60">
      <c r="A48" s="29">
        <v>45</v>
      </c>
      <c r="B48" s="29">
        <v>598</v>
      </c>
      <c r="C48" s="30" t="s">
        <v>94</v>
      </c>
      <c r="D48" s="30" t="s">
        <v>51</v>
      </c>
      <c r="E48" s="59">
        <v>15</v>
      </c>
      <c r="F48" s="70">
        <v>150</v>
      </c>
      <c r="G48" s="191">
        <v>3</v>
      </c>
      <c r="H48" s="191">
        <v>1</v>
      </c>
      <c r="I48" s="209">
        <v>15000</v>
      </c>
      <c r="J48" s="111">
        <f t="shared" si="0"/>
        <v>45000</v>
      </c>
      <c r="K48" s="209">
        <f t="shared" si="1"/>
        <v>3701.52435114829</v>
      </c>
      <c r="L48" s="111">
        <f t="shared" si="2"/>
        <v>11104.5730534449</v>
      </c>
      <c r="M48" s="210">
        <v>0.246768290076553</v>
      </c>
      <c r="N48" s="211">
        <v>18800</v>
      </c>
      <c r="O48" s="208">
        <f t="shared" si="3"/>
        <v>56400</v>
      </c>
      <c r="P48" s="209">
        <f t="shared" si="4"/>
        <v>4291.30056443127</v>
      </c>
      <c r="Q48" s="111">
        <f t="shared" si="5"/>
        <v>12873.9016932938</v>
      </c>
      <c r="R48" s="210">
        <v>0.228260668320812</v>
      </c>
      <c r="S48" s="224">
        <v>47528.73</v>
      </c>
      <c r="T48" s="224">
        <v>10277.22</v>
      </c>
      <c r="U48" s="221">
        <f t="shared" si="6"/>
        <v>1.056194</v>
      </c>
      <c r="V48" s="225">
        <f t="shared" si="7"/>
        <v>0.925494384208834</v>
      </c>
      <c r="W48" s="225">
        <f t="shared" si="8"/>
        <v>0.842707978723404</v>
      </c>
      <c r="X48" s="225">
        <f t="shared" si="9"/>
        <v>0.798298778788528</v>
      </c>
      <c r="Y48" s="194">
        <f t="shared" si="21"/>
        <v>700</v>
      </c>
      <c r="Z48" s="237">
        <v>0</v>
      </c>
      <c r="AA48" s="236">
        <v>9750</v>
      </c>
      <c r="AB48" s="208">
        <f t="shared" si="10"/>
        <v>19500</v>
      </c>
      <c r="AC48" s="209">
        <v>3107.73815315159</v>
      </c>
      <c r="AD48" s="111">
        <f t="shared" si="11"/>
        <v>6215.47630630318</v>
      </c>
      <c r="AE48" s="210">
        <v>0.318742374682214</v>
      </c>
      <c r="AF48" s="209">
        <v>11212.5</v>
      </c>
      <c r="AG48" s="111">
        <f t="shared" si="12"/>
        <v>22425</v>
      </c>
      <c r="AH48" s="209">
        <v>3323.72595479563</v>
      </c>
      <c r="AI48" s="111">
        <f t="shared" si="13"/>
        <v>6647.45190959126</v>
      </c>
      <c r="AJ48" s="245">
        <v>0.296430408454459</v>
      </c>
      <c r="AK48" s="246">
        <v>20061.74</v>
      </c>
      <c r="AL48" s="246">
        <v>4548.38</v>
      </c>
      <c r="AM48" s="247">
        <f t="shared" si="14"/>
        <v>1.02880717948718</v>
      </c>
      <c r="AN48" s="79">
        <f t="shared" si="15"/>
        <v>0.731783016433904</v>
      </c>
      <c r="AO48" s="79">
        <f t="shared" si="16"/>
        <v>0.894614938684504</v>
      </c>
      <c r="AP48" s="79">
        <f t="shared" si="17"/>
        <v>0.684229094374851</v>
      </c>
      <c r="AQ48" s="257"/>
      <c r="AR48" s="257"/>
      <c r="AS48" s="258">
        <v>33</v>
      </c>
      <c r="AT48" s="258">
        <v>10</v>
      </c>
      <c r="AU48" s="258">
        <f t="shared" si="22"/>
        <v>-23</v>
      </c>
      <c r="AV48" s="259">
        <f>AU48*2</f>
        <v>-46</v>
      </c>
      <c r="AW48" s="258">
        <v>20</v>
      </c>
      <c r="AX48" s="258">
        <v>8</v>
      </c>
      <c r="AY48" s="258">
        <v>0</v>
      </c>
      <c r="AZ48" s="258">
        <f t="shared" si="23"/>
        <v>-12</v>
      </c>
      <c r="BA48" s="259">
        <f>AZ48*5</f>
        <v>-60</v>
      </c>
      <c r="BB48" s="262">
        <v>200</v>
      </c>
      <c r="BC48" s="258">
        <v>0</v>
      </c>
      <c r="BD48" s="258">
        <v>40</v>
      </c>
      <c r="BE48" s="265">
        <v>-160</v>
      </c>
      <c r="BF48" s="266">
        <v>8</v>
      </c>
      <c r="BG48" s="258">
        <v>2</v>
      </c>
      <c r="BH48" s="258">
        <f t="shared" si="24"/>
        <v>-6</v>
      </c>
    </row>
    <row r="49" s="170" customFormat="1" hidden="1" spans="1:60">
      <c r="A49" s="23">
        <v>5</v>
      </c>
      <c r="B49" s="23">
        <v>582</v>
      </c>
      <c r="C49" s="24" t="s">
        <v>95</v>
      </c>
      <c r="D49" s="24" t="s">
        <v>53</v>
      </c>
      <c r="E49" s="192">
        <v>2</v>
      </c>
      <c r="F49" s="195">
        <v>200</v>
      </c>
      <c r="G49" s="191">
        <v>4</v>
      </c>
      <c r="H49" s="191">
        <v>3</v>
      </c>
      <c r="I49" s="205">
        <v>60000</v>
      </c>
      <c r="J49" s="111">
        <f t="shared" si="0"/>
        <v>180000</v>
      </c>
      <c r="K49" s="205">
        <f t="shared" si="1"/>
        <v>9900</v>
      </c>
      <c r="L49" s="111">
        <f t="shared" si="2"/>
        <v>29700</v>
      </c>
      <c r="M49" s="206">
        <v>0.165</v>
      </c>
      <c r="N49" s="207">
        <v>68000</v>
      </c>
      <c r="O49" s="208">
        <f t="shared" si="3"/>
        <v>204000</v>
      </c>
      <c r="P49" s="205">
        <f t="shared" si="4"/>
        <v>10200</v>
      </c>
      <c r="Q49" s="111">
        <f t="shared" si="5"/>
        <v>30600</v>
      </c>
      <c r="R49" s="206">
        <v>0.15</v>
      </c>
      <c r="S49" s="220">
        <v>189236.51</v>
      </c>
      <c r="T49" s="220">
        <v>30703.7</v>
      </c>
      <c r="U49" s="221">
        <f t="shared" si="6"/>
        <v>1.05131394444444</v>
      </c>
      <c r="V49" s="221">
        <f t="shared" si="7"/>
        <v>1.03379461279461</v>
      </c>
      <c r="W49" s="225">
        <f t="shared" si="8"/>
        <v>0.927629950980392</v>
      </c>
      <c r="X49" s="225">
        <f t="shared" si="9"/>
        <v>1.00338888888889</v>
      </c>
      <c r="Y49" s="194">
        <f t="shared" si="21"/>
        <v>1100</v>
      </c>
      <c r="Z49" s="232">
        <f>(T49-L49)*0.2</f>
        <v>200.74</v>
      </c>
      <c r="AA49" s="233">
        <v>45000</v>
      </c>
      <c r="AB49" s="208">
        <f t="shared" si="10"/>
        <v>90000</v>
      </c>
      <c r="AC49" s="205">
        <v>9080.47690969219</v>
      </c>
      <c r="AD49" s="111">
        <f t="shared" si="11"/>
        <v>18160.9538193844</v>
      </c>
      <c r="AE49" s="206">
        <v>0.201788375770938</v>
      </c>
      <c r="AF49" s="205">
        <v>51750</v>
      </c>
      <c r="AG49" s="111">
        <f t="shared" si="12"/>
        <v>103500</v>
      </c>
      <c r="AH49" s="205">
        <v>9711.5700549158</v>
      </c>
      <c r="AI49" s="111">
        <f t="shared" si="13"/>
        <v>19423.1401098316</v>
      </c>
      <c r="AJ49" s="244">
        <v>0.187663189466972</v>
      </c>
      <c r="AK49" s="110">
        <v>65493.01</v>
      </c>
      <c r="AL49" s="110">
        <v>11325.82</v>
      </c>
      <c r="AM49" s="79">
        <f t="shared" si="14"/>
        <v>0.727700111111111</v>
      </c>
      <c r="AN49" s="79">
        <f t="shared" si="15"/>
        <v>0.623635746923777</v>
      </c>
      <c r="AO49" s="79">
        <f t="shared" si="16"/>
        <v>0.63278270531401</v>
      </c>
      <c r="AP49" s="79">
        <f t="shared" si="17"/>
        <v>0.583109627792218</v>
      </c>
      <c r="AQ49" s="257"/>
      <c r="AR49" s="257"/>
      <c r="AS49" s="258">
        <v>83</v>
      </c>
      <c r="AT49" s="258">
        <v>106</v>
      </c>
      <c r="AU49" s="258">
        <f t="shared" si="22"/>
        <v>23</v>
      </c>
      <c r="AV49" s="259"/>
      <c r="AW49" s="258">
        <v>36</v>
      </c>
      <c r="AX49" s="258">
        <v>14</v>
      </c>
      <c r="AY49" s="258">
        <v>14</v>
      </c>
      <c r="AZ49" s="258">
        <f t="shared" si="23"/>
        <v>-8</v>
      </c>
      <c r="BA49" s="259">
        <f>AZ49*5</f>
        <v>-40</v>
      </c>
      <c r="BB49" s="262">
        <v>300</v>
      </c>
      <c r="BC49" s="258">
        <v>112</v>
      </c>
      <c r="BD49" s="258">
        <v>70</v>
      </c>
      <c r="BE49" s="265">
        <v>-118</v>
      </c>
      <c r="BF49" s="266">
        <v>10</v>
      </c>
      <c r="BG49" s="258">
        <v>2</v>
      </c>
      <c r="BH49" s="258">
        <f t="shared" si="24"/>
        <v>-8</v>
      </c>
    </row>
    <row r="50" s="171" customFormat="1" hidden="1" spans="1:60">
      <c r="A50" s="29">
        <v>48</v>
      </c>
      <c r="B50" s="29">
        <v>54</v>
      </c>
      <c r="C50" s="30" t="s">
        <v>96</v>
      </c>
      <c r="D50" s="30" t="s">
        <v>55</v>
      </c>
      <c r="E50" s="192">
        <v>16</v>
      </c>
      <c r="F50" s="193">
        <v>150</v>
      </c>
      <c r="G50" s="191">
        <v>4</v>
      </c>
      <c r="H50" s="191">
        <v>0</v>
      </c>
      <c r="I50" s="209">
        <v>20000</v>
      </c>
      <c r="J50" s="111">
        <f t="shared" si="0"/>
        <v>60000</v>
      </c>
      <c r="K50" s="209">
        <f t="shared" si="1"/>
        <v>4892.81317596246</v>
      </c>
      <c r="L50" s="111">
        <f t="shared" si="2"/>
        <v>14678.4395278874</v>
      </c>
      <c r="M50" s="210">
        <v>0.244640658798123</v>
      </c>
      <c r="N50" s="211">
        <v>25000</v>
      </c>
      <c r="O50" s="208">
        <f t="shared" si="3"/>
        <v>75000</v>
      </c>
      <c r="P50" s="209">
        <f t="shared" si="4"/>
        <v>5657.3152347066</v>
      </c>
      <c r="Q50" s="111">
        <f t="shared" si="5"/>
        <v>16971.9457041198</v>
      </c>
      <c r="R50" s="210">
        <v>0.226292609388264</v>
      </c>
      <c r="S50" s="224">
        <v>62641.89</v>
      </c>
      <c r="T50" s="224">
        <v>13801.52</v>
      </c>
      <c r="U50" s="221">
        <f t="shared" si="6"/>
        <v>1.0440315</v>
      </c>
      <c r="V50" s="225">
        <f t="shared" si="7"/>
        <v>0.940257986809746</v>
      </c>
      <c r="W50" s="225">
        <f t="shared" si="8"/>
        <v>0.8352252</v>
      </c>
      <c r="X50" s="225">
        <f t="shared" si="9"/>
        <v>0.813196096700321</v>
      </c>
      <c r="Y50" s="194">
        <f t="shared" si="21"/>
        <v>800</v>
      </c>
      <c r="Z50" s="237">
        <v>0</v>
      </c>
      <c r="AA50" s="236">
        <v>10000</v>
      </c>
      <c r="AB50" s="208">
        <f t="shared" si="10"/>
        <v>20000</v>
      </c>
      <c r="AC50" s="209">
        <v>3159.94184280909</v>
      </c>
      <c r="AD50" s="111">
        <f t="shared" si="11"/>
        <v>6319.88368561818</v>
      </c>
      <c r="AE50" s="210">
        <v>0.315994184280909</v>
      </c>
      <c r="AF50" s="209">
        <v>11500</v>
      </c>
      <c r="AG50" s="111">
        <f t="shared" si="12"/>
        <v>23000</v>
      </c>
      <c r="AH50" s="209">
        <v>3379.55780088432</v>
      </c>
      <c r="AI50" s="111">
        <f t="shared" si="13"/>
        <v>6759.11560176864</v>
      </c>
      <c r="AJ50" s="245">
        <v>0.293874591381245</v>
      </c>
      <c r="AK50" s="246">
        <v>45589.71</v>
      </c>
      <c r="AL50" s="246">
        <v>8015.15</v>
      </c>
      <c r="AM50" s="247">
        <f t="shared" si="14"/>
        <v>2.2794855</v>
      </c>
      <c r="AN50" s="247">
        <f t="shared" si="15"/>
        <v>1.26824327767925</v>
      </c>
      <c r="AO50" s="247">
        <f t="shared" si="16"/>
        <v>1.98216130434783</v>
      </c>
      <c r="AP50" s="247">
        <f t="shared" si="17"/>
        <v>1.18582821662389</v>
      </c>
      <c r="AQ50" s="194">
        <v>800</v>
      </c>
      <c r="AR50" s="232">
        <f>(AL50-AD50)*0.2</f>
        <v>339.053262876364</v>
      </c>
      <c r="AS50" s="258">
        <v>50</v>
      </c>
      <c r="AT50" s="258">
        <v>62</v>
      </c>
      <c r="AU50" s="258">
        <f t="shared" si="22"/>
        <v>12</v>
      </c>
      <c r="AV50" s="259"/>
      <c r="AW50" s="258">
        <v>26</v>
      </c>
      <c r="AX50" s="258">
        <v>23</v>
      </c>
      <c r="AY50" s="258">
        <v>6</v>
      </c>
      <c r="AZ50" s="258">
        <f t="shared" si="23"/>
        <v>3</v>
      </c>
      <c r="BA50" s="258"/>
      <c r="BB50" s="262">
        <v>200</v>
      </c>
      <c r="BC50" s="258">
        <v>48</v>
      </c>
      <c r="BD50" s="258">
        <v>184</v>
      </c>
      <c r="BE50" s="265">
        <v>32</v>
      </c>
      <c r="BF50" s="266">
        <v>10</v>
      </c>
      <c r="BG50" s="258">
        <v>41</v>
      </c>
      <c r="BH50" s="258">
        <f t="shared" si="24"/>
        <v>31</v>
      </c>
    </row>
    <row r="51" s="171" customFormat="1" hidden="1" spans="1:60">
      <c r="A51" s="29">
        <v>43</v>
      </c>
      <c r="B51" s="29">
        <v>726</v>
      </c>
      <c r="C51" s="30" t="s">
        <v>97</v>
      </c>
      <c r="D51" s="30" t="s">
        <v>53</v>
      </c>
      <c r="E51" s="59">
        <v>15</v>
      </c>
      <c r="F51" s="70">
        <v>150</v>
      </c>
      <c r="G51" s="191">
        <v>4</v>
      </c>
      <c r="H51" s="191">
        <v>1</v>
      </c>
      <c r="I51" s="209">
        <v>16000</v>
      </c>
      <c r="J51" s="111">
        <f t="shared" si="0"/>
        <v>48000</v>
      </c>
      <c r="K51" s="209">
        <f t="shared" si="1"/>
        <v>3243.04983114806</v>
      </c>
      <c r="L51" s="111">
        <f t="shared" si="2"/>
        <v>9729.14949344419</v>
      </c>
      <c r="M51" s="210">
        <v>0.202690614446754</v>
      </c>
      <c r="N51" s="211">
        <v>20000</v>
      </c>
      <c r="O51" s="208">
        <f t="shared" si="3"/>
        <v>60000</v>
      </c>
      <c r="P51" s="209">
        <f t="shared" si="4"/>
        <v>3749.77636726494</v>
      </c>
      <c r="Q51" s="111">
        <f t="shared" si="5"/>
        <v>11249.3291017948</v>
      </c>
      <c r="R51" s="210">
        <v>0.187488818363247</v>
      </c>
      <c r="S51" s="224">
        <v>49510.85</v>
      </c>
      <c r="T51" s="224">
        <v>10669.45</v>
      </c>
      <c r="U51" s="221">
        <f t="shared" si="6"/>
        <v>1.03147604166667</v>
      </c>
      <c r="V51" s="221">
        <f t="shared" si="7"/>
        <v>1.09664776013457</v>
      </c>
      <c r="W51" s="225">
        <f t="shared" si="8"/>
        <v>0.825180833333333</v>
      </c>
      <c r="X51" s="225">
        <f t="shared" si="9"/>
        <v>0.948452116873149</v>
      </c>
      <c r="Y51" s="194">
        <f t="shared" ref="Y51:Y69" si="25">(G51*200)+(H51*100)</f>
        <v>900</v>
      </c>
      <c r="Z51" s="232">
        <f>(T51-L51)*0.2</f>
        <v>188.060101311162</v>
      </c>
      <c r="AA51" s="236">
        <v>10400</v>
      </c>
      <c r="AB51" s="208">
        <f t="shared" si="10"/>
        <v>20800</v>
      </c>
      <c r="AC51" s="209">
        <v>2722.81058740139</v>
      </c>
      <c r="AD51" s="111">
        <f t="shared" si="11"/>
        <v>5445.62117480278</v>
      </c>
      <c r="AE51" s="210">
        <v>0.261808710327057</v>
      </c>
      <c r="AF51" s="209">
        <v>11960</v>
      </c>
      <c r="AG51" s="111">
        <f t="shared" si="12"/>
        <v>23920</v>
      </c>
      <c r="AH51" s="209">
        <v>2912.04592322579</v>
      </c>
      <c r="AI51" s="111">
        <f t="shared" si="13"/>
        <v>5824.09184645158</v>
      </c>
      <c r="AJ51" s="245">
        <v>0.243482100604163</v>
      </c>
      <c r="AK51" s="246">
        <v>19352.35</v>
      </c>
      <c r="AL51" s="246">
        <v>4411.06</v>
      </c>
      <c r="AM51" s="79">
        <f t="shared" si="14"/>
        <v>0.930401442307692</v>
      </c>
      <c r="AN51" s="79">
        <f t="shared" si="15"/>
        <v>0.810019620977354</v>
      </c>
      <c r="AO51" s="79">
        <f t="shared" si="16"/>
        <v>0.809044732441471</v>
      </c>
      <c r="AP51" s="79">
        <f t="shared" si="17"/>
        <v>0.757381599791821</v>
      </c>
      <c r="AQ51" s="257"/>
      <c r="AR51" s="257"/>
      <c r="AS51" s="258">
        <v>42</v>
      </c>
      <c r="AT51" s="258">
        <v>55</v>
      </c>
      <c r="AU51" s="258">
        <f t="shared" si="22"/>
        <v>13</v>
      </c>
      <c r="AV51" s="259"/>
      <c r="AW51" s="258">
        <v>16</v>
      </c>
      <c r="AX51" s="258">
        <v>22</v>
      </c>
      <c r="AY51" s="258">
        <v>10</v>
      </c>
      <c r="AZ51" s="258">
        <f t="shared" si="23"/>
        <v>16</v>
      </c>
      <c r="BA51" s="258"/>
      <c r="BB51" s="262">
        <v>100</v>
      </c>
      <c r="BC51" s="258">
        <v>80</v>
      </c>
      <c r="BD51" s="258">
        <v>176</v>
      </c>
      <c r="BE51" s="265">
        <v>156</v>
      </c>
      <c r="BF51" s="266">
        <v>9</v>
      </c>
      <c r="BG51" s="258">
        <v>9</v>
      </c>
      <c r="BH51" s="258">
        <f t="shared" si="24"/>
        <v>0</v>
      </c>
    </row>
    <row r="52" s="171" customFormat="1" hidden="1" spans="1:60">
      <c r="A52" s="29">
        <v>16</v>
      </c>
      <c r="B52" s="29">
        <v>585</v>
      </c>
      <c r="C52" s="30" t="s">
        <v>98</v>
      </c>
      <c r="D52" s="30" t="s">
        <v>47</v>
      </c>
      <c r="E52" s="192">
        <v>6</v>
      </c>
      <c r="F52" s="193">
        <v>200</v>
      </c>
      <c r="G52" s="191">
        <v>4</v>
      </c>
      <c r="H52" s="191">
        <v>1</v>
      </c>
      <c r="I52" s="209">
        <v>21000</v>
      </c>
      <c r="J52" s="111">
        <f t="shared" si="0"/>
        <v>63000</v>
      </c>
      <c r="K52" s="209">
        <f t="shared" si="1"/>
        <v>4935</v>
      </c>
      <c r="L52" s="111">
        <f t="shared" si="2"/>
        <v>14805</v>
      </c>
      <c r="M52" s="210">
        <v>0.235</v>
      </c>
      <c r="N52" s="211">
        <v>26250</v>
      </c>
      <c r="O52" s="208">
        <f t="shared" si="3"/>
        <v>78750</v>
      </c>
      <c r="P52" s="209">
        <f t="shared" si="4"/>
        <v>5706.09375</v>
      </c>
      <c r="Q52" s="111">
        <f t="shared" si="5"/>
        <v>17118.28125</v>
      </c>
      <c r="R52" s="210">
        <v>0.217375</v>
      </c>
      <c r="S52" s="224">
        <v>64982.95</v>
      </c>
      <c r="T52" s="224">
        <v>14326.29</v>
      </c>
      <c r="U52" s="221">
        <f t="shared" si="6"/>
        <v>1.0314753968254</v>
      </c>
      <c r="V52" s="225">
        <f t="shared" si="7"/>
        <v>0.967665653495441</v>
      </c>
      <c r="W52" s="225">
        <f t="shared" si="8"/>
        <v>0.825180317460317</v>
      </c>
      <c r="X52" s="225">
        <f t="shared" si="9"/>
        <v>0.836900024644706</v>
      </c>
      <c r="Y52" s="194">
        <f t="shared" si="25"/>
        <v>900</v>
      </c>
      <c r="Z52" s="237">
        <v>0</v>
      </c>
      <c r="AA52" s="236">
        <v>13650</v>
      </c>
      <c r="AB52" s="208">
        <f t="shared" si="10"/>
        <v>27300</v>
      </c>
      <c r="AC52" s="209">
        <v>3971.35801288337</v>
      </c>
      <c r="AD52" s="111">
        <f t="shared" si="11"/>
        <v>7942.71602576674</v>
      </c>
      <c r="AE52" s="210">
        <v>0.290941978965815</v>
      </c>
      <c r="AF52" s="209">
        <v>15697.5</v>
      </c>
      <c r="AG52" s="111">
        <f t="shared" si="12"/>
        <v>31395</v>
      </c>
      <c r="AH52" s="209">
        <v>4247.36739477876</v>
      </c>
      <c r="AI52" s="111">
        <f t="shared" si="13"/>
        <v>8494.73478955752</v>
      </c>
      <c r="AJ52" s="245">
        <v>0.270576040438208</v>
      </c>
      <c r="AK52" s="246">
        <v>33161.81</v>
      </c>
      <c r="AL52" s="246">
        <v>6786.8</v>
      </c>
      <c r="AM52" s="247">
        <f t="shared" si="14"/>
        <v>1.21471831501831</v>
      </c>
      <c r="AN52" s="79">
        <f t="shared" si="15"/>
        <v>0.854468418357541</v>
      </c>
      <c r="AO52" s="247">
        <f t="shared" si="16"/>
        <v>1.0562767956681</v>
      </c>
      <c r="AP52" s="79">
        <f t="shared" si="17"/>
        <v>0.798941952648473</v>
      </c>
      <c r="AQ52" s="257"/>
      <c r="AR52" s="257"/>
      <c r="AS52" s="258">
        <v>59</v>
      </c>
      <c r="AT52" s="258">
        <v>0</v>
      </c>
      <c r="AU52" s="258">
        <f t="shared" si="22"/>
        <v>-59</v>
      </c>
      <c r="AV52" s="259">
        <f>AU52*2</f>
        <v>-118</v>
      </c>
      <c r="AW52" s="258">
        <v>26</v>
      </c>
      <c r="AX52" s="258">
        <v>10</v>
      </c>
      <c r="AY52" s="258">
        <v>0</v>
      </c>
      <c r="AZ52" s="258">
        <f t="shared" si="23"/>
        <v>-16</v>
      </c>
      <c r="BA52" s="259">
        <f t="shared" ref="BA52:BA61" si="26">AZ52*5</f>
        <v>-80</v>
      </c>
      <c r="BB52" s="262">
        <v>200</v>
      </c>
      <c r="BC52" s="258">
        <v>0</v>
      </c>
      <c r="BD52" s="258">
        <v>50</v>
      </c>
      <c r="BE52" s="265">
        <v>-150</v>
      </c>
      <c r="BF52" s="266">
        <v>12</v>
      </c>
      <c r="BG52" s="258">
        <v>10</v>
      </c>
      <c r="BH52" s="258">
        <f t="shared" si="24"/>
        <v>-2</v>
      </c>
    </row>
    <row r="53" s="170" customFormat="1" hidden="1" spans="1:60">
      <c r="A53" s="29">
        <v>41</v>
      </c>
      <c r="B53" s="29">
        <v>746</v>
      </c>
      <c r="C53" s="30" t="s">
        <v>99</v>
      </c>
      <c r="D53" s="30" t="s">
        <v>49</v>
      </c>
      <c r="E53" s="192">
        <v>14</v>
      </c>
      <c r="F53" s="193">
        <v>150</v>
      </c>
      <c r="G53" s="191">
        <v>4</v>
      </c>
      <c r="H53" s="191">
        <v>1</v>
      </c>
      <c r="I53" s="209">
        <v>18000</v>
      </c>
      <c r="J53" s="111">
        <f t="shared" si="0"/>
        <v>54000</v>
      </c>
      <c r="K53" s="209">
        <f t="shared" si="1"/>
        <v>4373.84278546092</v>
      </c>
      <c r="L53" s="111">
        <f t="shared" si="2"/>
        <v>13121.5283563828</v>
      </c>
      <c r="M53" s="210">
        <v>0.24299126585894</v>
      </c>
      <c r="N53" s="211">
        <v>22500</v>
      </c>
      <c r="O53" s="208">
        <f t="shared" si="3"/>
        <v>67500</v>
      </c>
      <c r="P53" s="209">
        <f t="shared" si="4"/>
        <v>5057.2557206892</v>
      </c>
      <c r="Q53" s="111">
        <f t="shared" si="5"/>
        <v>15171.7671620676</v>
      </c>
      <c r="R53" s="210">
        <v>0.22476692091952</v>
      </c>
      <c r="S53" s="224">
        <v>55676.13</v>
      </c>
      <c r="T53" s="224">
        <v>13182.64</v>
      </c>
      <c r="U53" s="221">
        <f t="shared" si="6"/>
        <v>1.03103944444444</v>
      </c>
      <c r="V53" s="221">
        <f t="shared" si="7"/>
        <v>1.00465735712772</v>
      </c>
      <c r="W53" s="225">
        <f t="shared" si="8"/>
        <v>0.824831555555556</v>
      </c>
      <c r="X53" s="225">
        <f t="shared" si="9"/>
        <v>0.86889284940776</v>
      </c>
      <c r="Y53" s="194">
        <f t="shared" si="25"/>
        <v>900</v>
      </c>
      <c r="Z53" s="232">
        <f>(T53-L53)*0.2</f>
        <v>12.2223287234399</v>
      </c>
      <c r="AA53" s="236">
        <v>11700</v>
      </c>
      <c r="AB53" s="208">
        <f t="shared" si="10"/>
        <v>23400</v>
      </c>
      <c r="AC53" s="209">
        <v>3672.20550529324</v>
      </c>
      <c r="AD53" s="111">
        <f t="shared" si="11"/>
        <v>7344.41101058648</v>
      </c>
      <c r="AE53" s="210">
        <v>0.313863718401131</v>
      </c>
      <c r="AF53" s="209">
        <v>13455</v>
      </c>
      <c r="AG53" s="111">
        <f t="shared" si="12"/>
        <v>26910</v>
      </c>
      <c r="AH53" s="209">
        <v>3927.42378791112</v>
      </c>
      <c r="AI53" s="111">
        <f t="shared" si="13"/>
        <v>7854.84757582224</v>
      </c>
      <c r="AJ53" s="245">
        <v>0.291893258113052</v>
      </c>
      <c r="AK53" s="246">
        <v>34917.26</v>
      </c>
      <c r="AL53" s="246">
        <v>7978.59</v>
      </c>
      <c r="AM53" s="247">
        <f t="shared" si="14"/>
        <v>1.4921905982906</v>
      </c>
      <c r="AN53" s="247">
        <f t="shared" si="15"/>
        <v>1.08634851569437</v>
      </c>
      <c r="AO53" s="247">
        <f t="shared" si="16"/>
        <v>1.29755704199182</v>
      </c>
      <c r="AP53" s="247">
        <f t="shared" si="17"/>
        <v>1.0157536378629</v>
      </c>
      <c r="AQ53" s="194">
        <v>500</v>
      </c>
      <c r="AR53" s="232">
        <f>(AL53-AD53)*0.2</f>
        <v>126.835797882704</v>
      </c>
      <c r="AS53" s="258">
        <v>42</v>
      </c>
      <c r="AT53" s="258">
        <v>86</v>
      </c>
      <c r="AU53" s="258">
        <f t="shared" si="22"/>
        <v>44</v>
      </c>
      <c r="AV53" s="259"/>
      <c r="AW53" s="258">
        <v>20</v>
      </c>
      <c r="AX53" s="258">
        <v>4</v>
      </c>
      <c r="AY53" s="258">
        <v>0</v>
      </c>
      <c r="AZ53" s="258">
        <f t="shared" si="23"/>
        <v>-16</v>
      </c>
      <c r="BA53" s="259">
        <f t="shared" si="26"/>
        <v>-80</v>
      </c>
      <c r="BB53" s="262">
        <v>200</v>
      </c>
      <c r="BC53" s="258">
        <v>0</v>
      </c>
      <c r="BD53" s="258">
        <v>20</v>
      </c>
      <c r="BE53" s="265">
        <v>-180</v>
      </c>
      <c r="BF53" s="266">
        <v>8</v>
      </c>
      <c r="BG53" s="258">
        <v>3</v>
      </c>
      <c r="BH53" s="258">
        <f t="shared" si="24"/>
        <v>-5</v>
      </c>
    </row>
    <row r="54" s="171" customFormat="1" hidden="1" spans="1:60">
      <c r="A54" s="29">
        <v>61</v>
      </c>
      <c r="B54" s="29">
        <v>745</v>
      </c>
      <c r="C54" s="30" t="s">
        <v>100</v>
      </c>
      <c r="D54" s="30" t="s">
        <v>53</v>
      </c>
      <c r="E54" s="59">
        <v>21</v>
      </c>
      <c r="F54" s="70">
        <v>150</v>
      </c>
      <c r="G54" s="191">
        <v>2</v>
      </c>
      <c r="H54" s="191">
        <v>2</v>
      </c>
      <c r="I54" s="209">
        <v>12000</v>
      </c>
      <c r="J54" s="111">
        <f t="shared" si="0"/>
        <v>36000</v>
      </c>
      <c r="K54" s="209">
        <f t="shared" si="1"/>
        <v>2607.42358836976</v>
      </c>
      <c r="L54" s="111">
        <f t="shared" si="2"/>
        <v>7822.27076510927</v>
      </c>
      <c r="M54" s="210">
        <v>0.217285299030813</v>
      </c>
      <c r="N54" s="211">
        <v>15500</v>
      </c>
      <c r="O54" s="208">
        <f t="shared" si="3"/>
        <v>46500</v>
      </c>
      <c r="P54" s="209">
        <f t="shared" si="4"/>
        <v>3115.32797485428</v>
      </c>
      <c r="Q54" s="111">
        <f t="shared" si="5"/>
        <v>9345.98392456284</v>
      </c>
      <c r="R54" s="210">
        <v>0.200988901603502</v>
      </c>
      <c r="S54" s="224">
        <v>37014.1</v>
      </c>
      <c r="T54" s="224">
        <v>8886.48</v>
      </c>
      <c r="U54" s="221">
        <f t="shared" si="6"/>
        <v>1.02816944444444</v>
      </c>
      <c r="V54" s="221">
        <f t="shared" si="7"/>
        <v>1.13604863176529</v>
      </c>
      <c r="W54" s="225">
        <f t="shared" si="8"/>
        <v>0.796002150537634</v>
      </c>
      <c r="X54" s="225">
        <f t="shared" si="9"/>
        <v>0.950834077153163</v>
      </c>
      <c r="Y54" s="194">
        <f t="shared" si="25"/>
        <v>600</v>
      </c>
      <c r="Z54" s="232">
        <f>(T54-L54)*0.2</f>
        <v>212.841846978146</v>
      </c>
      <c r="AA54" s="236">
        <v>7800</v>
      </c>
      <c r="AB54" s="208">
        <f t="shared" si="10"/>
        <v>15600</v>
      </c>
      <c r="AC54" s="209">
        <v>2189.14938773545</v>
      </c>
      <c r="AD54" s="111">
        <f t="shared" si="11"/>
        <v>4378.2987754709</v>
      </c>
      <c r="AE54" s="210">
        <v>0.280660177914801</v>
      </c>
      <c r="AF54" s="209">
        <v>8970</v>
      </c>
      <c r="AG54" s="111">
        <f t="shared" si="12"/>
        <v>17940</v>
      </c>
      <c r="AH54" s="209">
        <v>2341.29527018306</v>
      </c>
      <c r="AI54" s="111">
        <f t="shared" si="13"/>
        <v>4682.59054036612</v>
      </c>
      <c r="AJ54" s="245">
        <v>0.261013965460765</v>
      </c>
      <c r="AK54" s="246">
        <v>11338.82</v>
      </c>
      <c r="AL54" s="246">
        <v>2594.95</v>
      </c>
      <c r="AM54" s="79">
        <f t="shared" si="14"/>
        <v>0.726847435897436</v>
      </c>
      <c r="AN54" s="79">
        <f t="shared" si="15"/>
        <v>0.59268454097697</v>
      </c>
      <c r="AO54" s="79">
        <f t="shared" si="16"/>
        <v>0.632041248606466</v>
      </c>
      <c r="AP54" s="79">
        <f t="shared" si="17"/>
        <v>0.554169743783984</v>
      </c>
      <c r="AQ54" s="257"/>
      <c r="AR54" s="257"/>
      <c r="AS54" s="258">
        <v>33</v>
      </c>
      <c r="AT54" s="258">
        <v>22</v>
      </c>
      <c r="AU54" s="258">
        <f t="shared" si="22"/>
        <v>-11</v>
      </c>
      <c r="AV54" s="259">
        <f>AU54*2</f>
        <v>-22</v>
      </c>
      <c r="AW54" s="258">
        <v>12</v>
      </c>
      <c r="AX54" s="258">
        <v>8</v>
      </c>
      <c r="AY54" s="258">
        <v>2</v>
      </c>
      <c r="AZ54" s="258">
        <f t="shared" si="23"/>
        <v>-2</v>
      </c>
      <c r="BA54" s="259">
        <f t="shared" si="26"/>
        <v>-10</v>
      </c>
      <c r="BB54" s="262">
        <v>100</v>
      </c>
      <c r="BC54" s="258">
        <v>16</v>
      </c>
      <c r="BD54" s="258">
        <v>40</v>
      </c>
      <c r="BE54" s="265">
        <v>-44</v>
      </c>
      <c r="BF54" s="266">
        <v>6</v>
      </c>
      <c r="BG54" s="258">
        <v>2</v>
      </c>
      <c r="BH54" s="258">
        <f t="shared" si="24"/>
        <v>-4</v>
      </c>
    </row>
    <row r="55" s="171" customFormat="1" hidden="1" spans="1:60">
      <c r="A55" s="29">
        <v>23</v>
      </c>
      <c r="B55" s="29">
        <v>709</v>
      </c>
      <c r="C55" s="30" t="s">
        <v>101</v>
      </c>
      <c r="D55" s="30" t="s">
        <v>53</v>
      </c>
      <c r="E55" s="192">
        <v>8</v>
      </c>
      <c r="F55" s="193">
        <v>200</v>
      </c>
      <c r="G55" s="191">
        <v>4</v>
      </c>
      <c r="H55" s="191">
        <v>1</v>
      </c>
      <c r="I55" s="209">
        <v>21000</v>
      </c>
      <c r="J55" s="111">
        <f t="shared" si="0"/>
        <v>63000</v>
      </c>
      <c r="K55" s="209">
        <f t="shared" si="1"/>
        <v>4830</v>
      </c>
      <c r="L55" s="111">
        <f t="shared" si="2"/>
        <v>14490</v>
      </c>
      <c r="M55" s="210">
        <v>0.23</v>
      </c>
      <c r="N55" s="211">
        <v>26250</v>
      </c>
      <c r="O55" s="208">
        <f t="shared" si="3"/>
        <v>78750</v>
      </c>
      <c r="P55" s="209">
        <f t="shared" si="4"/>
        <v>5584.6875</v>
      </c>
      <c r="Q55" s="111">
        <f t="shared" si="5"/>
        <v>16754.0625</v>
      </c>
      <c r="R55" s="210">
        <v>0.21275</v>
      </c>
      <c r="S55" s="224">
        <v>64591.16</v>
      </c>
      <c r="T55" s="224">
        <v>14412.76</v>
      </c>
      <c r="U55" s="221">
        <f t="shared" si="6"/>
        <v>1.02525650793651</v>
      </c>
      <c r="V55" s="225">
        <f t="shared" si="7"/>
        <v>0.994669427191166</v>
      </c>
      <c r="W55" s="225">
        <f t="shared" si="8"/>
        <v>0.820205206349206</v>
      </c>
      <c r="X55" s="225">
        <f t="shared" si="9"/>
        <v>0.860254639732901</v>
      </c>
      <c r="Y55" s="194">
        <f t="shared" si="25"/>
        <v>900</v>
      </c>
      <c r="Z55" s="237">
        <v>0</v>
      </c>
      <c r="AA55" s="236">
        <v>13650</v>
      </c>
      <c r="AB55" s="208">
        <f t="shared" si="10"/>
        <v>27300</v>
      </c>
      <c r="AC55" s="209">
        <v>4052.28898628407</v>
      </c>
      <c r="AD55" s="111">
        <f t="shared" si="11"/>
        <v>8104.57797256814</v>
      </c>
      <c r="AE55" s="210">
        <v>0.296870988006159</v>
      </c>
      <c r="AF55" s="209">
        <v>15697.5</v>
      </c>
      <c r="AG55" s="111">
        <f t="shared" si="12"/>
        <v>31395</v>
      </c>
      <c r="AH55" s="209">
        <v>4333.92307083082</v>
      </c>
      <c r="AI55" s="111">
        <f t="shared" si="13"/>
        <v>8667.84614166164</v>
      </c>
      <c r="AJ55" s="245">
        <v>0.276090018845728</v>
      </c>
      <c r="AK55" s="246">
        <v>33614.86</v>
      </c>
      <c r="AL55" s="246">
        <v>8673.05</v>
      </c>
      <c r="AM55" s="247">
        <f t="shared" si="14"/>
        <v>1.23131355311355</v>
      </c>
      <c r="AN55" s="247">
        <f t="shared" si="15"/>
        <v>1.07014208874984</v>
      </c>
      <c r="AO55" s="247">
        <f t="shared" si="16"/>
        <v>1.07070743749005</v>
      </c>
      <c r="AP55" s="247">
        <f t="shared" si="17"/>
        <v>1.00060036348746</v>
      </c>
      <c r="AQ55" s="194">
        <v>300</v>
      </c>
      <c r="AR55" s="232">
        <f>(AL55-AD55)*0.2</f>
        <v>113.694405486372</v>
      </c>
      <c r="AS55" s="258">
        <v>120</v>
      </c>
      <c r="AT55" s="258">
        <v>180</v>
      </c>
      <c r="AU55" s="258">
        <f t="shared" si="22"/>
        <v>60</v>
      </c>
      <c r="AV55" s="259"/>
      <c r="AW55" s="258">
        <v>26</v>
      </c>
      <c r="AX55" s="258">
        <v>9</v>
      </c>
      <c r="AY55" s="258">
        <v>0</v>
      </c>
      <c r="AZ55" s="258">
        <f t="shared" si="23"/>
        <v>-17</v>
      </c>
      <c r="BA55" s="259">
        <f t="shared" si="26"/>
        <v>-85</v>
      </c>
      <c r="BB55" s="262">
        <v>200</v>
      </c>
      <c r="BC55" s="258">
        <v>0</v>
      </c>
      <c r="BD55" s="258">
        <v>45</v>
      </c>
      <c r="BE55" s="265">
        <v>-155</v>
      </c>
      <c r="BF55" s="266">
        <v>9</v>
      </c>
      <c r="BG55" s="258">
        <v>20</v>
      </c>
      <c r="BH55" s="258">
        <f t="shared" si="24"/>
        <v>11</v>
      </c>
    </row>
    <row r="56" s="171" customFormat="1" hidden="1" spans="1:60">
      <c r="A56" s="23">
        <v>4</v>
      </c>
      <c r="B56" s="23">
        <v>517</v>
      </c>
      <c r="C56" s="24" t="s">
        <v>102</v>
      </c>
      <c r="D56" s="24" t="s">
        <v>47</v>
      </c>
      <c r="E56" s="192">
        <v>2</v>
      </c>
      <c r="F56" s="195">
        <v>200</v>
      </c>
      <c r="G56" s="191">
        <v>3</v>
      </c>
      <c r="H56" s="191">
        <v>4</v>
      </c>
      <c r="I56" s="205">
        <v>55000</v>
      </c>
      <c r="J56" s="111">
        <f t="shared" si="0"/>
        <v>165000</v>
      </c>
      <c r="K56" s="205">
        <f t="shared" si="1"/>
        <v>9075</v>
      </c>
      <c r="L56" s="111">
        <f t="shared" si="2"/>
        <v>27225</v>
      </c>
      <c r="M56" s="206">
        <v>0.165</v>
      </c>
      <c r="N56" s="207">
        <v>62000</v>
      </c>
      <c r="O56" s="208">
        <f t="shared" si="3"/>
        <v>186000</v>
      </c>
      <c r="P56" s="205">
        <f t="shared" si="4"/>
        <v>9300</v>
      </c>
      <c r="Q56" s="111">
        <f t="shared" si="5"/>
        <v>27900</v>
      </c>
      <c r="R56" s="206">
        <v>0.15</v>
      </c>
      <c r="S56" s="220">
        <v>168254.64</v>
      </c>
      <c r="T56" s="220">
        <v>30282.28</v>
      </c>
      <c r="U56" s="221">
        <f t="shared" si="6"/>
        <v>1.01972509090909</v>
      </c>
      <c r="V56" s="221">
        <f t="shared" si="7"/>
        <v>1.11229678604224</v>
      </c>
      <c r="W56" s="225">
        <f t="shared" si="8"/>
        <v>0.904594838709677</v>
      </c>
      <c r="X56" s="225">
        <f t="shared" si="9"/>
        <v>1.08538637992832</v>
      </c>
      <c r="Y56" s="194">
        <f t="shared" si="25"/>
        <v>1000</v>
      </c>
      <c r="Z56" s="232">
        <f>(T56-L56)*0.2</f>
        <v>611.456</v>
      </c>
      <c r="AA56" s="233">
        <v>40000</v>
      </c>
      <c r="AB56" s="208">
        <f t="shared" si="10"/>
        <v>80000</v>
      </c>
      <c r="AC56" s="205">
        <v>8133.6030620217</v>
      </c>
      <c r="AD56" s="111">
        <f t="shared" si="11"/>
        <v>16267.2061240434</v>
      </c>
      <c r="AE56" s="206">
        <v>0.203340076550543</v>
      </c>
      <c r="AF56" s="205">
        <v>46000</v>
      </c>
      <c r="AG56" s="111">
        <f t="shared" si="12"/>
        <v>92000</v>
      </c>
      <c r="AH56" s="205">
        <v>8698.88847483221</v>
      </c>
      <c r="AI56" s="111">
        <f t="shared" si="13"/>
        <v>17397.7769496644</v>
      </c>
      <c r="AJ56" s="244">
        <v>0.189106271192005</v>
      </c>
      <c r="AK56" s="110">
        <v>54704.73</v>
      </c>
      <c r="AL56" s="110">
        <v>13786.69</v>
      </c>
      <c r="AM56" s="79">
        <f t="shared" si="14"/>
        <v>0.683809125</v>
      </c>
      <c r="AN56" s="79">
        <f t="shared" si="15"/>
        <v>0.847514311607749</v>
      </c>
      <c r="AO56" s="79">
        <f t="shared" si="16"/>
        <v>0.594616630434783</v>
      </c>
      <c r="AP56" s="79">
        <f t="shared" si="17"/>
        <v>0.792439749048853</v>
      </c>
      <c r="AQ56" s="257"/>
      <c r="AR56" s="257"/>
      <c r="AS56" s="258">
        <v>71</v>
      </c>
      <c r="AT56" s="258">
        <v>0</v>
      </c>
      <c r="AU56" s="258">
        <f t="shared" si="22"/>
        <v>-71</v>
      </c>
      <c r="AV56" s="259">
        <f>AU56*2</f>
        <v>-142</v>
      </c>
      <c r="AW56" s="258">
        <v>36</v>
      </c>
      <c r="AX56" s="258">
        <v>4</v>
      </c>
      <c r="AY56" s="258">
        <v>0</v>
      </c>
      <c r="AZ56" s="258">
        <f t="shared" si="23"/>
        <v>-32</v>
      </c>
      <c r="BA56" s="259">
        <f t="shared" si="26"/>
        <v>-160</v>
      </c>
      <c r="BB56" s="262">
        <v>400</v>
      </c>
      <c r="BC56" s="258">
        <v>0</v>
      </c>
      <c r="BD56" s="258">
        <v>20</v>
      </c>
      <c r="BE56" s="265">
        <v>-380</v>
      </c>
      <c r="BF56" s="266">
        <v>8</v>
      </c>
      <c r="BG56" s="258">
        <v>11</v>
      </c>
      <c r="BH56" s="258">
        <f t="shared" si="24"/>
        <v>3</v>
      </c>
    </row>
    <row r="57" s="171" customFormat="1" hidden="1" spans="1:60">
      <c r="A57" s="29">
        <v>76</v>
      </c>
      <c r="B57" s="29">
        <v>710</v>
      </c>
      <c r="C57" s="30" t="s">
        <v>103</v>
      </c>
      <c r="D57" s="30" t="s">
        <v>55</v>
      </c>
      <c r="E57" s="192">
        <v>26</v>
      </c>
      <c r="F57" s="193">
        <v>150</v>
      </c>
      <c r="G57" s="191">
        <v>2</v>
      </c>
      <c r="H57" s="191">
        <v>1</v>
      </c>
      <c r="I57" s="209">
        <v>10500</v>
      </c>
      <c r="J57" s="111">
        <f t="shared" si="0"/>
        <v>31500</v>
      </c>
      <c r="K57" s="209">
        <f t="shared" si="1"/>
        <v>2760.00902010775</v>
      </c>
      <c r="L57" s="111">
        <f t="shared" si="2"/>
        <v>8280.02706032326</v>
      </c>
      <c r="M57" s="210">
        <v>0.262858001915024</v>
      </c>
      <c r="N57" s="211">
        <v>13500</v>
      </c>
      <c r="O57" s="208">
        <f t="shared" si="3"/>
        <v>40500</v>
      </c>
      <c r="P57" s="209">
        <f t="shared" si="4"/>
        <v>3282.43929891386</v>
      </c>
      <c r="Q57" s="111">
        <f t="shared" si="5"/>
        <v>9847.31789674158</v>
      </c>
      <c r="R57" s="210">
        <v>0.243143651771397</v>
      </c>
      <c r="S57" s="224">
        <v>32018.37</v>
      </c>
      <c r="T57" s="224">
        <v>8361.88</v>
      </c>
      <c r="U57" s="221">
        <f t="shared" si="6"/>
        <v>1.01645619047619</v>
      </c>
      <c r="V57" s="221">
        <f t="shared" si="7"/>
        <v>1.00988558842627</v>
      </c>
      <c r="W57" s="225">
        <f t="shared" si="8"/>
        <v>0.790577037037037</v>
      </c>
      <c r="X57" s="225">
        <f t="shared" si="9"/>
        <v>0.849153047325394</v>
      </c>
      <c r="Y57" s="194">
        <f t="shared" si="25"/>
        <v>500</v>
      </c>
      <c r="Z57" s="232">
        <f>(T57-L57)*0.2</f>
        <v>16.3705879353478</v>
      </c>
      <c r="AA57" s="236">
        <v>6825</v>
      </c>
      <c r="AB57" s="208">
        <f t="shared" si="10"/>
        <v>13650</v>
      </c>
      <c r="AC57" s="209">
        <v>2317.25757313213</v>
      </c>
      <c r="AD57" s="111">
        <f t="shared" si="11"/>
        <v>4634.51514626426</v>
      </c>
      <c r="AE57" s="210">
        <v>0.339524919140239</v>
      </c>
      <c r="AF57" s="209">
        <v>7848.75</v>
      </c>
      <c r="AG57" s="111">
        <f t="shared" si="12"/>
        <v>15697.5</v>
      </c>
      <c r="AH57" s="209">
        <v>2478.30697446482</v>
      </c>
      <c r="AI57" s="111">
        <f t="shared" si="13"/>
        <v>4956.61394892964</v>
      </c>
      <c r="AJ57" s="245">
        <v>0.315758174800423</v>
      </c>
      <c r="AK57" s="246">
        <v>13382.76</v>
      </c>
      <c r="AL57" s="246">
        <v>3498.85</v>
      </c>
      <c r="AM57" s="79">
        <f t="shared" si="14"/>
        <v>0.980421978021978</v>
      </c>
      <c r="AN57" s="79">
        <f t="shared" si="15"/>
        <v>0.754954917521483</v>
      </c>
      <c r="AO57" s="79">
        <f t="shared" si="16"/>
        <v>0.852540850453894</v>
      </c>
      <c r="AP57" s="79">
        <f t="shared" si="17"/>
        <v>0.705895201048603</v>
      </c>
      <c r="AQ57" s="257"/>
      <c r="AR57" s="257"/>
      <c r="AS57" s="258">
        <v>27</v>
      </c>
      <c r="AT57" s="258">
        <v>0</v>
      </c>
      <c r="AU57" s="258">
        <f t="shared" si="22"/>
        <v>-27</v>
      </c>
      <c r="AV57" s="259">
        <f>AU57*2</f>
        <v>-54</v>
      </c>
      <c r="AW57" s="258">
        <v>10</v>
      </c>
      <c r="AX57" s="258">
        <v>8</v>
      </c>
      <c r="AY57" s="258">
        <v>0</v>
      </c>
      <c r="AZ57" s="258">
        <f t="shared" si="23"/>
        <v>-2</v>
      </c>
      <c r="BA57" s="259">
        <f t="shared" si="26"/>
        <v>-10</v>
      </c>
      <c r="BB57" s="262">
        <v>100</v>
      </c>
      <c r="BC57" s="258">
        <v>0</v>
      </c>
      <c r="BD57" s="258">
        <v>40</v>
      </c>
      <c r="BE57" s="265">
        <v>-60</v>
      </c>
      <c r="BF57" s="266">
        <v>6</v>
      </c>
      <c r="BG57" s="258">
        <v>0</v>
      </c>
      <c r="BH57" s="258">
        <f t="shared" si="24"/>
        <v>-6</v>
      </c>
    </row>
    <row r="58" s="171" customFormat="1" hidden="1" spans="1:60">
      <c r="A58" s="29">
        <v>63</v>
      </c>
      <c r="B58" s="29">
        <v>102479</v>
      </c>
      <c r="C58" s="30" t="s">
        <v>104</v>
      </c>
      <c r="D58" s="30" t="s">
        <v>47</v>
      </c>
      <c r="E58" s="59">
        <v>21</v>
      </c>
      <c r="F58" s="70">
        <v>150</v>
      </c>
      <c r="G58" s="191">
        <v>3</v>
      </c>
      <c r="H58" s="191">
        <v>2</v>
      </c>
      <c r="I58" s="209">
        <v>11000</v>
      </c>
      <c r="J58" s="111">
        <f t="shared" si="0"/>
        <v>33000</v>
      </c>
      <c r="K58" s="209">
        <f t="shared" si="1"/>
        <v>2887.20942180592</v>
      </c>
      <c r="L58" s="111">
        <f t="shared" si="2"/>
        <v>8661.62826541775</v>
      </c>
      <c r="M58" s="210">
        <v>0.262473583800538</v>
      </c>
      <c r="N58" s="211">
        <v>14000</v>
      </c>
      <c r="O58" s="208">
        <f t="shared" si="3"/>
        <v>42000</v>
      </c>
      <c r="P58" s="209">
        <f t="shared" si="4"/>
        <v>3399.03291021696</v>
      </c>
      <c r="Q58" s="111">
        <f t="shared" si="5"/>
        <v>10197.0987306509</v>
      </c>
      <c r="R58" s="210">
        <v>0.242788065015497</v>
      </c>
      <c r="S58" s="224">
        <v>33508.32</v>
      </c>
      <c r="T58" s="224">
        <v>6121.89</v>
      </c>
      <c r="U58" s="221">
        <f t="shared" si="6"/>
        <v>1.01540363636364</v>
      </c>
      <c r="V58" s="225">
        <f t="shared" si="7"/>
        <v>0.706782814086139</v>
      </c>
      <c r="W58" s="225">
        <f t="shared" si="8"/>
        <v>0.797817142857143</v>
      </c>
      <c r="X58" s="225">
        <f t="shared" si="9"/>
        <v>0.600356058297106</v>
      </c>
      <c r="Y58" s="194">
        <f t="shared" si="25"/>
        <v>800</v>
      </c>
      <c r="Z58" s="237">
        <v>0</v>
      </c>
      <c r="AA58" s="236">
        <v>7150</v>
      </c>
      <c r="AB58" s="208">
        <f t="shared" si="10"/>
        <v>14300</v>
      </c>
      <c r="AC58" s="209">
        <v>2424.05291039122</v>
      </c>
      <c r="AD58" s="111">
        <f t="shared" si="11"/>
        <v>4848.10582078244</v>
      </c>
      <c r="AE58" s="210">
        <v>0.339028379075695</v>
      </c>
      <c r="AF58" s="209">
        <v>8222.5</v>
      </c>
      <c r="AG58" s="111">
        <f t="shared" si="12"/>
        <v>16445</v>
      </c>
      <c r="AH58" s="209">
        <v>2592.52458766341</v>
      </c>
      <c r="AI58" s="111">
        <f t="shared" si="13"/>
        <v>5185.04917532682</v>
      </c>
      <c r="AJ58" s="245">
        <v>0.315296392540396</v>
      </c>
      <c r="AK58" s="246">
        <v>16498.16</v>
      </c>
      <c r="AL58" s="246">
        <v>4364.68</v>
      </c>
      <c r="AM58" s="247">
        <f t="shared" si="14"/>
        <v>1.15371748251748</v>
      </c>
      <c r="AN58" s="79">
        <f t="shared" si="15"/>
        <v>0.900285629346181</v>
      </c>
      <c r="AO58" s="247">
        <f t="shared" si="16"/>
        <v>1.00323259349346</v>
      </c>
      <c r="AP58" s="79">
        <f t="shared" si="17"/>
        <v>0.841781794620085</v>
      </c>
      <c r="AQ58" s="257"/>
      <c r="AR58" s="257"/>
      <c r="AS58" s="258">
        <v>33</v>
      </c>
      <c r="AT58" s="258">
        <v>54</v>
      </c>
      <c r="AU58" s="258">
        <f t="shared" si="22"/>
        <v>21</v>
      </c>
      <c r="AV58" s="259"/>
      <c r="AW58" s="258">
        <v>12</v>
      </c>
      <c r="AX58" s="258">
        <v>4</v>
      </c>
      <c r="AY58" s="258">
        <v>0</v>
      </c>
      <c r="AZ58" s="258">
        <f t="shared" si="23"/>
        <v>-8</v>
      </c>
      <c r="BA58" s="259">
        <f t="shared" si="26"/>
        <v>-40</v>
      </c>
      <c r="BB58" s="262">
        <v>100</v>
      </c>
      <c r="BC58" s="258">
        <v>0</v>
      </c>
      <c r="BD58" s="258">
        <v>20</v>
      </c>
      <c r="BE58" s="265">
        <v>-80</v>
      </c>
      <c r="BF58" s="266">
        <v>6</v>
      </c>
      <c r="BG58" s="258">
        <v>3</v>
      </c>
      <c r="BH58" s="258">
        <f t="shared" si="24"/>
        <v>-3</v>
      </c>
    </row>
    <row r="59" s="171" customFormat="1" hidden="1" spans="1:60">
      <c r="A59" s="29">
        <v>114</v>
      </c>
      <c r="B59" s="29">
        <v>106568</v>
      </c>
      <c r="C59" s="30" t="s">
        <v>105</v>
      </c>
      <c r="D59" s="30" t="s">
        <v>51</v>
      </c>
      <c r="E59" s="192">
        <v>38</v>
      </c>
      <c r="F59" s="193">
        <v>100</v>
      </c>
      <c r="G59" s="191">
        <v>2</v>
      </c>
      <c r="H59" s="191">
        <v>1</v>
      </c>
      <c r="I59" s="209">
        <v>8500</v>
      </c>
      <c r="J59" s="111">
        <f t="shared" si="0"/>
        <v>25500</v>
      </c>
      <c r="K59" s="209">
        <f t="shared" si="1"/>
        <v>2355.63619337952</v>
      </c>
      <c r="L59" s="111">
        <f t="shared" si="2"/>
        <v>7066.90858013855</v>
      </c>
      <c r="M59" s="210">
        <v>0.277133669809355</v>
      </c>
      <c r="N59" s="211">
        <v>11000</v>
      </c>
      <c r="O59" s="208">
        <f t="shared" si="3"/>
        <v>33000</v>
      </c>
      <c r="P59" s="209">
        <f t="shared" si="4"/>
        <v>2819.83509031018</v>
      </c>
      <c r="Q59" s="111">
        <f t="shared" si="5"/>
        <v>8459.50527093055</v>
      </c>
      <c r="R59" s="210">
        <v>0.256348644573653</v>
      </c>
      <c r="S59" s="224">
        <v>25844.05</v>
      </c>
      <c r="T59" s="224">
        <v>6627.78</v>
      </c>
      <c r="U59" s="221">
        <f t="shared" si="6"/>
        <v>1.01349215686275</v>
      </c>
      <c r="V59" s="225">
        <f t="shared" si="7"/>
        <v>0.937861290384778</v>
      </c>
      <c r="W59" s="225">
        <f t="shared" si="8"/>
        <v>0.78315303030303</v>
      </c>
      <c r="X59" s="225">
        <f t="shared" si="9"/>
        <v>0.783471348232985</v>
      </c>
      <c r="Y59" s="194">
        <f t="shared" si="25"/>
        <v>500</v>
      </c>
      <c r="Z59" s="237">
        <v>0</v>
      </c>
      <c r="AA59" s="236">
        <v>5525</v>
      </c>
      <c r="AB59" s="208">
        <f t="shared" si="10"/>
        <v>11050</v>
      </c>
      <c r="AC59" s="209">
        <v>1977.75288735822</v>
      </c>
      <c r="AD59" s="111">
        <f t="shared" si="11"/>
        <v>3955.50577471644</v>
      </c>
      <c r="AE59" s="210">
        <v>0.35796432350375</v>
      </c>
      <c r="AF59" s="209">
        <v>6353.75</v>
      </c>
      <c r="AG59" s="111">
        <f t="shared" si="12"/>
        <v>12707.5</v>
      </c>
      <c r="AH59" s="209">
        <v>2115.20671302962</v>
      </c>
      <c r="AI59" s="111">
        <f t="shared" si="13"/>
        <v>4230.41342605924</v>
      </c>
      <c r="AJ59" s="245">
        <v>0.332906820858488</v>
      </c>
      <c r="AK59" s="246">
        <v>9365.67</v>
      </c>
      <c r="AL59" s="246">
        <v>2038.02</v>
      </c>
      <c r="AM59" s="79">
        <f t="shared" si="14"/>
        <v>0.847571945701358</v>
      </c>
      <c r="AN59" s="79">
        <f t="shared" si="15"/>
        <v>0.515236259551688</v>
      </c>
      <c r="AO59" s="79">
        <f t="shared" si="16"/>
        <v>0.737019083218572</v>
      </c>
      <c r="AP59" s="79">
        <f t="shared" si="17"/>
        <v>0.481754333381662</v>
      </c>
      <c r="AQ59" s="257"/>
      <c r="AR59" s="257"/>
      <c r="AS59" s="258">
        <v>24</v>
      </c>
      <c r="AT59" s="258">
        <v>22</v>
      </c>
      <c r="AU59" s="258">
        <f t="shared" si="22"/>
        <v>-2</v>
      </c>
      <c r="AV59" s="259">
        <f>AU59*2</f>
        <v>-4</v>
      </c>
      <c r="AW59" s="258">
        <v>8</v>
      </c>
      <c r="AX59" s="258">
        <v>4</v>
      </c>
      <c r="AY59" s="258">
        <v>0</v>
      </c>
      <c r="AZ59" s="258">
        <f t="shared" si="23"/>
        <v>-4</v>
      </c>
      <c r="BA59" s="259">
        <f t="shared" si="26"/>
        <v>-20</v>
      </c>
      <c r="BB59" s="262">
        <v>100</v>
      </c>
      <c r="BC59" s="258">
        <v>0</v>
      </c>
      <c r="BD59" s="258">
        <v>20</v>
      </c>
      <c r="BE59" s="265">
        <v>-80</v>
      </c>
      <c r="BF59" s="266">
        <v>4</v>
      </c>
      <c r="BG59" s="258">
        <v>7</v>
      </c>
      <c r="BH59" s="258">
        <f t="shared" si="24"/>
        <v>3</v>
      </c>
    </row>
    <row r="60" s="171" customFormat="1" hidden="1" spans="1:60">
      <c r="A60" s="29">
        <v>88</v>
      </c>
      <c r="B60" s="29">
        <v>717</v>
      </c>
      <c r="C60" s="30" t="s">
        <v>106</v>
      </c>
      <c r="D60" s="30" t="s">
        <v>49</v>
      </c>
      <c r="E60" s="192">
        <v>30</v>
      </c>
      <c r="F60" s="193">
        <v>150</v>
      </c>
      <c r="G60" s="191">
        <v>3</v>
      </c>
      <c r="H60" s="191">
        <v>1</v>
      </c>
      <c r="I60" s="209">
        <v>12000</v>
      </c>
      <c r="J60" s="111">
        <f t="shared" si="0"/>
        <v>36000</v>
      </c>
      <c r="K60" s="209">
        <f t="shared" si="1"/>
        <v>2988.98295816833</v>
      </c>
      <c r="L60" s="111">
        <f t="shared" si="2"/>
        <v>8966.94887450498</v>
      </c>
      <c r="M60" s="210">
        <v>0.249081913180694</v>
      </c>
      <c r="N60" s="211">
        <v>15500</v>
      </c>
      <c r="O60" s="208">
        <f t="shared" si="3"/>
        <v>46500</v>
      </c>
      <c r="P60" s="209">
        <f t="shared" si="4"/>
        <v>3571.2119302282</v>
      </c>
      <c r="Q60" s="111">
        <f t="shared" si="5"/>
        <v>10713.6357906846</v>
      </c>
      <c r="R60" s="210">
        <v>0.230400769692142</v>
      </c>
      <c r="S60" s="224">
        <v>36460.39</v>
      </c>
      <c r="T60" s="224">
        <v>8080.37</v>
      </c>
      <c r="U60" s="221">
        <f t="shared" si="6"/>
        <v>1.01278861111111</v>
      </c>
      <c r="V60" s="225">
        <f t="shared" si="7"/>
        <v>0.901128144376319</v>
      </c>
      <c r="W60" s="225">
        <f t="shared" si="8"/>
        <v>0.784094408602151</v>
      </c>
      <c r="X60" s="225">
        <f t="shared" si="9"/>
        <v>0.754213616914792</v>
      </c>
      <c r="Y60" s="194">
        <f t="shared" si="25"/>
        <v>700</v>
      </c>
      <c r="Z60" s="237">
        <v>0</v>
      </c>
      <c r="AA60" s="236">
        <v>7800</v>
      </c>
      <c r="AB60" s="208">
        <f t="shared" si="10"/>
        <v>15600</v>
      </c>
      <c r="AC60" s="209">
        <v>2509.50027529549</v>
      </c>
      <c r="AD60" s="111">
        <f t="shared" si="11"/>
        <v>5019.00055059098</v>
      </c>
      <c r="AE60" s="210">
        <v>0.321730804525063</v>
      </c>
      <c r="AF60" s="209">
        <v>8970</v>
      </c>
      <c r="AG60" s="111">
        <f t="shared" si="12"/>
        <v>17940</v>
      </c>
      <c r="AH60" s="209">
        <v>2683.91054442853</v>
      </c>
      <c r="AI60" s="111">
        <f t="shared" si="13"/>
        <v>5367.82108885706</v>
      </c>
      <c r="AJ60" s="245">
        <v>0.299209648208309</v>
      </c>
      <c r="AK60" s="246">
        <v>14887.85</v>
      </c>
      <c r="AL60" s="246">
        <v>3823.48</v>
      </c>
      <c r="AM60" s="79">
        <f t="shared" si="14"/>
        <v>0.954349358974359</v>
      </c>
      <c r="AN60" s="79">
        <f t="shared" si="15"/>
        <v>0.761801072038095</v>
      </c>
      <c r="AO60" s="79">
        <f t="shared" si="16"/>
        <v>0.82986900780379</v>
      </c>
      <c r="AP60" s="79">
        <f t="shared" si="17"/>
        <v>0.7122964675438</v>
      </c>
      <c r="AQ60" s="257"/>
      <c r="AR60" s="257"/>
      <c r="AS60" s="258">
        <v>33</v>
      </c>
      <c r="AT60" s="258">
        <v>32</v>
      </c>
      <c r="AU60" s="258">
        <f t="shared" si="22"/>
        <v>-1</v>
      </c>
      <c r="AV60" s="259">
        <f>AU60*2</f>
        <v>-2</v>
      </c>
      <c r="AW60" s="258">
        <v>14</v>
      </c>
      <c r="AX60" s="258">
        <v>12</v>
      </c>
      <c r="AY60" s="258">
        <v>0</v>
      </c>
      <c r="AZ60" s="258">
        <f t="shared" si="23"/>
        <v>-2</v>
      </c>
      <c r="BA60" s="259">
        <f t="shared" si="26"/>
        <v>-10</v>
      </c>
      <c r="BB60" s="262">
        <v>100</v>
      </c>
      <c r="BC60" s="258">
        <v>0</v>
      </c>
      <c r="BD60" s="258">
        <v>60</v>
      </c>
      <c r="BE60" s="265">
        <v>-40</v>
      </c>
      <c r="BF60" s="266">
        <v>6</v>
      </c>
      <c r="BG60" s="258">
        <v>9</v>
      </c>
      <c r="BH60" s="258">
        <f t="shared" si="24"/>
        <v>3</v>
      </c>
    </row>
    <row r="61" s="171" customFormat="1" hidden="1" spans="1:60">
      <c r="A61" s="29">
        <v>100</v>
      </c>
      <c r="B61" s="29">
        <v>706</v>
      </c>
      <c r="C61" s="30" t="s">
        <v>107</v>
      </c>
      <c r="D61" s="30" t="s">
        <v>55</v>
      </c>
      <c r="E61" s="192">
        <v>34</v>
      </c>
      <c r="F61" s="193">
        <v>150</v>
      </c>
      <c r="G61" s="191">
        <v>3</v>
      </c>
      <c r="H61" s="191">
        <v>1</v>
      </c>
      <c r="I61" s="209">
        <v>10500</v>
      </c>
      <c r="J61" s="111">
        <f t="shared" si="0"/>
        <v>31500</v>
      </c>
      <c r="K61" s="209">
        <f t="shared" si="1"/>
        <v>2731.51624453103</v>
      </c>
      <c r="L61" s="111">
        <f t="shared" si="2"/>
        <v>8194.54873359308</v>
      </c>
      <c r="M61" s="210">
        <v>0.26014440424105</v>
      </c>
      <c r="N61" s="211">
        <v>13500</v>
      </c>
      <c r="O61" s="208">
        <f t="shared" si="3"/>
        <v>40500</v>
      </c>
      <c r="P61" s="209">
        <f t="shared" si="4"/>
        <v>3248.55324796011</v>
      </c>
      <c r="Q61" s="111">
        <f t="shared" si="5"/>
        <v>9745.65974388033</v>
      </c>
      <c r="R61" s="210">
        <v>0.240633573922971</v>
      </c>
      <c r="S61" s="224">
        <v>31792.53</v>
      </c>
      <c r="T61" s="224">
        <v>7829.25</v>
      </c>
      <c r="U61" s="221">
        <f t="shared" si="6"/>
        <v>1.00928666666667</v>
      </c>
      <c r="V61" s="225">
        <f t="shared" si="7"/>
        <v>0.955421738832847</v>
      </c>
      <c r="W61" s="225">
        <f t="shared" si="8"/>
        <v>0.785000740740741</v>
      </c>
      <c r="X61" s="225">
        <f t="shared" si="9"/>
        <v>0.80335761823783</v>
      </c>
      <c r="Y61" s="194">
        <f t="shared" si="25"/>
        <v>700</v>
      </c>
      <c r="Z61" s="237">
        <v>0</v>
      </c>
      <c r="AA61" s="236">
        <v>6825</v>
      </c>
      <c r="AB61" s="208">
        <f t="shared" si="10"/>
        <v>13650</v>
      </c>
      <c r="AC61" s="209">
        <v>2293.33551363751</v>
      </c>
      <c r="AD61" s="111">
        <f t="shared" si="11"/>
        <v>4586.67102727502</v>
      </c>
      <c r="AE61" s="210">
        <v>0.336019855478023</v>
      </c>
      <c r="AF61" s="209">
        <v>7848.75</v>
      </c>
      <c r="AG61" s="111">
        <f t="shared" si="12"/>
        <v>15697.5</v>
      </c>
      <c r="AH61" s="209">
        <v>2452.72233183532</v>
      </c>
      <c r="AI61" s="111">
        <f t="shared" si="13"/>
        <v>4905.44466367064</v>
      </c>
      <c r="AJ61" s="245">
        <v>0.312498465594562</v>
      </c>
      <c r="AK61" s="246">
        <v>10102.83</v>
      </c>
      <c r="AL61" s="246">
        <v>1891.04</v>
      </c>
      <c r="AM61" s="79">
        <f t="shared" si="14"/>
        <v>0.740134065934066</v>
      </c>
      <c r="AN61" s="79">
        <f t="shared" si="15"/>
        <v>0.41229030570424</v>
      </c>
      <c r="AO61" s="79">
        <f t="shared" si="16"/>
        <v>0.643594839942666</v>
      </c>
      <c r="AP61" s="79">
        <f t="shared" si="17"/>
        <v>0.38549818205165</v>
      </c>
      <c r="AQ61" s="257"/>
      <c r="AR61" s="257"/>
      <c r="AS61" s="258">
        <v>27</v>
      </c>
      <c r="AT61" s="258">
        <v>0</v>
      </c>
      <c r="AU61" s="258">
        <f t="shared" si="22"/>
        <v>-27</v>
      </c>
      <c r="AV61" s="259">
        <f>AU61*2</f>
        <v>-54</v>
      </c>
      <c r="AW61" s="258">
        <v>10</v>
      </c>
      <c r="AX61" s="258">
        <v>4</v>
      </c>
      <c r="AY61" s="258">
        <v>0</v>
      </c>
      <c r="AZ61" s="258">
        <f t="shared" si="23"/>
        <v>-6</v>
      </c>
      <c r="BA61" s="259">
        <f t="shared" si="26"/>
        <v>-30</v>
      </c>
      <c r="BB61" s="262">
        <v>100</v>
      </c>
      <c r="BC61" s="258">
        <v>0</v>
      </c>
      <c r="BD61" s="258">
        <v>20</v>
      </c>
      <c r="BE61" s="265">
        <v>-80</v>
      </c>
      <c r="BF61" s="266">
        <v>6</v>
      </c>
      <c r="BG61" s="258">
        <v>6</v>
      </c>
      <c r="BH61" s="258">
        <f t="shared" si="24"/>
        <v>0</v>
      </c>
    </row>
    <row r="62" s="171" customFormat="1" hidden="1" spans="1:60">
      <c r="A62" s="29">
        <v>107</v>
      </c>
      <c r="B62" s="29">
        <v>713</v>
      </c>
      <c r="C62" s="30" t="s">
        <v>108</v>
      </c>
      <c r="D62" s="30" t="s">
        <v>55</v>
      </c>
      <c r="E62" s="192">
        <v>36</v>
      </c>
      <c r="F62" s="193">
        <v>100</v>
      </c>
      <c r="G62" s="191">
        <v>2</v>
      </c>
      <c r="H62" s="191">
        <v>0</v>
      </c>
      <c r="I62" s="209">
        <v>8500</v>
      </c>
      <c r="J62" s="111">
        <f t="shared" si="0"/>
        <v>25500</v>
      </c>
      <c r="K62" s="209">
        <f t="shared" si="1"/>
        <v>2090.57779295042</v>
      </c>
      <c r="L62" s="111">
        <f t="shared" si="2"/>
        <v>6271.73337885125</v>
      </c>
      <c r="M62" s="210">
        <v>0.245950328582402</v>
      </c>
      <c r="N62" s="211">
        <v>11000</v>
      </c>
      <c r="O62" s="208">
        <f t="shared" si="3"/>
        <v>33000</v>
      </c>
      <c r="P62" s="209">
        <f t="shared" si="4"/>
        <v>2502.54459332594</v>
      </c>
      <c r="Q62" s="111">
        <f t="shared" si="5"/>
        <v>7507.63377997783</v>
      </c>
      <c r="R62" s="210">
        <v>0.227504053938722</v>
      </c>
      <c r="S62" s="224">
        <v>25712.71</v>
      </c>
      <c r="T62" s="224">
        <v>5839.76</v>
      </c>
      <c r="U62" s="221">
        <f t="shared" si="6"/>
        <v>1.00834156862745</v>
      </c>
      <c r="V62" s="225">
        <f t="shared" si="7"/>
        <v>0.931123765511478</v>
      </c>
      <c r="W62" s="225">
        <f t="shared" si="8"/>
        <v>0.77917303030303</v>
      </c>
      <c r="X62" s="225">
        <f t="shared" si="9"/>
        <v>0.777842949075926</v>
      </c>
      <c r="Y62" s="194">
        <f t="shared" si="25"/>
        <v>400</v>
      </c>
      <c r="Z62" s="237">
        <v>0</v>
      </c>
      <c r="AA62" s="236">
        <v>5525</v>
      </c>
      <c r="AB62" s="208">
        <f t="shared" si="10"/>
        <v>11050</v>
      </c>
      <c r="AC62" s="209">
        <v>1755.21427199796</v>
      </c>
      <c r="AD62" s="111">
        <f t="shared" si="11"/>
        <v>3510.42854399592</v>
      </c>
      <c r="AE62" s="210">
        <v>0.317685841085603</v>
      </c>
      <c r="AF62" s="209">
        <v>6353.75</v>
      </c>
      <c r="AG62" s="111">
        <f t="shared" si="12"/>
        <v>12707.5</v>
      </c>
      <c r="AH62" s="209">
        <v>1877.20166390182</v>
      </c>
      <c r="AI62" s="111">
        <f t="shared" si="13"/>
        <v>3754.40332780364</v>
      </c>
      <c r="AJ62" s="245">
        <v>0.295447832209611</v>
      </c>
      <c r="AK62" s="246">
        <v>16332.31</v>
      </c>
      <c r="AL62" s="246">
        <v>3376.76</v>
      </c>
      <c r="AM62" s="247">
        <f t="shared" si="14"/>
        <v>1.4780371040724</v>
      </c>
      <c r="AN62" s="79">
        <f t="shared" si="15"/>
        <v>0.961922442710153</v>
      </c>
      <c r="AO62" s="247">
        <f t="shared" si="16"/>
        <v>1.28524965571513</v>
      </c>
      <c r="AP62" s="79">
        <f t="shared" si="17"/>
        <v>0.899413223665406</v>
      </c>
      <c r="AQ62" s="257"/>
      <c r="AR62" s="257"/>
      <c r="AS62" s="258">
        <v>27</v>
      </c>
      <c r="AT62" s="258">
        <v>10</v>
      </c>
      <c r="AU62" s="258">
        <f t="shared" si="22"/>
        <v>-17</v>
      </c>
      <c r="AV62" s="259">
        <f>AU62*2</f>
        <v>-34</v>
      </c>
      <c r="AW62" s="258">
        <v>10</v>
      </c>
      <c r="AX62" s="258">
        <v>17</v>
      </c>
      <c r="AY62" s="258">
        <v>8</v>
      </c>
      <c r="AZ62" s="258">
        <f t="shared" si="23"/>
        <v>15</v>
      </c>
      <c r="BA62" s="258"/>
      <c r="BB62" s="262">
        <v>100</v>
      </c>
      <c r="BC62" s="258">
        <v>64</v>
      </c>
      <c r="BD62" s="258">
        <v>136</v>
      </c>
      <c r="BE62" s="265">
        <v>100</v>
      </c>
      <c r="BF62" s="266">
        <v>5</v>
      </c>
      <c r="BG62" s="258">
        <v>3</v>
      </c>
      <c r="BH62" s="258">
        <f t="shared" si="24"/>
        <v>-2</v>
      </c>
    </row>
    <row r="63" s="171" customFormat="1" hidden="1" spans="1:60">
      <c r="A63" s="23">
        <v>46</v>
      </c>
      <c r="B63" s="23">
        <v>308</v>
      </c>
      <c r="C63" s="24" t="s">
        <v>109</v>
      </c>
      <c r="D63" s="24" t="s">
        <v>47</v>
      </c>
      <c r="E63" s="192">
        <v>16</v>
      </c>
      <c r="F63" s="195">
        <v>150</v>
      </c>
      <c r="G63" s="191">
        <v>3</v>
      </c>
      <c r="H63" s="191">
        <v>2</v>
      </c>
      <c r="I63" s="205">
        <v>12000</v>
      </c>
      <c r="J63" s="111">
        <f t="shared" si="0"/>
        <v>36000</v>
      </c>
      <c r="K63" s="205">
        <f t="shared" si="1"/>
        <v>3166.77536262001</v>
      </c>
      <c r="L63" s="111">
        <f t="shared" si="2"/>
        <v>9500.32608786004</v>
      </c>
      <c r="M63" s="206">
        <v>0.263897946885001</v>
      </c>
      <c r="N63" s="207">
        <v>15500</v>
      </c>
      <c r="O63" s="208">
        <f t="shared" si="3"/>
        <v>46500</v>
      </c>
      <c r="P63" s="205">
        <f t="shared" si="4"/>
        <v>3783.6368134637</v>
      </c>
      <c r="Q63" s="111">
        <f t="shared" si="5"/>
        <v>11350.9104403911</v>
      </c>
      <c r="R63" s="206">
        <v>0.244105600868626</v>
      </c>
      <c r="S63" s="220">
        <v>36251.27</v>
      </c>
      <c r="T63" s="220">
        <v>9223.23</v>
      </c>
      <c r="U63" s="221">
        <f t="shared" si="6"/>
        <v>1.00697972222222</v>
      </c>
      <c r="V63" s="225">
        <f t="shared" si="7"/>
        <v>0.970832991910233</v>
      </c>
      <c r="W63" s="225">
        <f t="shared" si="8"/>
        <v>0.779597204301075</v>
      </c>
      <c r="X63" s="225">
        <f t="shared" si="9"/>
        <v>0.812554204214319</v>
      </c>
      <c r="Y63" s="194">
        <f t="shared" si="25"/>
        <v>800</v>
      </c>
      <c r="Z63" s="237">
        <v>0</v>
      </c>
      <c r="AA63" s="233">
        <v>7800</v>
      </c>
      <c r="AB63" s="208">
        <f t="shared" si="10"/>
        <v>15600</v>
      </c>
      <c r="AC63" s="205">
        <v>2658.77181486639</v>
      </c>
      <c r="AD63" s="111">
        <f t="shared" si="11"/>
        <v>5317.54362973278</v>
      </c>
      <c r="AE63" s="206">
        <v>0.340868181393126</v>
      </c>
      <c r="AF63" s="205">
        <v>8970</v>
      </c>
      <c r="AG63" s="111">
        <f t="shared" si="12"/>
        <v>17940</v>
      </c>
      <c r="AH63" s="205">
        <v>2843.5564559996</v>
      </c>
      <c r="AI63" s="111">
        <f t="shared" si="13"/>
        <v>5687.1129119992</v>
      </c>
      <c r="AJ63" s="244">
        <v>0.317007408695607</v>
      </c>
      <c r="AK63" s="110">
        <v>9150.18</v>
      </c>
      <c r="AL63" s="110">
        <v>1870.34</v>
      </c>
      <c r="AM63" s="79">
        <f t="shared" si="14"/>
        <v>0.58655</v>
      </c>
      <c r="AN63" s="79">
        <f t="shared" si="15"/>
        <v>0.351730071294965</v>
      </c>
      <c r="AO63" s="79">
        <f t="shared" si="16"/>
        <v>0.51004347826087</v>
      </c>
      <c r="AP63" s="79">
        <f t="shared" si="17"/>
        <v>0.328873371944802</v>
      </c>
      <c r="AQ63" s="257"/>
      <c r="AR63" s="257"/>
      <c r="AS63" s="258">
        <v>42</v>
      </c>
      <c r="AT63" s="258">
        <v>0</v>
      </c>
      <c r="AU63" s="258">
        <f t="shared" si="22"/>
        <v>-42</v>
      </c>
      <c r="AV63" s="259">
        <f>AU63*2</f>
        <v>-84</v>
      </c>
      <c r="AW63" s="258">
        <v>10</v>
      </c>
      <c r="AX63" s="258">
        <v>6</v>
      </c>
      <c r="AY63" s="258">
        <v>0</v>
      </c>
      <c r="AZ63" s="258">
        <f t="shared" si="23"/>
        <v>-4</v>
      </c>
      <c r="BA63" s="259">
        <f>AZ63*5</f>
        <v>-20</v>
      </c>
      <c r="BB63" s="262">
        <v>100</v>
      </c>
      <c r="BC63" s="258">
        <v>0</v>
      </c>
      <c r="BD63" s="258">
        <v>30</v>
      </c>
      <c r="BE63" s="265">
        <v>-70</v>
      </c>
      <c r="BF63" s="266">
        <v>6</v>
      </c>
      <c r="BG63" s="258">
        <v>5.432</v>
      </c>
      <c r="BH63" s="258">
        <f t="shared" si="24"/>
        <v>-0.568</v>
      </c>
    </row>
    <row r="64" s="171" customFormat="1" hidden="1" spans="1:60">
      <c r="A64" s="29">
        <v>19</v>
      </c>
      <c r="B64" s="29">
        <v>744</v>
      </c>
      <c r="C64" s="30" t="s">
        <v>110</v>
      </c>
      <c r="D64" s="30" t="s">
        <v>47</v>
      </c>
      <c r="E64" s="59">
        <v>7</v>
      </c>
      <c r="F64" s="70">
        <v>200</v>
      </c>
      <c r="G64" s="191">
        <v>3</v>
      </c>
      <c r="H64" s="191">
        <v>1</v>
      </c>
      <c r="I64" s="209">
        <v>18000</v>
      </c>
      <c r="J64" s="111">
        <f t="shared" si="0"/>
        <v>54000</v>
      </c>
      <c r="K64" s="209">
        <f t="shared" si="1"/>
        <v>4067.52134459704</v>
      </c>
      <c r="L64" s="111">
        <f t="shared" si="2"/>
        <v>12202.5640337911</v>
      </c>
      <c r="M64" s="210">
        <v>0.225973408033169</v>
      </c>
      <c r="N64" s="211">
        <v>22500</v>
      </c>
      <c r="O64" s="208">
        <f t="shared" si="3"/>
        <v>67500</v>
      </c>
      <c r="P64" s="209">
        <f t="shared" si="4"/>
        <v>4703.07155469034</v>
      </c>
      <c r="Q64" s="111">
        <f t="shared" si="5"/>
        <v>14109.214664071</v>
      </c>
      <c r="R64" s="210">
        <v>0.209025402430682</v>
      </c>
      <c r="S64" s="224">
        <v>54257.17</v>
      </c>
      <c r="T64" s="224">
        <v>12005.32</v>
      </c>
      <c r="U64" s="221">
        <f t="shared" si="6"/>
        <v>1.00476240740741</v>
      </c>
      <c r="V64" s="225">
        <f t="shared" si="7"/>
        <v>0.983835853412045</v>
      </c>
      <c r="W64" s="225">
        <f t="shared" si="8"/>
        <v>0.803809925925926</v>
      </c>
      <c r="X64" s="225">
        <f t="shared" si="9"/>
        <v>0.850885062410415</v>
      </c>
      <c r="Y64" s="194">
        <f t="shared" si="25"/>
        <v>700</v>
      </c>
      <c r="Z64" s="237">
        <v>0</v>
      </c>
      <c r="AA64" s="236">
        <v>11700</v>
      </c>
      <c r="AB64" s="208">
        <f t="shared" si="10"/>
        <v>23400</v>
      </c>
      <c r="AC64" s="209">
        <v>3415.02312890127</v>
      </c>
      <c r="AD64" s="111">
        <f t="shared" si="11"/>
        <v>6830.04625780254</v>
      </c>
      <c r="AE64" s="210">
        <v>0.29188231870951</v>
      </c>
      <c r="AF64" s="209">
        <v>13455</v>
      </c>
      <c r="AG64" s="111">
        <f t="shared" si="12"/>
        <v>26910</v>
      </c>
      <c r="AH64" s="209">
        <v>3652.36723635991</v>
      </c>
      <c r="AI64" s="111">
        <f t="shared" si="13"/>
        <v>7304.73447271982</v>
      </c>
      <c r="AJ64" s="245">
        <v>0.271450556399845</v>
      </c>
      <c r="AK64" s="246">
        <v>23973.36</v>
      </c>
      <c r="AL64" s="246">
        <v>4311.39</v>
      </c>
      <c r="AM64" s="247">
        <f t="shared" si="14"/>
        <v>1.02450256410256</v>
      </c>
      <c r="AN64" s="79">
        <f t="shared" si="15"/>
        <v>0.631238770173004</v>
      </c>
      <c r="AO64" s="79">
        <f t="shared" si="16"/>
        <v>0.890871794871795</v>
      </c>
      <c r="AP64" s="79">
        <f t="shared" si="17"/>
        <v>0.590218578936889</v>
      </c>
      <c r="AQ64" s="257"/>
      <c r="AR64" s="257"/>
      <c r="AS64" s="258">
        <v>42</v>
      </c>
      <c r="AT64" s="258">
        <v>44</v>
      </c>
      <c r="AU64" s="258">
        <f t="shared" si="22"/>
        <v>2</v>
      </c>
      <c r="AV64" s="259"/>
      <c r="AW64" s="258">
        <v>22</v>
      </c>
      <c r="AX64" s="258">
        <v>6</v>
      </c>
      <c r="AY64" s="258">
        <v>0</v>
      </c>
      <c r="AZ64" s="258">
        <f t="shared" si="23"/>
        <v>-16</v>
      </c>
      <c r="BA64" s="259">
        <f>AZ64*5</f>
        <v>-80</v>
      </c>
      <c r="BB64" s="262">
        <v>200</v>
      </c>
      <c r="BC64" s="258">
        <v>0</v>
      </c>
      <c r="BD64" s="258">
        <v>30</v>
      </c>
      <c r="BE64" s="265">
        <v>-170</v>
      </c>
      <c r="BF64" s="266">
        <v>10</v>
      </c>
      <c r="BG64" s="258">
        <v>12</v>
      </c>
      <c r="BH64" s="258">
        <f t="shared" si="24"/>
        <v>2</v>
      </c>
    </row>
    <row r="65" s="171" customFormat="1" hidden="1" spans="1:60">
      <c r="A65" s="29">
        <v>35</v>
      </c>
      <c r="B65" s="29">
        <v>106569</v>
      </c>
      <c r="C65" s="30" t="s">
        <v>111</v>
      </c>
      <c r="D65" s="30" t="s">
        <v>53</v>
      </c>
      <c r="E65" s="192">
        <v>12</v>
      </c>
      <c r="F65" s="193">
        <v>150</v>
      </c>
      <c r="G65" s="191">
        <v>2</v>
      </c>
      <c r="H65" s="191">
        <v>2</v>
      </c>
      <c r="I65" s="209">
        <v>13500</v>
      </c>
      <c r="J65" s="111">
        <f t="shared" si="0"/>
        <v>40500</v>
      </c>
      <c r="K65" s="209">
        <f t="shared" si="1"/>
        <v>3268.75784957907</v>
      </c>
      <c r="L65" s="111">
        <f t="shared" si="2"/>
        <v>9806.2735487372</v>
      </c>
      <c r="M65" s="210">
        <v>0.242130211079931</v>
      </c>
      <c r="N65" s="211">
        <v>16875</v>
      </c>
      <c r="O65" s="208">
        <f t="shared" si="3"/>
        <v>50625</v>
      </c>
      <c r="P65" s="209">
        <f t="shared" si="4"/>
        <v>3779.50126357579</v>
      </c>
      <c r="Q65" s="111">
        <f t="shared" si="5"/>
        <v>11338.5037907274</v>
      </c>
      <c r="R65" s="210">
        <v>0.223970445248936</v>
      </c>
      <c r="S65" s="224">
        <v>40649.91</v>
      </c>
      <c r="T65" s="224">
        <v>9614.2</v>
      </c>
      <c r="U65" s="221">
        <f t="shared" si="6"/>
        <v>1.00370148148148</v>
      </c>
      <c r="V65" s="225">
        <f t="shared" si="7"/>
        <v>0.980413196941469</v>
      </c>
      <c r="W65" s="225">
        <f t="shared" si="8"/>
        <v>0.802961185185185</v>
      </c>
      <c r="X65" s="225">
        <f t="shared" si="9"/>
        <v>0.847924927084513</v>
      </c>
      <c r="Y65" s="194">
        <f t="shared" si="25"/>
        <v>600</v>
      </c>
      <c r="Z65" s="237">
        <v>0</v>
      </c>
      <c r="AA65" s="236">
        <v>8775</v>
      </c>
      <c r="AB65" s="208">
        <f t="shared" si="10"/>
        <v>17550</v>
      </c>
      <c r="AC65" s="209">
        <v>2744.39461120909</v>
      </c>
      <c r="AD65" s="111">
        <f t="shared" si="11"/>
        <v>5488.78922241818</v>
      </c>
      <c r="AE65" s="210">
        <v>0.312751522644911</v>
      </c>
      <c r="AF65" s="209">
        <v>10091.25</v>
      </c>
      <c r="AG65" s="111">
        <f t="shared" si="12"/>
        <v>20182.5</v>
      </c>
      <c r="AH65" s="209">
        <v>2935.13003668813</v>
      </c>
      <c r="AI65" s="111">
        <f t="shared" si="13"/>
        <v>5870.26007337626</v>
      </c>
      <c r="AJ65" s="245">
        <v>0.290858916059767</v>
      </c>
      <c r="AK65" s="246">
        <v>17560.6</v>
      </c>
      <c r="AL65" s="246">
        <v>4560.12</v>
      </c>
      <c r="AM65" s="247">
        <f t="shared" si="14"/>
        <v>1.00060398860399</v>
      </c>
      <c r="AN65" s="79">
        <f t="shared" si="15"/>
        <v>0.83080617877889</v>
      </c>
      <c r="AO65" s="79">
        <f t="shared" si="16"/>
        <v>0.870090424873033</v>
      </c>
      <c r="AP65" s="79">
        <f t="shared" si="17"/>
        <v>0.77681737146226</v>
      </c>
      <c r="AQ65" s="257"/>
      <c r="AR65" s="257"/>
      <c r="AS65" s="258">
        <v>71</v>
      </c>
      <c r="AT65" s="258">
        <v>60</v>
      </c>
      <c r="AU65" s="258">
        <f t="shared" si="22"/>
        <v>-11</v>
      </c>
      <c r="AV65" s="259">
        <f>AU65*2</f>
        <v>-22</v>
      </c>
      <c r="AW65" s="258">
        <v>16</v>
      </c>
      <c r="AX65" s="258">
        <v>2</v>
      </c>
      <c r="AY65" s="258">
        <v>0</v>
      </c>
      <c r="AZ65" s="258">
        <f t="shared" si="23"/>
        <v>-14</v>
      </c>
      <c r="BA65" s="259">
        <f>AZ65*5</f>
        <v>-70</v>
      </c>
      <c r="BB65" s="262">
        <v>100</v>
      </c>
      <c r="BC65" s="258">
        <v>0</v>
      </c>
      <c r="BD65" s="258">
        <v>10</v>
      </c>
      <c r="BE65" s="265">
        <v>-90</v>
      </c>
      <c r="BF65" s="266">
        <v>8</v>
      </c>
      <c r="BG65" s="258">
        <v>9</v>
      </c>
      <c r="BH65" s="258">
        <f t="shared" si="24"/>
        <v>1</v>
      </c>
    </row>
    <row r="66" s="171" customFormat="1" spans="1:60">
      <c r="A66" s="29">
        <v>7</v>
      </c>
      <c r="B66" s="29">
        <v>343</v>
      </c>
      <c r="C66" s="30" t="s">
        <v>112</v>
      </c>
      <c r="D66" s="30" t="s">
        <v>53</v>
      </c>
      <c r="E66" s="59">
        <v>3</v>
      </c>
      <c r="F66" s="70">
        <v>200</v>
      </c>
      <c r="G66" s="191">
        <v>3</v>
      </c>
      <c r="H66" s="191">
        <v>3</v>
      </c>
      <c r="I66" s="209">
        <v>40000</v>
      </c>
      <c r="J66" s="111">
        <f t="shared" si="0"/>
        <v>120000</v>
      </c>
      <c r="K66" s="209">
        <f t="shared" si="1"/>
        <v>8800</v>
      </c>
      <c r="L66" s="111">
        <f t="shared" si="2"/>
        <v>26400</v>
      </c>
      <c r="M66" s="210">
        <v>0.22</v>
      </c>
      <c r="N66" s="211">
        <v>48000</v>
      </c>
      <c r="O66" s="208">
        <f t="shared" si="3"/>
        <v>144000</v>
      </c>
      <c r="P66" s="209">
        <f t="shared" si="4"/>
        <v>9768</v>
      </c>
      <c r="Q66" s="111">
        <f t="shared" si="5"/>
        <v>29304</v>
      </c>
      <c r="R66" s="210">
        <v>0.2035</v>
      </c>
      <c r="S66" s="224">
        <v>120298.68</v>
      </c>
      <c r="T66" s="224">
        <v>20726.25</v>
      </c>
      <c r="U66" s="221">
        <f t="shared" si="6"/>
        <v>1.002489</v>
      </c>
      <c r="V66" s="225">
        <f t="shared" si="7"/>
        <v>0.785085227272727</v>
      </c>
      <c r="W66" s="225">
        <f t="shared" si="8"/>
        <v>0.8354075</v>
      </c>
      <c r="X66" s="225">
        <f t="shared" si="9"/>
        <v>0.707283988533989</v>
      </c>
      <c r="Y66" s="194">
        <f t="shared" si="25"/>
        <v>900</v>
      </c>
      <c r="Z66" s="237">
        <v>0</v>
      </c>
      <c r="AA66" s="236">
        <v>25000</v>
      </c>
      <c r="AB66" s="208">
        <f t="shared" si="10"/>
        <v>50000</v>
      </c>
      <c r="AC66" s="209">
        <v>6602.99378345777</v>
      </c>
      <c r="AD66" s="111">
        <f t="shared" si="11"/>
        <v>13205.9875669155</v>
      </c>
      <c r="AE66" s="210">
        <v>0.264119751338311</v>
      </c>
      <c r="AF66" s="209">
        <v>28750</v>
      </c>
      <c r="AG66" s="111">
        <f t="shared" si="12"/>
        <v>57500</v>
      </c>
      <c r="AH66" s="209">
        <v>7061.90185140809</v>
      </c>
      <c r="AI66" s="111">
        <f t="shared" si="13"/>
        <v>14123.8037028162</v>
      </c>
      <c r="AJ66" s="245">
        <v>0.245631368744629</v>
      </c>
      <c r="AK66" s="246">
        <v>66723.06</v>
      </c>
      <c r="AL66" s="246">
        <v>15080.51</v>
      </c>
      <c r="AM66" s="247">
        <f t="shared" si="14"/>
        <v>1.3344612</v>
      </c>
      <c r="AN66" s="247">
        <f t="shared" si="15"/>
        <v>1.14194488852773</v>
      </c>
      <c r="AO66" s="247">
        <f t="shared" si="16"/>
        <v>1.16040104347826</v>
      </c>
      <c r="AP66" s="247">
        <f t="shared" si="17"/>
        <v>1.06773715617366</v>
      </c>
      <c r="AQ66" s="194">
        <v>300</v>
      </c>
      <c r="AR66" s="232">
        <f>(AL66-AD66)*0.2</f>
        <v>374.9044866169</v>
      </c>
      <c r="AS66" s="258">
        <v>71</v>
      </c>
      <c r="AT66" s="258">
        <v>54</v>
      </c>
      <c r="AU66" s="258">
        <f t="shared" si="22"/>
        <v>-17</v>
      </c>
      <c r="AV66" s="259">
        <f>AU66*2</f>
        <v>-34</v>
      </c>
      <c r="AW66" s="258">
        <v>45</v>
      </c>
      <c r="AX66" s="258">
        <v>22</v>
      </c>
      <c r="AY66" s="258">
        <v>25</v>
      </c>
      <c r="AZ66" s="258">
        <f t="shared" si="23"/>
        <v>2</v>
      </c>
      <c r="BA66" s="258"/>
      <c r="BB66" s="262">
        <v>400</v>
      </c>
      <c r="BC66" s="258">
        <v>200</v>
      </c>
      <c r="BD66" s="258">
        <v>176</v>
      </c>
      <c r="BE66" s="265">
        <v>-24</v>
      </c>
      <c r="BF66" s="266">
        <v>15</v>
      </c>
      <c r="BG66" s="258">
        <v>33</v>
      </c>
      <c r="BH66" s="258">
        <f t="shared" si="24"/>
        <v>18</v>
      </c>
    </row>
    <row r="67" s="171" customFormat="1" hidden="1" spans="1:60">
      <c r="A67" s="29">
        <v>21</v>
      </c>
      <c r="B67" s="29">
        <v>712</v>
      </c>
      <c r="C67" s="30" t="s">
        <v>113</v>
      </c>
      <c r="D67" s="30" t="s">
        <v>51</v>
      </c>
      <c r="E67" s="59">
        <v>7</v>
      </c>
      <c r="F67" s="70">
        <v>200</v>
      </c>
      <c r="G67" s="191">
        <v>4</v>
      </c>
      <c r="H67" s="191">
        <v>1</v>
      </c>
      <c r="I67" s="209">
        <v>22000</v>
      </c>
      <c r="J67" s="111">
        <f t="shared" si="0"/>
        <v>66000</v>
      </c>
      <c r="K67" s="209">
        <f t="shared" si="1"/>
        <v>5532.56027364355</v>
      </c>
      <c r="L67" s="111">
        <f t="shared" si="2"/>
        <v>16597.6808209306</v>
      </c>
      <c r="M67" s="210">
        <v>0.251480012438343</v>
      </c>
      <c r="N67" s="211">
        <v>27500</v>
      </c>
      <c r="O67" s="208">
        <f t="shared" si="3"/>
        <v>82500</v>
      </c>
      <c r="P67" s="209">
        <f t="shared" si="4"/>
        <v>6397.02281640034</v>
      </c>
      <c r="Q67" s="111">
        <f t="shared" si="5"/>
        <v>19191.068449201</v>
      </c>
      <c r="R67" s="210">
        <v>0.232619011505467</v>
      </c>
      <c r="S67" s="224">
        <v>66156.62</v>
      </c>
      <c r="T67" s="224">
        <v>17591.42</v>
      </c>
      <c r="U67" s="221">
        <f t="shared" si="6"/>
        <v>1.00237303030303</v>
      </c>
      <c r="V67" s="221">
        <f t="shared" si="7"/>
        <v>1.05987217068401</v>
      </c>
      <c r="W67" s="225">
        <f t="shared" si="8"/>
        <v>0.801898424242424</v>
      </c>
      <c r="X67" s="225">
        <f t="shared" si="9"/>
        <v>0.916646201672654</v>
      </c>
      <c r="Y67" s="194">
        <f t="shared" si="25"/>
        <v>900</v>
      </c>
      <c r="Z67" s="232">
        <f>(T67-L67)*0.2</f>
        <v>198.74783581388</v>
      </c>
      <c r="AA67" s="236">
        <v>14300</v>
      </c>
      <c r="AB67" s="208">
        <f t="shared" si="10"/>
        <v>28600</v>
      </c>
      <c r="AC67" s="209">
        <v>4645.04539641323</v>
      </c>
      <c r="AD67" s="111">
        <f t="shared" si="11"/>
        <v>9290.09079282646</v>
      </c>
      <c r="AE67" s="210">
        <v>0.324828349399526</v>
      </c>
      <c r="AF67" s="209">
        <v>16445</v>
      </c>
      <c r="AG67" s="111">
        <f t="shared" si="12"/>
        <v>32890</v>
      </c>
      <c r="AH67" s="209">
        <v>4967.87605146395</v>
      </c>
      <c r="AI67" s="111">
        <f t="shared" si="13"/>
        <v>9935.7521029279</v>
      </c>
      <c r="AJ67" s="245">
        <v>0.302090364941559</v>
      </c>
      <c r="AK67" s="246">
        <v>43781.39</v>
      </c>
      <c r="AL67" s="246">
        <v>12420.96</v>
      </c>
      <c r="AM67" s="247">
        <f t="shared" si="14"/>
        <v>1.53081783216783</v>
      </c>
      <c r="AN67" s="247">
        <f t="shared" si="15"/>
        <v>1.33701169095044</v>
      </c>
      <c r="AO67" s="247">
        <f t="shared" si="16"/>
        <v>1.33114594101551</v>
      </c>
      <c r="AP67" s="247">
        <f t="shared" si="17"/>
        <v>1.2501278082753</v>
      </c>
      <c r="AQ67" s="194">
        <v>500</v>
      </c>
      <c r="AR67" s="232">
        <f>(AL67-AD67)*0.2</f>
        <v>626.173841434708</v>
      </c>
      <c r="AS67" s="258">
        <v>65</v>
      </c>
      <c r="AT67" s="258">
        <v>52</v>
      </c>
      <c r="AU67" s="258">
        <f t="shared" si="22"/>
        <v>-13</v>
      </c>
      <c r="AV67" s="259">
        <f>AU67*2</f>
        <v>-26</v>
      </c>
      <c r="AW67" s="258">
        <v>26</v>
      </c>
      <c r="AX67" s="258">
        <v>26</v>
      </c>
      <c r="AY67" s="258">
        <v>8</v>
      </c>
      <c r="AZ67" s="258">
        <f t="shared" si="23"/>
        <v>8</v>
      </c>
      <c r="BA67" s="258"/>
      <c r="BB67" s="262">
        <v>200</v>
      </c>
      <c r="BC67" s="258">
        <v>64</v>
      </c>
      <c r="BD67" s="258">
        <v>208</v>
      </c>
      <c r="BE67" s="265">
        <v>72</v>
      </c>
      <c r="BF67" s="266">
        <v>14</v>
      </c>
      <c r="BG67" s="258">
        <v>8</v>
      </c>
      <c r="BH67" s="258">
        <f t="shared" si="24"/>
        <v>-6</v>
      </c>
    </row>
    <row r="68" s="171" customFormat="1" hidden="1" spans="1:60">
      <c r="A68" s="29">
        <v>126</v>
      </c>
      <c r="B68" s="29">
        <v>371</v>
      </c>
      <c r="C68" s="30" t="s">
        <v>114</v>
      </c>
      <c r="D68" s="30" t="s">
        <v>45</v>
      </c>
      <c r="E68" s="59">
        <v>43</v>
      </c>
      <c r="F68" s="70">
        <v>100</v>
      </c>
      <c r="G68" s="191">
        <v>3</v>
      </c>
      <c r="H68" s="191">
        <v>0</v>
      </c>
      <c r="I68" s="209">
        <v>7000</v>
      </c>
      <c r="J68" s="111">
        <f t="shared" ref="J68:J131" si="27">I68*3</f>
        <v>21000</v>
      </c>
      <c r="K68" s="209">
        <f t="shared" ref="K68:K131" si="28">I68*M68</f>
        <v>1810.01108718606</v>
      </c>
      <c r="L68" s="111">
        <f t="shared" ref="L68:L131" si="29">K68*3</f>
        <v>5430.03326155817</v>
      </c>
      <c r="M68" s="210">
        <v>0.258573012455151</v>
      </c>
      <c r="N68" s="211">
        <v>9000</v>
      </c>
      <c r="O68" s="208">
        <f t="shared" ref="O68:O131" si="30">N68*3</f>
        <v>27000</v>
      </c>
      <c r="P68" s="209">
        <f t="shared" ref="P68:P131" si="31">N68*R68</f>
        <v>2152.62032868914</v>
      </c>
      <c r="Q68" s="111">
        <f t="shared" ref="Q68:Q131" si="32">P68*3</f>
        <v>6457.86098606741</v>
      </c>
      <c r="R68" s="210">
        <v>0.239180036521015</v>
      </c>
      <c r="S68" s="224">
        <v>21023.91</v>
      </c>
      <c r="T68" s="224">
        <v>4340.97</v>
      </c>
      <c r="U68" s="221">
        <f t="shared" ref="U68:U131" si="33">S68/J68</f>
        <v>1.00113857142857</v>
      </c>
      <c r="V68" s="225">
        <f t="shared" ref="V68:V131" si="34">T68/L68</f>
        <v>0.799437091984652</v>
      </c>
      <c r="W68" s="225">
        <f t="shared" ref="W68:W131" si="35">S68/O68</f>
        <v>0.778663333333333</v>
      </c>
      <c r="X68" s="225">
        <f t="shared" ref="X68:X131" si="36">T68/Q68</f>
        <v>0.672199356623731</v>
      </c>
      <c r="Y68" s="194">
        <f t="shared" si="25"/>
        <v>600</v>
      </c>
      <c r="Z68" s="237">
        <v>0</v>
      </c>
      <c r="AA68" s="236">
        <v>4550</v>
      </c>
      <c r="AB68" s="208">
        <f t="shared" ref="AB68:AB131" si="37">AA68*2</f>
        <v>9100</v>
      </c>
      <c r="AC68" s="209">
        <v>1519.65514194996</v>
      </c>
      <c r="AD68" s="111">
        <f t="shared" ref="AD68:AD131" si="38">AC68*2</f>
        <v>3039.31028389992</v>
      </c>
      <c r="AE68" s="210">
        <v>0.333990141087904</v>
      </c>
      <c r="AF68" s="209">
        <v>5232.5</v>
      </c>
      <c r="AG68" s="111">
        <f t="shared" ref="AG68:AG131" si="39">AF68*2</f>
        <v>10465</v>
      </c>
      <c r="AH68" s="209">
        <v>1625.27117431549</v>
      </c>
      <c r="AI68" s="111">
        <f t="shared" ref="AI68:AI131" si="40">AH68*2</f>
        <v>3250.54234863098</v>
      </c>
      <c r="AJ68" s="245">
        <v>0.310610831211751</v>
      </c>
      <c r="AK68" s="246">
        <v>10838.93</v>
      </c>
      <c r="AL68" s="246">
        <v>2356.73</v>
      </c>
      <c r="AM68" s="247">
        <f t="shared" ref="AM68:AM131" si="41">AK68/AB68</f>
        <v>1.19109120879121</v>
      </c>
      <c r="AN68" s="79">
        <f t="shared" ref="AN68:AN131" si="42">AL68/AD68</f>
        <v>0.775416058203817</v>
      </c>
      <c r="AO68" s="247">
        <f t="shared" ref="AO68:AO131" si="43">AK68/AG68</f>
        <v>1.0357314859054</v>
      </c>
      <c r="AP68" s="79">
        <f t="shared" ref="AP68:AP131" si="44">AL68/AI68</f>
        <v>0.725026702387857</v>
      </c>
      <c r="AQ68" s="257"/>
      <c r="AR68" s="257"/>
      <c r="AS68" s="258">
        <v>27</v>
      </c>
      <c r="AT68" s="258">
        <v>0</v>
      </c>
      <c r="AU68" s="258">
        <f t="shared" si="22"/>
        <v>-27</v>
      </c>
      <c r="AV68" s="259">
        <f>AU68*2</f>
        <v>-54</v>
      </c>
      <c r="AW68" s="258">
        <v>10</v>
      </c>
      <c r="AX68" s="258">
        <v>10</v>
      </c>
      <c r="AY68" s="258">
        <v>0</v>
      </c>
      <c r="AZ68" s="258">
        <f t="shared" si="23"/>
        <v>0</v>
      </c>
      <c r="BA68" s="258"/>
      <c r="BB68" s="262">
        <v>100</v>
      </c>
      <c r="BC68" s="258">
        <v>0</v>
      </c>
      <c r="BD68" s="258">
        <v>80</v>
      </c>
      <c r="BE68" s="265">
        <v>-20</v>
      </c>
      <c r="BF68" s="266">
        <v>3</v>
      </c>
      <c r="BG68" s="258">
        <v>0</v>
      </c>
      <c r="BH68" s="258">
        <f t="shared" si="24"/>
        <v>-3</v>
      </c>
    </row>
    <row r="69" s="171" customFormat="1" hidden="1" spans="1:60">
      <c r="A69" s="29">
        <v>12</v>
      </c>
      <c r="B69" s="29">
        <v>707</v>
      </c>
      <c r="C69" s="30" t="s">
        <v>115</v>
      </c>
      <c r="D69" s="30" t="s">
        <v>51</v>
      </c>
      <c r="E69" s="192">
        <v>4</v>
      </c>
      <c r="F69" s="193">
        <v>200</v>
      </c>
      <c r="G69" s="191">
        <v>3</v>
      </c>
      <c r="H69" s="191">
        <v>3</v>
      </c>
      <c r="I69" s="209">
        <v>23000</v>
      </c>
      <c r="J69" s="111">
        <f t="shared" si="27"/>
        <v>69000</v>
      </c>
      <c r="K69" s="209">
        <f t="shared" si="28"/>
        <v>5687.30745424912</v>
      </c>
      <c r="L69" s="111">
        <f t="shared" si="29"/>
        <v>17061.9223627474</v>
      </c>
      <c r="M69" s="210">
        <v>0.247274237141266</v>
      </c>
      <c r="N69" s="211">
        <v>28750</v>
      </c>
      <c r="O69" s="208">
        <f t="shared" si="30"/>
        <v>86250</v>
      </c>
      <c r="P69" s="209">
        <f t="shared" si="31"/>
        <v>6575.94924397554</v>
      </c>
      <c r="Q69" s="111">
        <f t="shared" si="32"/>
        <v>19727.8477319266</v>
      </c>
      <c r="R69" s="210">
        <v>0.228728669355671</v>
      </c>
      <c r="S69" s="224">
        <v>69009.1</v>
      </c>
      <c r="T69" s="224">
        <v>19237.72</v>
      </c>
      <c r="U69" s="221">
        <f t="shared" si="33"/>
        <v>1.00013188405797</v>
      </c>
      <c r="V69" s="221">
        <f t="shared" si="34"/>
        <v>1.12752359265233</v>
      </c>
      <c r="W69" s="225">
        <f t="shared" si="35"/>
        <v>0.800105507246377</v>
      </c>
      <c r="X69" s="225">
        <f t="shared" si="36"/>
        <v>0.975155539591203</v>
      </c>
      <c r="Y69" s="194">
        <f t="shared" si="25"/>
        <v>900</v>
      </c>
      <c r="Z69" s="232">
        <f>(T69-L69)*0.2</f>
        <v>435.159527450521</v>
      </c>
      <c r="AA69" s="236">
        <v>14950</v>
      </c>
      <c r="AB69" s="208">
        <f t="shared" si="37"/>
        <v>29900</v>
      </c>
      <c r="AC69" s="209">
        <v>4774.96855012998</v>
      </c>
      <c r="AD69" s="111">
        <f t="shared" si="38"/>
        <v>9549.93710025996</v>
      </c>
      <c r="AE69" s="210">
        <v>0.319395889640802</v>
      </c>
      <c r="AF69" s="209">
        <v>17192.5</v>
      </c>
      <c r="AG69" s="111">
        <f t="shared" si="39"/>
        <v>34385</v>
      </c>
      <c r="AH69" s="209">
        <v>5106.82886436402</v>
      </c>
      <c r="AI69" s="111">
        <f t="shared" si="40"/>
        <v>10213.657728728</v>
      </c>
      <c r="AJ69" s="245">
        <v>0.297038177365945</v>
      </c>
      <c r="AK69" s="246">
        <v>35884.9</v>
      </c>
      <c r="AL69" s="246">
        <v>7415.65</v>
      </c>
      <c r="AM69" s="247">
        <f t="shared" si="41"/>
        <v>1.20016387959866</v>
      </c>
      <c r="AN69" s="79">
        <f t="shared" si="42"/>
        <v>0.776512967797258</v>
      </c>
      <c r="AO69" s="247">
        <f t="shared" si="43"/>
        <v>1.0436207648684</v>
      </c>
      <c r="AP69" s="79">
        <f t="shared" si="44"/>
        <v>0.726052330806224</v>
      </c>
      <c r="AQ69" s="257"/>
      <c r="AR69" s="257"/>
      <c r="AS69" s="258">
        <v>56</v>
      </c>
      <c r="AT69" s="258">
        <v>67</v>
      </c>
      <c r="AU69" s="258">
        <f t="shared" ref="AU69:AU100" si="45">AT69-AS69</f>
        <v>11</v>
      </c>
      <c r="AV69" s="259"/>
      <c r="AW69" s="258">
        <v>36</v>
      </c>
      <c r="AX69" s="258">
        <v>13</v>
      </c>
      <c r="AY69" s="258">
        <v>8</v>
      </c>
      <c r="AZ69" s="258">
        <f t="shared" ref="AZ69:AZ100" si="46">(AX69+AY69)-AW69</f>
        <v>-15</v>
      </c>
      <c r="BA69" s="259">
        <f>AZ69*5</f>
        <v>-75</v>
      </c>
      <c r="BB69" s="262">
        <v>300</v>
      </c>
      <c r="BC69" s="258">
        <v>64</v>
      </c>
      <c r="BD69" s="258">
        <v>65</v>
      </c>
      <c r="BE69" s="265">
        <v>-171</v>
      </c>
      <c r="BF69" s="266">
        <v>12</v>
      </c>
      <c r="BG69" s="258">
        <v>7</v>
      </c>
      <c r="BH69" s="258">
        <f t="shared" ref="BH69:BH100" si="47">BG69-BF69</f>
        <v>-5</v>
      </c>
    </row>
    <row r="70" s="171" customFormat="1" hidden="1" spans="1:60">
      <c r="A70" s="29">
        <v>73</v>
      </c>
      <c r="B70" s="29">
        <v>107728</v>
      </c>
      <c r="C70" s="30" t="s">
        <v>116</v>
      </c>
      <c r="D70" s="30" t="s">
        <v>49</v>
      </c>
      <c r="E70" s="59">
        <v>25</v>
      </c>
      <c r="F70" s="70">
        <v>150</v>
      </c>
      <c r="G70" s="191">
        <v>3</v>
      </c>
      <c r="H70" s="191">
        <v>1</v>
      </c>
      <c r="I70" s="209">
        <v>12000</v>
      </c>
      <c r="J70" s="111">
        <f t="shared" si="27"/>
        <v>36000</v>
      </c>
      <c r="K70" s="209">
        <f t="shared" si="28"/>
        <v>2440.87701884138</v>
      </c>
      <c r="L70" s="111">
        <f t="shared" si="29"/>
        <v>7322.63105652415</v>
      </c>
      <c r="M70" s="210">
        <v>0.203406418236782</v>
      </c>
      <c r="N70" s="211">
        <v>15500</v>
      </c>
      <c r="O70" s="208">
        <f t="shared" si="30"/>
        <v>46500</v>
      </c>
      <c r="P70" s="209">
        <f t="shared" si="31"/>
        <v>2916.33952146987</v>
      </c>
      <c r="Q70" s="111">
        <f t="shared" si="32"/>
        <v>8749.01856440962</v>
      </c>
      <c r="R70" s="210">
        <v>0.188150936869024</v>
      </c>
      <c r="S70" s="224">
        <v>35887.39</v>
      </c>
      <c r="T70" s="224">
        <v>6948.12</v>
      </c>
      <c r="U70" s="225">
        <f t="shared" si="33"/>
        <v>0.996871944444444</v>
      </c>
      <c r="V70" s="225">
        <f t="shared" si="34"/>
        <v>0.948855670368579</v>
      </c>
      <c r="W70" s="225">
        <f t="shared" si="35"/>
        <v>0.771771827956989</v>
      </c>
      <c r="X70" s="225">
        <f t="shared" si="36"/>
        <v>0.794159933351205</v>
      </c>
      <c r="Y70" s="194"/>
      <c r="Z70" s="232"/>
      <c r="AA70" s="236">
        <v>7150</v>
      </c>
      <c r="AB70" s="208">
        <f t="shared" si="37"/>
        <v>14300</v>
      </c>
      <c r="AC70" s="209">
        <v>1878.54302509095</v>
      </c>
      <c r="AD70" s="111">
        <f t="shared" si="38"/>
        <v>3757.0860501819</v>
      </c>
      <c r="AE70" s="210">
        <v>0.262733290222511</v>
      </c>
      <c r="AF70" s="209">
        <v>8222.5</v>
      </c>
      <c r="AG70" s="111">
        <f t="shared" si="39"/>
        <v>16445</v>
      </c>
      <c r="AH70" s="209">
        <v>2009.10176533477</v>
      </c>
      <c r="AI70" s="111">
        <f t="shared" si="40"/>
        <v>4018.20353066954</v>
      </c>
      <c r="AJ70" s="245">
        <v>0.244341959906935</v>
      </c>
      <c r="AK70" s="246">
        <v>17189.25</v>
      </c>
      <c r="AL70" s="246">
        <v>3352.74</v>
      </c>
      <c r="AM70" s="247">
        <f t="shared" si="41"/>
        <v>1.20204545454545</v>
      </c>
      <c r="AN70" s="79">
        <f t="shared" si="42"/>
        <v>0.892377751059941</v>
      </c>
      <c r="AO70" s="247">
        <f t="shared" si="43"/>
        <v>1.04525691699605</v>
      </c>
      <c r="AP70" s="79">
        <f t="shared" si="44"/>
        <v>0.834387799027528</v>
      </c>
      <c r="AQ70" s="257"/>
      <c r="AR70" s="257"/>
      <c r="AS70" s="258">
        <v>33</v>
      </c>
      <c r="AT70" s="258">
        <v>54</v>
      </c>
      <c r="AU70" s="258">
        <f t="shared" si="45"/>
        <v>21</v>
      </c>
      <c r="AV70" s="259"/>
      <c r="AW70" s="258">
        <v>14</v>
      </c>
      <c r="AX70" s="258">
        <v>2</v>
      </c>
      <c r="AY70" s="258">
        <v>0</v>
      </c>
      <c r="AZ70" s="258">
        <f t="shared" si="46"/>
        <v>-12</v>
      </c>
      <c r="BA70" s="259">
        <f>AZ70*5</f>
        <v>-60</v>
      </c>
      <c r="BB70" s="262">
        <v>100</v>
      </c>
      <c r="BC70" s="258">
        <v>0</v>
      </c>
      <c r="BD70" s="258">
        <v>10</v>
      </c>
      <c r="BE70" s="265">
        <v>-90</v>
      </c>
      <c r="BF70" s="266">
        <v>6</v>
      </c>
      <c r="BG70" s="258">
        <v>2</v>
      </c>
      <c r="BH70" s="258">
        <f t="shared" si="47"/>
        <v>-4</v>
      </c>
    </row>
    <row r="71" s="171" customFormat="1" hidden="1" spans="1:60">
      <c r="A71" s="29">
        <v>40</v>
      </c>
      <c r="B71" s="29">
        <v>105751</v>
      </c>
      <c r="C71" s="30" t="s">
        <v>117</v>
      </c>
      <c r="D71" s="30" t="s">
        <v>51</v>
      </c>
      <c r="E71" s="192">
        <v>14</v>
      </c>
      <c r="F71" s="193">
        <v>150</v>
      </c>
      <c r="G71" s="191">
        <v>2</v>
      </c>
      <c r="H71" s="191">
        <v>2</v>
      </c>
      <c r="I71" s="209">
        <v>15000</v>
      </c>
      <c r="J71" s="111">
        <f t="shared" si="27"/>
        <v>45000</v>
      </c>
      <c r="K71" s="209">
        <f t="shared" si="28"/>
        <v>3787.3709358403</v>
      </c>
      <c r="L71" s="111">
        <f t="shared" si="29"/>
        <v>11362.1128075209</v>
      </c>
      <c r="M71" s="210">
        <v>0.252491395722687</v>
      </c>
      <c r="N71" s="211">
        <v>18800</v>
      </c>
      <c r="O71" s="208">
        <f t="shared" si="30"/>
        <v>56400</v>
      </c>
      <c r="P71" s="209">
        <f t="shared" si="31"/>
        <v>4390.82537161754</v>
      </c>
      <c r="Q71" s="111">
        <f t="shared" si="32"/>
        <v>13172.4761148526</v>
      </c>
      <c r="R71" s="210">
        <v>0.233554541043486</v>
      </c>
      <c r="S71" s="224">
        <v>44230.7</v>
      </c>
      <c r="T71" s="224">
        <v>8903.56</v>
      </c>
      <c r="U71" s="225">
        <f t="shared" si="33"/>
        <v>0.982904444444444</v>
      </c>
      <c r="V71" s="225">
        <f t="shared" si="34"/>
        <v>0.783618342013509</v>
      </c>
      <c r="W71" s="225">
        <f t="shared" si="35"/>
        <v>0.784232269503546</v>
      </c>
      <c r="X71" s="225">
        <f t="shared" si="36"/>
        <v>0.675921514100208</v>
      </c>
      <c r="Y71" s="194"/>
      <c r="Z71" s="232"/>
      <c r="AA71" s="236">
        <v>9750</v>
      </c>
      <c r="AB71" s="208">
        <f t="shared" si="37"/>
        <v>19500</v>
      </c>
      <c r="AC71" s="209">
        <v>3179.81351488259</v>
      </c>
      <c r="AD71" s="111">
        <f t="shared" si="38"/>
        <v>6359.62702976518</v>
      </c>
      <c r="AE71" s="210">
        <v>0.326134719475138</v>
      </c>
      <c r="AF71" s="209">
        <v>11212.5</v>
      </c>
      <c r="AG71" s="111">
        <f t="shared" si="39"/>
        <v>22425</v>
      </c>
      <c r="AH71" s="209">
        <v>3400.81055416694</v>
      </c>
      <c r="AI71" s="111">
        <f t="shared" si="40"/>
        <v>6801.62110833388</v>
      </c>
      <c r="AJ71" s="245">
        <v>0.303305289111878</v>
      </c>
      <c r="AK71" s="246">
        <v>21042.17</v>
      </c>
      <c r="AL71" s="246">
        <v>4674.25</v>
      </c>
      <c r="AM71" s="247">
        <f t="shared" si="41"/>
        <v>1.07908564102564</v>
      </c>
      <c r="AN71" s="79">
        <f t="shared" si="42"/>
        <v>0.73498807054611</v>
      </c>
      <c r="AO71" s="79">
        <f t="shared" si="43"/>
        <v>0.938335340022296</v>
      </c>
      <c r="AP71" s="79">
        <f t="shared" si="44"/>
        <v>0.687225872413378</v>
      </c>
      <c r="AQ71" s="257"/>
      <c r="AR71" s="257"/>
      <c r="AS71" s="258">
        <v>42</v>
      </c>
      <c r="AT71" s="258">
        <v>11</v>
      </c>
      <c r="AU71" s="258">
        <f t="shared" si="45"/>
        <v>-31</v>
      </c>
      <c r="AV71" s="259">
        <f>AU71*2</f>
        <v>-62</v>
      </c>
      <c r="AW71" s="258">
        <v>18</v>
      </c>
      <c r="AX71" s="258">
        <v>15</v>
      </c>
      <c r="AY71" s="258">
        <v>4</v>
      </c>
      <c r="AZ71" s="258">
        <f t="shared" si="46"/>
        <v>1</v>
      </c>
      <c r="BA71" s="258"/>
      <c r="BB71" s="262">
        <v>100</v>
      </c>
      <c r="BC71" s="258">
        <v>32</v>
      </c>
      <c r="BD71" s="258">
        <v>120</v>
      </c>
      <c r="BE71" s="265">
        <v>52</v>
      </c>
      <c r="BF71" s="266">
        <v>8</v>
      </c>
      <c r="BG71" s="258">
        <v>27</v>
      </c>
      <c r="BH71" s="258">
        <f t="shared" si="47"/>
        <v>19</v>
      </c>
    </row>
    <row r="72" s="171" customFormat="1" hidden="1" spans="1:60">
      <c r="A72" s="29">
        <v>101</v>
      </c>
      <c r="B72" s="29">
        <v>549</v>
      </c>
      <c r="C72" s="30" t="s">
        <v>118</v>
      </c>
      <c r="D72" s="30" t="s">
        <v>49</v>
      </c>
      <c r="E72" s="192">
        <v>34</v>
      </c>
      <c r="F72" s="193">
        <v>150</v>
      </c>
      <c r="G72" s="191">
        <v>3</v>
      </c>
      <c r="H72" s="191">
        <v>1</v>
      </c>
      <c r="I72" s="209">
        <v>10500</v>
      </c>
      <c r="J72" s="111">
        <f t="shared" si="27"/>
        <v>31500</v>
      </c>
      <c r="K72" s="209">
        <f t="shared" si="28"/>
        <v>2100</v>
      </c>
      <c r="L72" s="111">
        <f t="shared" si="29"/>
        <v>6300</v>
      </c>
      <c r="M72" s="210">
        <v>0.2</v>
      </c>
      <c r="N72" s="211">
        <v>13500</v>
      </c>
      <c r="O72" s="208">
        <f t="shared" si="30"/>
        <v>40500</v>
      </c>
      <c r="P72" s="209">
        <f t="shared" si="31"/>
        <v>2497.5</v>
      </c>
      <c r="Q72" s="111">
        <f t="shared" si="32"/>
        <v>7492.5</v>
      </c>
      <c r="R72" s="210">
        <v>0.185</v>
      </c>
      <c r="S72" s="224">
        <v>30691.49</v>
      </c>
      <c r="T72" s="224">
        <v>6291.36</v>
      </c>
      <c r="U72" s="225">
        <f t="shared" si="33"/>
        <v>0.974333015873016</v>
      </c>
      <c r="V72" s="225">
        <f t="shared" si="34"/>
        <v>0.998628571428571</v>
      </c>
      <c r="W72" s="225">
        <f t="shared" si="35"/>
        <v>0.757814567901235</v>
      </c>
      <c r="X72" s="225">
        <f t="shared" si="36"/>
        <v>0.839687687687688</v>
      </c>
      <c r="Y72" s="194"/>
      <c r="Z72" s="232"/>
      <c r="AA72" s="236">
        <v>6825</v>
      </c>
      <c r="AB72" s="208">
        <f t="shared" si="37"/>
        <v>13650</v>
      </c>
      <c r="AC72" s="209">
        <v>1707.90909961884</v>
      </c>
      <c r="AD72" s="111">
        <f t="shared" si="38"/>
        <v>3415.81819923768</v>
      </c>
      <c r="AE72" s="210">
        <v>0.250243091519244</v>
      </c>
      <c r="AF72" s="209">
        <v>7848.75</v>
      </c>
      <c r="AG72" s="111">
        <f t="shared" si="39"/>
        <v>15697.5</v>
      </c>
      <c r="AH72" s="209">
        <v>1826.60878204235</v>
      </c>
      <c r="AI72" s="111">
        <f t="shared" si="40"/>
        <v>3653.2175640847</v>
      </c>
      <c r="AJ72" s="245">
        <v>0.232726075112897</v>
      </c>
      <c r="AK72" s="246">
        <v>16759.78</v>
      </c>
      <c r="AL72" s="246">
        <v>3165.44</v>
      </c>
      <c r="AM72" s="247">
        <f t="shared" si="41"/>
        <v>1.22782271062271</v>
      </c>
      <c r="AN72" s="79">
        <f t="shared" si="42"/>
        <v>0.926700373195049</v>
      </c>
      <c r="AO72" s="247">
        <f t="shared" si="43"/>
        <v>1.06767192228062</v>
      </c>
      <c r="AP72" s="79">
        <f t="shared" si="44"/>
        <v>0.866480012337587</v>
      </c>
      <c r="AQ72" s="257"/>
      <c r="AR72" s="257"/>
      <c r="AS72" s="258">
        <v>36</v>
      </c>
      <c r="AT72" s="258">
        <v>10</v>
      </c>
      <c r="AU72" s="258">
        <f t="shared" si="45"/>
        <v>-26</v>
      </c>
      <c r="AV72" s="259">
        <f>AU72*2</f>
        <v>-52</v>
      </c>
      <c r="AW72" s="258">
        <v>10</v>
      </c>
      <c r="AX72" s="258">
        <v>2</v>
      </c>
      <c r="AY72" s="258">
        <v>0</v>
      </c>
      <c r="AZ72" s="258">
        <f t="shared" si="46"/>
        <v>-8</v>
      </c>
      <c r="BA72" s="259">
        <f>AZ72*5</f>
        <v>-40</v>
      </c>
      <c r="BB72" s="262">
        <v>100</v>
      </c>
      <c r="BC72" s="258">
        <v>0</v>
      </c>
      <c r="BD72" s="258">
        <v>10</v>
      </c>
      <c r="BE72" s="265">
        <v>-90</v>
      </c>
      <c r="BF72" s="266">
        <v>4</v>
      </c>
      <c r="BG72" s="258">
        <v>4</v>
      </c>
      <c r="BH72" s="258">
        <f t="shared" si="47"/>
        <v>0</v>
      </c>
    </row>
    <row r="73" s="171" customFormat="1" hidden="1" spans="1:60">
      <c r="A73" s="29">
        <v>71</v>
      </c>
      <c r="B73" s="29">
        <v>721</v>
      </c>
      <c r="C73" s="30" t="s">
        <v>119</v>
      </c>
      <c r="D73" s="30" t="s">
        <v>59</v>
      </c>
      <c r="E73" s="192">
        <v>24</v>
      </c>
      <c r="F73" s="193">
        <v>150</v>
      </c>
      <c r="G73" s="191">
        <v>3</v>
      </c>
      <c r="H73" s="191">
        <v>1</v>
      </c>
      <c r="I73" s="209">
        <v>12000</v>
      </c>
      <c r="J73" s="111">
        <f t="shared" si="27"/>
        <v>36000</v>
      </c>
      <c r="K73" s="209">
        <f t="shared" si="28"/>
        <v>3002.82239236596</v>
      </c>
      <c r="L73" s="111">
        <f t="shared" si="29"/>
        <v>9008.46717709788</v>
      </c>
      <c r="M73" s="210">
        <v>0.25023519936383</v>
      </c>
      <c r="N73" s="211">
        <v>15500</v>
      </c>
      <c r="O73" s="208">
        <f t="shared" si="30"/>
        <v>46500</v>
      </c>
      <c r="P73" s="209">
        <f t="shared" si="31"/>
        <v>3587.74717087892</v>
      </c>
      <c r="Q73" s="111">
        <f t="shared" si="32"/>
        <v>10763.2415126368</v>
      </c>
      <c r="R73" s="210">
        <v>0.231467559411543</v>
      </c>
      <c r="S73" s="224">
        <v>34382.71</v>
      </c>
      <c r="T73" s="224">
        <v>7907.84</v>
      </c>
      <c r="U73" s="225">
        <f t="shared" si="33"/>
        <v>0.955075277777778</v>
      </c>
      <c r="V73" s="225">
        <f t="shared" si="34"/>
        <v>0.877823035211141</v>
      </c>
      <c r="W73" s="225">
        <f t="shared" si="35"/>
        <v>0.73941311827957</v>
      </c>
      <c r="X73" s="225">
        <f t="shared" si="36"/>
        <v>0.734708032957885</v>
      </c>
      <c r="Y73" s="194"/>
      <c r="Z73" s="232"/>
      <c r="AA73" s="236">
        <v>7800</v>
      </c>
      <c r="AB73" s="208">
        <f t="shared" si="37"/>
        <v>15600</v>
      </c>
      <c r="AC73" s="209">
        <v>2521.11963359059</v>
      </c>
      <c r="AD73" s="111">
        <f t="shared" si="38"/>
        <v>5042.23926718118</v>
      </c>
      <c r="AE73" s="210">
        <v>0.323220465844947</v>
      </c>
      <c r="AF73" s="209">
        <v>8970</v>
      </c>
      <c r="AG73" s="111">
        <f t="shared" si="39"/>
        <v>17940</v>
      </c>
      <c r="AH73" s="209">
        <v>2696.33744812513</v>
      </c>
      <c r="AI73" s="111">
        <f t="shared" si="40"/>
        <v>5392.67489625026</v>
      </c>
      <c r="AJ73" s="245">
        <v>0.300595033235801</v>
      </c>
      <c r="AK73" s="246">
        <v>18183.45</v>
      </c>
      <c r="AL73" s="246">
        <v>4536.22</v>
      </c>
      <c r="AM73" s="247">
        <f t="shared" si="41"/>
        <v>1.16560576923077</v>
      </c>
      <c r="AN73" s="79">
        <f t="shared" si="42"/>
        <v>0.899643939851338</v>
      </c>
      <c r="AO73" s="247">
        <f t="shared" si="43"/>
        <v>1.01357023411371</v>
      </c>
      <c r="AP73" s="79">
        <f t="shared" si="44"/>
        <v>0.841181804442581</v>
      </c>
      <c r="AQ73" s="257"/>
      <c r="AR73" s="257"/>
      <c r="AS73" s="258">
        <v>33</v>
      </c>
      <c r="AT73" s="258">
        <v>0</v>
      </c>
      <c r="AU73" s="258">
        <f t="shared" si="45"/>
        <v>-33</v>
      </c>
      <c r="AV73" s="259">
        <f>AU73*2</f>
        <v>-66</v>
      </c>
      <c r="AW73" s="258">
        <v>20</v>
      </c>
      <c r="AX73" s="258">
        <v>6</v>
      </c>
      <c r="AY73" s="258">
        <v>4</v>
      </c>
      <c r="AZ73" s="258">
        <f t="shared" si="46"/>
        <v>-10</v>
      </c>
      <c r="BA73" s="259">
        <f>AZ73*5</f>
        <v>-50</v>
      </c>
      <c r="BB73" s="262">
        <v>200</v>
      </c>
      <c r="BC73" s="258">
        <v>32</v>
      </c>
      <c r="BD73" s="258">
        <v>30</v>
      </c>
      <c r="BE73" s="265">
        <v>-138</v>
      </c>
      <c r="BF73" s="266">
        <v>6</v>
      </c>
      <c r="BG73" s="258">
        <v>3</v>
      </c>
      <c r="BH73" s="258">
        <f t="shared" si="47"/>
        <v>-3</v>
      </c>
    </row>
    <row r="74" s="171" customFormat="1" hidden="1" spans="1:60">
      <c r="A74" s="29">
        <v>51</v>
      </c>
      <c r="B74" s="29">
        <v>108656</v>
      </c>
      <c r="C74" s="30" t="s">
        <v>120</v>
      </c>
      <c r="D74" s="30" t="s">
        <v>45</v>
      </c>
      <c r="E74" s="59">
        <v>17</v>
      </c>
      <c r="F74" s="70">
        <v>150</v>
      </c>
      <c r="G74" s="191">
        <v>2</v>
      </c>
      <c r="H74" s="191">
        <v>2</v>
      </c>
      <c r="I74" s="209">
        <v>13500</v>
      </c>
      <c r="J74" s="111">
        <f t="shared" si="27"/>
        <v>40500</v>
      </c>
      <c r="K74" s="209">
        <f t="shared" si="28"/>
        <v>2160</v>
      </c>
      <c r="L74" s="111">
        <f t="shared" si="29"/>
        <v>6480</v>
      </c>
      <c r="M74" s="210">
        <v>0.16</v>
      </c>
      <c r="N74" s="211">
        <v>16875</v>
      </c>
      <c r="O74" s="208">
        <f t="shared" si="30"/>
        <v>50625</v>
      </c>
      <c r="P74" s="209">
        <f t="shared" si="31"/>
        <v>2531.25</v>
      </c>
      <c r="Q74" s="111">
        <f t="shared" si="32"/>
        <v>7593.75</v>
      </c>
      <c r="R74" s="210">
        <v>0.15</v>
      </c>
      <c r="S74" s="224">
        <v>38550.48</v>
      </c>
      <c r="T74" s="224">
        <v>6309.6</v>
      </c>
      <c r="U74" s="225">
        <f t="shared" si="33"/>
        <v>0.951863703703704</v>
      </c>
      <c r="V74" s="225">
        <f t="shared" si="34"/>
        <v>0.973703703703704</v>
      </c>
      <c r="W74" s="225">
        <f t="shared" si="35"/>
        <v>0.761490962962963</v>
      </c>
      <c r="X74" s="225">
        <f t="shared" si="36"/>
        <v>0.830893827160494</v>
      </c>
      <c r="Y74" s="194"/>
      <c r="Z74" s="232"/>
      <c r="AA74" s="236">
        <v>8775</v>
      </c>
      <c r="AB74" s="208">
        <f t="shared" si="37"/>
        <v>17550</v>
      </c>
      <c r="AC74" s="209">
        <v>1531.23940089842</v>
      </c>
      <c r="AD74" s="111">
        <f t="shared" si="38"/>
        <v>3062.47880179684</v>
      </c>
      <c r="AE74" s="210">
        <v>0.174500216626601</v>
      </c>
      <c r="AF74" s="209">
        <v>10091.25</v>
      </c>
      <c r="AG74" s="111">
        <f t="shared" si="39"/>
        <v>20182.5</v>
      </c>
      <c r="AH74" s="209">
        <v>1637.66053926087</v>
      </c>
      <c r="AI74" s="111">
        <f t="shared" si="40"/>
        <v>3275.32107852174</v>
      </c>
      <c r="AJ74" s="245">
        <v>0.162285201462739</v>
      </c>
      <c r="AK74" s="246">
        <v>21221.31</v>
      </c>
      <c r="AL74" s="246">
        <v>3056.93</v>
      </c>
      <c r="AM74" s="247">
        <f t="shared" si="41"/>
        <v>1.20919145299145</v>
      </c>
      <c r="AN74" s="79">
        <f t="shared" si="42"/>
        <v>0.998188133810564</v>
      </c>
      <c r="AO74" s="247">
        <f t="shared" si="43"/>
        <v>1.05147082868822</v>
      </c>
      <c r="AP74" s="79">
        <f t="shared" si="44"/>
        <v>0.933322238252041</v>
      </c>
      <c r="AQ74" s="257"/>
      <c r="AR74" s="257"/>
      <c r="AS74" s="258">
        <v>33</v>
      </c>
      <c r="AT74" s="258">
        <v>0</v>
      </c>
      <c r="AU74" s="258">
        <f t="shared" si="45"/>
        <v>-33</v>
      </c>
      <c r="AV74" s="259">
        <f>AU74*2</f>
        <v>-66</v>
      </c>
      <c r="AW74" s="258">
        <v>10</v>
      </c>
      <c r="AX74" s="258">
        <v>8</v>
      </c>
      <c r="AY74" s="258">
        <v>0</v>
      </c>
      <c r="AZ74" s="258">
        <f t="shared" si="46"/>
        <v>-2</v>
      </c>
      <c r="BA74" s="259">
        <f>AZ74*5</f>
        <v>-10</v>
      </c>
      <c r="BB74" s="262">
        <v>100</v>
      </c>
      <c r="BC74" s="258">
        <v>0</v>
      </c>
      <c r="BD74" s="258">
        <v>40</v>
      </c>
      <c r="BE74" s="265">
        <v>-60</v>
      </c>
      <c r="BF74" s="266">
        <v>6</v>
      </c>
      <c r="BG74" s="258">
        <v>1</v>
      </c>
      <c r="BH74" s="258">
        <f t="shared" si="47"/>
        <v>-5</v>
      </c>
    </row>
    <row r="75" s="171" customFormat="1" hidden="1" spans="1:60">
      <c r="A75" s="29">
        <v>78</v>
      </c>
      <c r="B75" s="29">
        <v>570</v>
      </c>
      <c r="C75" s="30" t="s">
        <v>121</v>
      </c>
      <c r="D75" s="30" t="s">
        <v>53</v>
      </c>
      <c r="E75" s="192">
        <v>26</v>
      </c>
      <c r="F75" s="193">
        <v>150</v>
      </c>
      <c r="G75" s="191">
        <v>2</v>
      </c>
      <c r="H75" s="191">
        <v>2</v>
      </c>
      <c r="I75" s="209">
        <v>10000</v>
      </c>
      <c r="J75" s="111">
        <f t="shared" si="27"/>
        <v>30000</v>
      </c>
      <c r="K75" s="209">
        <f t="shared" si="28"/>
        <v>2045.59926977135</v>
      </c>
      <c r="L75" s="111">
        <f t="shared" si="29"/>
        <v>6136.79780931405</v>
      </c>
      <c r="M75" s="210">
        <v>0.204559926977135</v>
      </c>
      <c r="N75" s="211">
        <v>12800</v>
      </c>
      <c r="O75" s="208">
        <f t="shared" si="30"/>
        <v>38400</v>
      </c>
      <c r="P75" s="209">
        <f t="shared" si="31"/>
        <v>2421.98953540928</v>
      </c>
      <c r="Q75" s="111">
        <f t="shared" si="32"/>
        <v>7265.96860622784</v>
      </c>
      <c r="R75" s="210">
        <v>0.18921793245385</v>
      </c>
      <c r="S75" s="224">
        <v>28417.17</v>
      </c>
      <c r="T75" s="224">
        <v>7290.39</v>
      </c>
      <c r="U75" s="225">
        <f t="shared" si="33"/>
        <v>0.947239</v>
      </c>
      <c r="V75" s="225">
        <f t="shared" si="34"/>
        <v>1.18797950112274</v>
      </c>
      <c r="W75" s="225">
        <f t="shared" si="35"/>
        <v>0.74003046875</v>
      </c>
      <c r="X75" s="225">
        <f t="shared" si="36"/>
        <v>1.00336106513744</v>
      </c>
      <c r="Y75" s="194"/>
      <c r="Z75" s="232"/>
      <c r="AA75" s="236">
        <v>6500</v>
      </c>
      <c r="AB75" s="208">
        <f t="shared" si="37"/>
        <v>13000</v>
      </c>
      <c r="AC75" s="209">
        <v>1717.45105357886</v>
      </c>
      <c r="AD75" s="111">
        <f t="shared" si="38"/>
        <v>3434.90210715772</v>
      </c>
      <c r="AE75" s="210">
        <v>0.264223239012133</v>
      </c>
      <c r="AF75" s="209">
        <v>7475</v>
      </c>
      <c r="AG75" s="111">
        <f t="shared" si="39"/>
        <v>14950</v>
      </c>
      <c r="AH75" s="209">
        <v>1836.8139018026</v>
      </c>
      <c r="AI75" s="111">
        <f t="shared" si="40"/>
        <v>3673.6278036052</v>
      </c>
      <c r="AJ75" s="245">
        <v>0.245727612281284</v>
      </c>
      <c r="AK75" s="246">
        <v>9831.95</v>
      </c>
      <c r="AL75" s="246">
        <v>2272.2</v>
      </c>
      <c r="AM75" s="79">
        <f t="shared" si="41"/>
        <v>0.756303846153846</v>
      </c>
      <c r="AN75" s="79">
        <f t="shared" si="42"/>
        <v>0.661503568111925</v>
      </c>
      <c r="AO75" s="79">
        <f t="shared" si="43"/>
        <v>0.657655518394649</v>
      </c>
      <c r="AP75" s="79">
        <f t="shared" si="44"/>
        <v>0.6185166602262</v>
      </c>
      <c r="AQ75" s="257"/>
      <c r="AR75" s="257"/>
      <c r="AS75" s="258">
        <v>27</v>
      </c>
      <c r="AT75" s="258">
        <v>44</v>
      </c>
      <c r="AU75" s="258">
        <f t="shared" si="45"/>
        <v>17</v>
      </c>
      <c r="AV75" s="259"/>
      <c r="AW75" s="258">
        <v>10</v>
      </c>
      <c r="AX75" s="258">
        <v>4</v>
      </c>
      <c r="AY75" s="258">
        <v>0</v>
      </c>
      <c r="AZ75" s="258">
        <f t="shared" si="46"/>
        <v>-6</v>
      </c>
      <c r="BA75" s="259">
        <f>AZ75*5</f>
        <v>-30</v>
      </c>
      <c r="BB75" s="262">
        <v>100</v>
      </c>
      <c r="BC75" s="258">
        <v>0</v>
      </c>
      <c r="BD75" s="258">
        <v>20</v>
      </c>
      <c r="BE75" s="265">
        <v>-80</v>
      </c>
      <c r="BF75" s="266">
        <v>6</v>
      </c>
      <c r="BG75" s="258">
        <v>10</v>
      </c>
      <c r="BH75" s="258">
        <f t="shared" si="47"/>
        <v>4</v>
      </c>
    </row>
    <row r="76" s="171" customFormat="1" hidden="1" spans="1:60">
      <c r="A76" s="29">
        <v>10</v>
      </c>
      <c r="B76" s="29">
        <v>546</v>
      </c>
      <c r="C76" s="30" t="s">
        <v>122</v>
      </c>
      <c r="D76" s="30" t="s">
        <v>51</v>
      </c>
      <c r="E76" s="192">
        <v>4</v>
      </c>
      <c r="F76" s="193">
        <v>200</v>
      </c>
      <c r="G76" s="191">
        <v>3</v>
      </c>
      <c r="H76" s="191">
        <v>3</v>
      </c>
      <c r="I76" s="209">
        <v>25000</v>
      </c>
      <c r="J76" s="111">
        <f t="shared" si="27"/>
        <v>75000</v>
      </c>
      <c r="K76" s="209">
        <f t="shared" si="28"/>
        <v>6125</v>
      </c>
      <c r="L76" s="111">
        <f t="shared" si="29"/>
        <v>18375</v>
      </c>
      <c r="M76" s="210">
        <v>0.245</v>
      </c>
      <c r="N76" s="211">
        <v>30000</v>
      </c>
      <c r="O76" s="208">
        <f t="shared" si="30"/>
        <v>90000</v>
      </c>
      <c r="P76" s="209">
        <f t="shared" si="31"/>
        <v>6798.75</v>
      </c>
      <c r="Q76" s="111">
        <f t="shared" si="32"/>
        <v>20396.25</v>
      </c>
      <c r="R76" s="210">
        <v>0.226625</v>
      </c>
      <c r="S76" s="224">
        <v>69686.92</v>
      </c>
      <c r="T76" s="224">
        <v>16078.02</v>
      </c>
      <c r="U76" s="225">
        <f t="shared" si="33"/>
        <v>0.929158933333333</v>
      </c>
      <c r="V76" s="225">
        <f t="shared" si="34"/>
        <v>0.874994285714286</v>
      </c>
      <c r="W76" s="225">
        <f t="shared" si="35"/>
        <v>0.774299111111111</v>
      </c>
      <c r="X76" s="225">
        <f t="shared" si="36"/>
        <v>0.78828314028314</v>
      </c>
      <c r="Y76" s="194"/>
      <c r="Z76" s="232"/>
      <c r="AA76" s="236">
        <v>13000</v>
      </c>
      <c r="AB76" s="208">
        <f t="shared" si="37"/>
        <v>26000</v>
      </c>
      <c r="AC76" s="209">
        <v>3880.40586568944</v>
      </c>
      <c r="AD76" s="111">
        <f t="shared" si="38"/>
        <v>7760.81173137888</v>
      </c>
      <c r="AE76" s="210">
        <v>0.298492758899187</v>
      </c>
      <c r="AF76" s="209">
        <v>14950</v>
      </c>
      <c r="AG76" s="111">
        <f t="shared" si="39"/>
        <v>29900</v>
      </c>
      <c r="AH76" s="209">
        <v>4150.09407335485</v>
      </c>
      <c r="AI76" s="111">
        <f t="shared" si="40"/>
        <v>8300.1881467097</v>
      </c>
      <c r="AJ76" s="245">
        <v>0.277598265776244</v>
      </c>
      <c r="AK76" s="246">
        <v>25937.45</v>
      </c>
      <c r="AL76" s="246">
        <v>6276.9</v>
      </c>
      <c r="AM76" s="79">
        <f t="shared" si="41"/>
        <v>0.997594230769231</v>
      </c>
      <c r="AN76" s="79">
        <f t="shared" si="42"/>
        <v>0.808794262412132</v>
      </c>
      <c r="AO76" s="79">
        <f t="shared" si="43"/>
        <v>0.867473244147157</v>
      </c>
      <c r="AP76" s="79">
        <f t="shared" si="44"/>
        <v>0.75623586948306</v>
      </c>
      <c r="AQ76" s="257"/>
      <c r="AR76" s="257"/>
      <c r="AS76" s="258">
        <v>50</v>
      </c>
      <c r="AT76" s="258">
        <v>24</v>
      </c>
      <c r="AU76" s="258">
        <f t="shared" si="45"/>
        <v>-26</v>
      </c>
      <c r="AV76" s="259">
        <f>AU76*2</f>
        <v>-52</v>
      </c>
      <c r="AW76" s="258">
        <v>22</v>
      </c>
      <c r="AX76" s="258">
        <v>42</v>
      </c>
      <c r="AY76" s="258">
        <v>17</v>
      </c>
      <c r="AZ76" s="258">
        <f t="shared" si="46"/>
        <v>37</v>
      </c>
      <c r="BA76" s="258"/>
      <c r="BB76" s="262">
        <v>200</v>
      </c>
      <c r="BC76" s="258">
        <v>136</v>
      </c>
      <c r="BD76" s="258">
        <v>336</v>
      </c>
      <c r="BE76" s="265">
        <v>272</v>
      </c>
      <c r="BF76" s="266">
        <v>14</v>
      </c>
      <c r="BG76" s="258">
        <v>9</v>
      </c>
      <c r="BH76" s="258">
        <f t="shared" si="47"/>
        <v>-5</v>
      </c>
    </row>
    <row r="77" s="171" customFormat="1" hidden="1" spans="1:60">
      <c r="A77" s="29">
        <v>112</v>
      </c>
      <c r="B77" s="29">
        <v>113023</v>
      </c>
      <c r="C77" s="30" t="s">
        <v>123</v>
      </c>
      <c r="D77" s="30" t="s">
        <v>47</v>
      </c>
      <c r="E77" s="192">
        <v>38</v>
      </c>
      <c r="F77" s="193">
        <v>100</v>
      </c>
      <c r="G77" s="191">
        <v>2</v>
      </c>
      <c r="H77" s="191">
        <v>1</v>
      </c>
      <c r="I77" s="209">
        <v>7500</v>
      </c>
      <c r="J77" s="111">
        <f t="shared" si="27"/>
        <v>22500</v>
      </c>
      <c r="K77" s="209">
        <f t="shared" si="28"/>
        <v>1200</v>
      </c>
      <c r="L77" s="111">
        <f t="shared" si="29"/>
        <v>3600</v>
      </c>
      <c r="M77" s="210">
        <v>0.16</v>
      </c>
      <c r="N77" s="211">
        <v>9500</v>
      </c>
      <c r="O77" s="208">
        <f t="shared" si="30"/>
        <v>28500</v>
      </c>
      <c r="P77" s="209">
        <f t="shared" si="31"/>
        <v>1425</v>
      </c>
      <c r="Q77" s="111">
        <f t="shared" si="32"/>
        <v>4275</v>
      </c>
      <c r="R77" s="210">
        <v>0.15</v>
      </c>
      <c r="S77" s="224">
        <v>20816.64</v>
      </c>
      <c r="T77" s="224">
        <v>680.05</v>
      </c>
      <c r="U77" s="225">
        <f t="shared" si="33"/>
        <v>0.925184</v>
      </c>
      <c r="V77" s="225">
        <f t="shared" si="34"/>
        <v>0.188902777777778</v>
      </c>
      <c r="W77" s="225">
        <f t="shared" si="35"/>
        <v>0.730408421052632</v>
      </c>
      <c r="X77" s="225">
        <f t="shared" si="36"/>
        <v>0.159076023391813</v>
      </c>
      <c r="Y77" s="194"/>
      <c r="Z77" s="232"/>
      <c r="AA77" s="236">
        <v>4875</v>
      </c>
      <c r="AB77" s="208">
        <f t="shared" si="37"/>
        <v>9750</v>
      </c>
      <c r="AC77" s="209">
        <v>827.854627485252</v>
      </c>
      <c r="AD77" s="111">
        <f t="shared" si="38"/>
        <v>1655.7092549705</v>
      </c>
      <c r="AE77" s="210">
        <v>0.169816333843129</v>
      </c>
      <c r="AF77" s="209">
        <v>5606.25</v>
      </c>
      <c r="AG77" s="111">
        <f t="shared" si="39"/>
        <v>11212.5</v>
      </c>
      <c r="AH77" s="209">
        <v>885.390524095477</v>
      </c>
      <c r="AI77" s="111">
        <f t="shared" si="40"/>
        <v>1770.78104819095</v>
      </c>
      <c r="AJ77" s="245">
        <v>0.15792919047411</v>
      </c>
      <c r="AK77" s="246">
        <v>7717.69</v>
      </c>
      <c r="AL77" s="246">
        <v>420.61</v>
      </c>
      <c r="AM77" s="79">
        <f t="shared" si="41"/>
        <v>0.791557948717949</v>
      </c>
      <c r="AN77" s="79">
        <f t="shared" si="42"/>
        <v>0.254036147190283</v>
      </c>
      <c r="AO77" s="79">
        <f t="shared" si="43"/>
        <v>0.688311259754738</v>
      </c>
      <c r="AP77" s="79">
        <f t="shared" si="44"/>
        <v>0.237527954362116</v>
      </c>
      <c r="AQ77" s="257"/>
      <c r="AR77" s="257"/>
      <c r="AS77" s="258">
        <v>24</v>
      </c>
      <c r="AT77" s="258">
        <v>10</v>
      </c>
      <c r="AU77" s="258">
        <f t="shared" si="45"/>
        <v>-14</v>
      </c>
      <c r="AV77" s="259">
        <f>AU77*2</f>
        <v>-28</v>
      </c>
      <c r="AW77" s="258">
        <v>8</v>
      </c>
      <c r="AX77" s="258">
        <v>26</v>
      </c>
      <c r="AY77" s="258">
        <v>0</v>
      </c>
      <c r="AZ77" s="258">
        <f t="shared" si="46"/>
        <v>18</v>
      </c>
      <c r="BA77" s="258"/>
      <c r="BB77" s="262">
        <v>100</v>
      </c>
      <c r="BC77" s="258">
        <v>0</v>
      </c>
      <c r="BD77" s="258">
        <v>208</v>
      </c>
      <c r="BE77" s="265">
        <v>108</v>
      </c>
      <c r="BF77" s="266">
        <v>3</v>
      </c>
      <c r="BG77" s="258">
        <v>5</v>
      </c>
      <c r="BH77" s="258">
        <f t="shared" si="47"/>
        <v>2</v>
      </c>
    </row>
    <row r="78" s="171" customFormat="1" hidden="1" spans="1:60">
      <c r="A78" s="29">
        <v>56</v>
      </c>
      <c r="B78" s="29">
        <v>103198</v>
      </c>
      <c r="C78" s="30" t="s">
        <v>124</v>
      </c>
      <c r="D78" s="30" t="s">
        <v>53</v>
      </c>
      <c r="E78" s="59">
        <v>19</v>
      </c>
      <c r="F78" s="70">
        <v>150</v>
      </c>
      <c r="G78" s="191">
        <v>2</v>
      </c>
      <c r="H78" s="191">
        <v>2</v>
      </c>
      <c r="I78" s="209">
        <v>15000</v>
      </c>
      <c r="J78" s="111">
        <f t="shared" si="27"/>
        <v>45000</v>
      </c>
      <c r="K78" s="209">
        <f t="shared" si="28"/>
        <v>3204.44400982875</v>
      </c>
      <c r="L78" s="111">
        <f t="shared" si="29"/>
        <v>9613.33202948625</v>
      </c>
      <c r="M78" s="210">
        <v>0.21362960065525</v>
      </c>
      <c r="N78" s="211">
        <v>18800</v>
      </c>
      <c r="O78" s="208">
        <f t="shared" si="30"/>
        <v>56400</v>
      </c>
      <c r="P78" s="209">
        <f t="shared" si="31"/>
        <v>3715.01875539481</v>
      </c>
      <c r="Q78" s="111">
        <f t="shared" si="32"/>
        <v>11145.0562661844</v>
      </c>
      <c r="R78" s="210">
        <v>0.197607380606107</v>
      </c>
      <c r="S78" s="224">
        <v>41391.47</v>
      </c>
      <c r="T78" s="224">
        <v>9571.18</v>
      </c>
      <c r="U78" s="225">
        <f t="shared" si="33"/>
        <v>0.919810444444444</v>
      </c>
      <c r="V78" s="225">
        <f t="shared" si="34"/>
        <v>0.995615252926149</v>
      </c>
      <c r="W78" s="225">
        <f t="shared" si="35"/>
        <v>0.733891312056738</v>
      </c>
      <c r="X78" s="225">
        <f t="shared" si="36"/>
        <v>0.858782564341126</v>
      </c>
      <c r="Y78" s="194"/>
      <c r="Z78" s="232"/>
      <c r="AA78" s="236">
        <v>9750</v>
      </c>
      <c r="AB78" s="208">
        <f t="shared" si="37"/>
        <v>19500</v>
      </c>
      <c r="AC78" s="209">
        <v>2690.39778325206</v>
      </c>
      <c r="AD78" s="111">
        <f t="shared" si="38"/>
        <v>5380.79556650412</v>
      </c>
      <c r="AE78" s="210">
        <v>0.275938234179699</v>
      </c>
      <c r="AF78" s="209">
        <v>11212.5</v>
      </c>
      <c r="AG78" s="111">
        <f t="shared" si="39"/>
        <v>22425</v>
      </c>
      <c r="AH78" s="209">
        <v>2877.38042918808</v>
      </c>
      <c r="AI78" s="111">
        <f t="shared" si="40"/>
        <v>5754.76085837616</v>
      </c>
      <c r="AJ78" s="245">
        <v>0.25662255778712</v>
      </c>
      <c r="AK78" s="246">
        <v>19586.81</v>
      </c>
      <c r="AL78" s="246">
        <v>3841.56</v>
      </c>
      <c r="AM78" s="247">
        <f t="shared" si="41"/>
        <v>1.0044517948718</v>
      </c>
      <c r="AN78" s="79">
        <f t="shared" si="42"/>
        <v>0.713939036062625</v>
      </c>
      <c r="AO78" s="79">
        <f t="shared" si="43"/>
        <v>0.873436343366778</v>
      </c>
      <c r="AP78" s="79">
        <f t="shared" si="44"/>
        <v>0.667544680750467</v>
      </c>
      <c r="AQ78" s="257"/>
      <c r="AR78" s="257"/>
      <c r="AS78" s="258">
        <v>42</v>
      </c>
      <c r="AT78" s="258">
        <v>1</v>
      </c>
      <c r="AU78" s="258">
        <f t="shared" si="45"/>
        <v>-41</v>
      </c>
      <c r="AV78" s="259">
        <f>AU78*2</f>
        <v>-82</v>
      </c>
      <c r="AW78" s="258">
        <v>16</v>
      </c>
      <c r="AX78" s="258">
        <v>8</v>
      </c>
      <c r="AY78" s="258">
        <v>2</v>
      </c>
      <c r="AZ78" s="258">
        <f t="shared" si="46"/>
        <v>-6</v>
      </c>
      <c r="BA78" s="259">
        <f>AZ78*5</f>
        <v>-30</v>
      </c>
      <c r="BB78" s="262">
        <v>100</v>
      </c>
      <c r="BC78" s="258">
        <v>16</v>
      </c>
      <c r="BD78" s="258">
        <v>40</v>
      </c>
      <c r="BE78" s="265">
        <v>-44</v>
      </c>
      <c r="BF78" s="266">
        <v>10</v>
      </c>
      <c r="BG78" s="258">
        <v>9</v>
      </c>
      <c r="BH78" s="258">
        <f t="shared" si="47"/>
        <v>-1</v>
      </c>
    </row>
    <row r="79" s="171" customFormat="1" hidden="1" spans="1:60">
      <c r="A79" s="29">
        <v>28</v>
      </c>
      <c r="B79" s="29">
        <v>365</v>
      </c>
      <c r="C79" s="30" t="s">
        <v>125</v>
      </c>
      <c r="D79" s="30" t="s">
        <v>53</v>
      </c>
      <c r="E79" s="192">
        <v>10</v>
      </c>
      <c r="F79" s="193">
        <v>200</v>
      </c>
      <c r="G79" s="191">
        <v>3</v>
      </c>
      <c r="H79" s="191">
        <v>1</v>
      </c>
      <c r="I79" s="209">
        <v>24000</v>
      </c>
      <c r="J79" s="111">
        <f t="shared" si="27"/>
        <v>72000</v>
      </c>
      <c r="K79" s="209">
        <f t="shared" si="28"/>
        <v>5280</v>
      </c>
      <c r="L79" s="111">
        <f t="shared" si="29"/>
        <v>15840</v>
      </c>
      <c r="M79" s="210">
        <v>0.22</v>
      </c>
      <c r="N79" s="211">
        <v>28800</v>
      </c>
      <c r="O79" s="208">
        <f t="shared" si="30"/>
        <v>86400</v>
      </c>
      <c r="P79" s="209">
        <f t="shared" si="31"/>
        <v>5860.8</v>
      </c>
      <c r="Q79" s="111">
        <f t="shared" si="32"/>
        <v>17582.4</v>
      </c>
      <c r="R79" s="210">
        <v>0.2035</v>
      </c>
      <c r="S79" s="224">
        <v>65356.19</v>
      </c>
      <c r="T79" s="224">
        <v>12501.9</v>
      </c>
      <c r="U79" s="225">
        <f t="shared" si="33"/>
        <v>0.907724861111111</v>
      </c>
      <c r="V79" s="225">
        <f t="shared" si="34"/>
        <v>0.789261363636364</v>
      </c>
      <c r="W79" s="225">
        <f t="shared" si="35"/>
        <v>0.756437384259259</v>
      </c>
      <c r="X79" s="225">
        <f t="shared" si="36"/>
        <v>0.711046273546274</v>
      </c>
      <c r="Y79" s="194"/>
      <c r="Z79" s="232"/>
      <c r="AA79" s="236">
        <v>15000</v>
      </c>
      <c r="AB79" s="208">
        <f t="shared" si="37"/>
        <v>30000</v>
      </c>
      <c r="AC79" s="209">
        <v>4096.3404080824</v>
      </c>
      <c r="AD79" s="111">
        <f t="shared" si="38"/>
        <v>8192.6808161648</v>
      </c>
      <c r="AE79" s="210">
        <v>0.273089360538826</v>
      </c>
      <c r="AF79" s="209">
        <v>17250</v>
      </c>
      <c r="AG79" s="111">
        <f t="shared" si="39"/>
        <v>34500</v>
      </c>
      <c r="AH79" s="209">
        <v>4381.03606644412</v>
      </c>
      <c r="AI79" s="111">
        <f t="shared" si="40"/>
        <v>8762.07213288824</v>
      </c>
      <c r="AJ79" s="245">
        <v>0.253973105301109</v>
      </c>
      <c r="AK79" s="246">
        <v>38375.9</v>
      </c>
      <c r="AL79" s="246">
        <v>7860.9</v>
      </c>
      <c r="AM79" s="247">
        <f t="shared" si="41"/>
        <v>1.27919666666667</v>
      </c>
      <c r="AN79" s="79">
        <f t="shared" si="42"/>
        <v>0.95950277770981</v>
      </c>
      <c r="AO79" s="247">
        <f t="shared" si="43"/>
        <v>1.11234492753623</v>
      </c>
      <c r="AP79" s="79">
        <f t="shared" si="44"/>
        <v>0.897150797297627</v>
      </c>
      <c r="AQ79" s="257"/>
      <c r="AR79" s="257"/>
      <c r="AS79" s="258">
        <v>59</v>
      </c>
      <c r="AT79" s="258">
        <v>10</v>
      </c>
      <c r="AU79" s="258">
        <f t="shared" si="45"/>
        <v>-49</v>
      </c>
      <c r="AV79" s="259">
        <f>AU79*2</f>
        <v>-98</v>
      </c>
      <c r="AW79" s="258">
        <v>30</v>
      </c>
      <c r="AX79" s="258">
        <v>56</v>
      </c>
      <c r="AY79" s="258">
        <v>10</v>
      </c>
      <c r="AZ79" s="258">
        <f t="shared" si="46"/>
        <v>36</v>
      </c>
      <c r="BA79" s="258"/>
      <c r="BB79" s="262">
        <v>200</v>
      </c>
      <c r="BC79" s="258">
        <v>80</v>
      </c>
      <c r="BD79" s="258">
        <v>448</v>
      </c>
      <c r="BE79" s="265">
        <v>328</v>
      </c>
      <c r="BF79" s="266">
        <v>12</v>
      </c>
      <c r="BG79" s="258">
        <v>13</v>
      </c>
      <c r="BH79" s="258">
        <f t="shared" si="47"/>
        <v>1</v>
      </c>
    </row>
    <row r="80" s="171" customFormat="1" hidden="1" spans="1:60">
      <c r="A80" s="29">
        <v>110</v>
      </c>
      <c r="B80" s="29">
        <v>102478</v>
      </c>
      <c r="C80" s="30" t="s">
        <v>126</v>
      </c>
      <c r="D80" s="30" t="s">
        <v>47</v>
      </c>
      <c r="E80" s="59">
        <v>37</v>
      </c>
      <c r="F80" s="70">
        <v>100</v>
      </c>
      <c r="G80" s="191">
        <v>2</v>
      </c>
      <c r="H80" s="191">
        <v>0</v>
      </c>
      <c r="I80" s="209">
        <v>7500</v>
      </c>
      <c r="J80" s="111">
        <f t="shared" si="27"/>
        <v>22500</v>
      </c>
      <c r="K80" s="209">
        <f t="shared" si="28"/>
        <v>1350</v>
      </c>
      <c r="L80" s="111">
        <f t="shared" si="29"/>
        <v>4050</v>
      </c>
      <c r="M80" s="210">
        <v>0.18</v>
      </c>
      <c r="N80" s="211">
        <v>9500</v>
      </c>
      <c r="O80" s="208">
        <f t="shared" si="30"/>
        <v>28500</v>
      </c>
      <c r="P80" s="209">
        <f t="shared" si="31"/>
        <v>1581.75</v>
      </c>
      <c r="Q80" s="111">
        <f t="shared" si="32"/>
        <v>4745.25</v>
      </c>
      <c r="R80" s="210">
        <v>0.1665</v>
      </c>
      <c r="S80" s="224">
        <v>20376.99</v>
      </c>
      <c r="T80" s="224">
        <v>3067.5</v>
      </c>
      <c r="U80" s="225">
        <f t="shared" si="33"/>
        <v>0.905644</v>
      </c>
      <c r="V80" s="225">
        <f t="shared" si="34"/>
        <v>0.757407407407407</v>
      </c>
      <c r="W80" s="225">
        <f t="shared" si="35"/>
        <v>0.714982105263158</v>
      </c>
      <c r="X80" s="225">
        <f t="shared" si="36"/>
        <v>0.646435909593804</v>
      </c>
      <c r="Y80" s="194"/>
      <c r="Z80" s="232"/>
      <c r="AA80" s="236">
        <v>4875</v>
      </c>
      <c r="AB80" s="208">
        <f t="shared" si="37"/>
        <v>9750</v>
      </c>
      <c r="AC80" s="209">
        <v>1123.34279601099</v>
      </c>
      <c r="AD80" s="111">
        <f t="shared" si="38"/>
        <v>2246.68559202198</v>
      </c>
      <c r="AE80" s="210">
        <v>0.230429291489435</v>
      </c>
      <c r="AF80" s="209">
        <v>5606.25</v>
      </c>
      <c r="AG80" s="111">
        <f t="shared" si="39"/>
        <v>11212.5</v>
      </c>
      <c r="AH80" s="209">
        <v>1201.41512033376</v>
      </c>
      <c r="AI80" s="111">
        <f t="shared" si="40"/>
        <v>2402.83024066752</v>
      </c>
      <c r="AJ80" s="245">
        <v>0.214299241085174</v>
      </c>
      <c r="AK80" s="246">
        <v>5758.19</v>
      </c>
      <c r="AL80" s="246">
        <v>1487.27</v>
      </c>
      <c r="AM80" s="79">
        <f t="shared" si="41"/>
        <v>0.59058358974359</v>
      </c>
      <c r="AN80" s="79">
        <f t="shared" si="42"/>
        <v>0.661984037856174</v>
      </c>
      <c r="AO80" s="79">
        <f t="shared" si="43"/>
        <v>0.513550947603121</v>
      </c>
      <c r="AP80" s="79">
        <f t="shared" si="44"/>
        <v>0.618965907298898</v>
      </c>
      <c r="AQ80" s="257"/>
      <c r="AR80" s="257"/>
      <c r="AS80" s="258">
        <v>24</v>
      </c>
      <c r="AT80" s="258">
        <v>0</v>
      </c>
      <c r="AU80" s="258">
        <f t="shared" si="45"/>
        <v>-24</v>
      </c>
      <c r="AV80" s="259">
        <f>AU80*2</f>
        <v>-48</v>
      </c>
      <c r="AW80" s="258">
        <v>8</v>
      </c>
      <c r="AX80" s="258">
        <v>2</v>
      </c>
      <c r="AY80" s="258">
        <v>0</v>
      </c>
      <c r="AZ80" s="258">
        <f t="shared" si="46"/>
        <v>-6</v>
      </c>
      <c r="BA80" s="259">
        <f>AZ80*5</f>
        <v>-30</v>
      </c>
      <c r="BB80" s="262">
        <v>100</v>
      </c>
      <c r="BC80" s="258">
        <v>0</v>
      </c>
      <c r="BD80" s="258">
        <v>10</v>
      </c>
      <c r="BE80" s="265">
        <v>-90</v>
      </c>
      <c r="BF80" s="266">
        <v>3</v>
      </c>
      <c r="BG80" s="258">
        <v>8</v>
      </c>
      <c r="BH80" s="258">
        <f t="shared" si="47"/>
        <v>5</v>
      </c>
    </row>
    <row r="81" s="171" customFormat="1" hidden="1" spans="1:60">
      <c r="A81" s="29">
        <v>98</v>
      </c>
      <c r="B81" s="29">
        <v>102567</v>
      </c>
      <c r="C81" s="30" t="s">
        <v>127</v>
      </c>
      <c r="D81" s="30" t="s">
        <v>45</v>
      </c>
      <c r="E81" s="59">
        <v>33</v>
      </c>
      <c r="F81" s="70">
        <v>150</v>
      </c>
      <c r="G81" s="191">
        <v>2</v>
      </c>
      <c r="H81" s="191">
        <v>1</v>
      </c>
      <c r="I81" s="209">
        <v>8500</v>
      </c>
      <c r="J81" s="111">
        <f t="shared" si="27"/>
        <v>25500</v>
      </c>
      <c r="K81" s="209">
        <f t="shared" si="28"/>
        <v>1572.5</v>
      </c>
      <c r="L81" s="111">
        <f t="shared" si="29"/>
        <v>4717.5</v>
      </c>
      <c r="M81" s="210">
        <v>0.185</v>
      </c>
      <c r="N81" s="211">
        <v>11000</v>
      </c>
      <c r="O81" s="208">
        <f t="shared" si="30"/>
        <v>33000</v>
      </c>
      <c r="P81" s="209">
        <f t="shared" si="31"/>
        <v>1882.375</v>
      </c>
      <c r="Q81" s="111">
        <f t="shared" si="32"/>
        <v>5647.125</v>
      </c>
      <c r="R81" s="210">
        <v>0.171125</v>
      </c>
      <c r="S81" s="224">
        <v>22976.16</v>
      </c>
      <c r="T81" s="224">
        <v>5257.92</v>
      </c>
      <c r="U81" s="225">
        <f t="shared" si="33"/>
        <v>0.901025882352941</v>
      </c>
      <c r="V81" s="225">
        <f t="shared" si="34"/>
        <v>1.11455643879173</v>
      </c>
      <c r="W81" s="225">
        <f t="shared" si="35"/>
        <v>0.696247272727273</v>
      </c>
      <c r="X81" s="225">
        <f t="shared" si="36"/>
        <v>0.931079088916927</v>
      </c>
      <c r="Y81" s="194"/>
      <c r="Z81" s="232"/>
      <c r="AA81" s="236">
        <v>5525</v>
      </c>
      <c r="AB81" s="208">
        <f t="shared" si="37"/>
        <v>11050</v>
      </c>
      <c r="AC81" s="209">
        <v>1260.22050777578</v>
      </c>
      <c r="AD81" s="111">
        <f t="shared" si="38"/>
        <v>2520.44101555156</v>
      </c>
      <c r="AE81" s="210">
        <v>0.228094209552178</v>
      </c>
      <c r="AF81" s="209">
        <v>6353.75</v>
      </c>
      <c r="AG81" s="111">
        <f t="shared" si="39"/>
        <v>12707.5</v>
      </c>
      <c r="AH81" s="209">
        <v>1347.8058330662</v>
      </c>
      <c r="AI81" s="111">
        <f t="shared" si="40"/>
        <v>2695.6116661324</v>
      </c>
      <c r="AJ81" s="245">
        <v>0.212127614883526</v>
      </c>
      <c r="AK81" s="246">
        <v>10344.92</v>
      </c>
      <c r="AL81" s="246">
        <v>2137.79</v>
      </c>
      <c r="AM81" s="79">
        <f t="shared" si="41"/>
        <v>0.93619185520362</v>
      </c>
      <c r="AN81" s="79">
        <f t="shared" si="42"/>
        <v>0.848180928182593</v>
      </c>
      <c r="AO81" s="79">
        <f t="shared" si="43"/>
        <v>0.814079874090104</v>
      </c>
      <c r="AP81" s="79">
        <f t="shared" si="44"/>
        <v>0.793063046454036</v>
      </c>
      <c r="AQ81" s="257"/>
      <c r="AR81" s="257"/>
      <c r="AS81" s="258">
        <v>27</v>
      </c>
      <c r="AT81" s="258">
        <v>44</v>
      </c>
      <c r="AU81" s="258">
        <f t="shared" si="45"/>
        <v>17</v>
      </c>
      <c r="AV81" s="259"/>
      <c r="AW81" s="258">
        <v>8</v>
      </c>
      <c r="AX81" s="258">
        <v>10</v>
      </c>
      <c r="AY81" s="258">
        <v>0</v>
      </c>
      <c r="AZ81" s="258">
        <f t="shared" si="46"/>
        <v>2</v>
      </c>
      <c r="BA81" s="258"/>
      <c r="BB81" s="262">
        <v>100</v>
      </c>
      <c r="BC81" s="258">
        <v>0</v>
      </c>
      <c r="BD81" s="258">
        <v>80</v>
      </c>
      <c r="BE81" s="265">
        <v>-20</v>
      </c>
      <c r="BF81" s="266">
        <v>4</v>
      </c>
      <c r="BG81" s="258">
        <v>9</v>
      </c>
      <c r="BH81" s="258">
        <f t="shared" si="47"/>
        <v>5</v>
      </c>
    </row>
    <row r="82" s="171" customFormat="1" hidden="1" spans="1:60">
      <c r="A82" s="29">
        <v>32</v>
      </c>
      <c r="B82" s="29">
        <v>724</v>
      </c>
      <c r="C82" s="30" t="s">
        <v>128</v>
      </c>
      <c r="D82" s="30" t="s">
        <v>51</v>
      </c>
      <c r="E82" s="59">
        <v>11</v>
      </c>
      <c r="F82" s="70">
        <v>150</v>
      </c>
      <c r="G82" s="191">
        <v>3</v>
      </c>
      <c r="H82" s="191">
        <v>2</v>
      </c>
      <c r="I82" s="209">
        <v>18000</v>
      </c>
      <c r="J82" s="111">
        <f t="shared" si="27"/>
        <v>54000</v>
      </c>
      <c r="K82" s="209">
        <f t="shared" si="28"/>
        <v>4346.4547742587</v>
      </c>
      <c r="L82" s="111">
        <f t="shared" si="29"/>
        <v>13039.3643227761</v>
      </c>
      <c r="M82" s="210">
        <v>0.241469709681039</v>
      </c>
      <c r="N82" s="211">
        <v>22500</v>
      </c>
      <c r="O82" s="208">
        <f t="shared" si="30"/>
        <v>67500</v>
      </c>
      <c r="P82" s="209">
        <f t="shared" si="31"/>
        <v>5025.58833273662</v>
      </c>
      <c r="Q82" s="111">
        <f t="shared" si="32"/>
        <v>15076.7649982099</v>
      </c>
      <c r="R82" s="210">
        <v>0.223359481454961</v>
      </c>
      <c r="S82" s="224">
        <v>48456.71</v>
      </c>
      <c r="T82" s="224">
        <v>7878</v>
      </c>
      <c r="U82" s="225">
        <f t="shared" si="33"/>
        <v>0.897346481481481</v>
      </c>
      <c r="V82" s="225">
        <f t="shared" si="34"/>
        <v>0.604170556553846</v>
      </c>
      <c r="W82" s="225">
        <f t="shared" si="35"/>
        <v>0.717877185185185</v>
      </c>
      <c r="X82" s="225">
        <f t="shared" si="36"/>
        <v>0.522525886749272</v>
      </c>
      <c r="Y82" s="194"/>
      <c r="Z82" s="232"/>
      <c r="AA82" s="236">
        <v>11700</v>
      </c>
      <c r="AB82" s="208">
        <f t="shared" si="37"/>
        <v>23400</v>
      </c>
      <c r="AC82" s="209">
        <v>3649.2109875547</v>
      </c>
      <c r="AD82" s="111">
        <f t="shared" si="38"/>
        <v>7298.4219751094</v>
      </c>
      <c r="AE82" s="210">
        <v>0.311898375004675</v>
      </c>
      <c r="AF82" s="209">
        <v>13455</v>
      </c>
      <c r="AG82" s="111">
        <f t="shared" si="39"/>
        <v>26910</v>
      </c>
      <c r="AH82" s="209">
        <v>3902.83115118975</v>
      </c>
      <c r="AI82" s="111">
        <f t="shared" si="40"/>
        <v>7805.6623023795</v>
      </c>
      <c r="AJ82" s="245">
        <v>0.290065488754348</v>
      </c>
      <c r="AK82" s="246">
        <v>36085.78</v>
      </c>
      <c r="AL82" s="246">
        <v>5768.68</v>
      </c>
      <c r="AM82" s="247">
        <f t="shared" si="41"/>
        <v>1.54212735042735</v>
      </c>
      <c r="AN82" s="79">
        <f t="shared" si="42"/>
        <v>0.790400996225425</v>
      </c>
      <c r="AO82" s="247">
        <f t="shared" si="43"/>
        <v>1.34098030471944</v>
      </c>
      <c r="AP82" s="79">
        <f t="shared" si="44"/>
        <v>0.739037864633403</v>
      </c>
      <c r="AQ82" s="257"/>
      <c r="AR82" s="257"/>
      <c r="AS82" s="258">
        <v>50</v>
      </c>
      <c r="AT82" s="258">
        <v>62</v>
      </c>
      <c r="AU82" s="258">
        <f t="shared" si="45"/>
        <v>12</v>
      </c>
      <c r="AV82" s="259"/>
      <c r="AW82" s="258">
        <v>20</v>
      </c>
      <c r="AX82" s="258">
        <v>8</v>
      </c>
      <c r="AY82" s="258">
        <v>0</v>
      </c>
      <c r="AZ82" s="258">
        <f t="shared" si="46"/>
        <v>-12</v>
      </c>
      <c r="BA82" s="259">
        <f t="shared" ref="BA82:BA87" si="48">AZ82*5</f>
        <v>-60</v>
      </c>
      <c r="BB82" s="262">
        <v>200</v>
      </c>
      <c r="BC82" s="258">
        <v>0</v>
      </c>
      <c r="BD82" s="258">
        <v>40</v>
      </c>
      <c r="BE82" s="265">
        <v>-160</v>
      </c>
      <c r="BF82" s="266">
        <v>9</v>
      </c>
      <c r="BG82" s="258">
        <v>1</v>
      </c>
      <c r="BH82" s="258">
        <f t="shared" si="47"/>
        <v>-8</v>
      </c>
    </row>
    <row r="83" s="171" customFormat="1" hidden="1" spans="1:60">
      <c r="A83" s="29">
        <v>122</v>
      </c>
      <c r="B83" s="29">
        <v>113833</v>
      </c>
      <c r="C83" s="30" t="s">
        <v>129</v>
      </c>
      <c r="D83" s="30" t="s">
        <v>53</v>
      </c>
      <c r="E83" s="59">
        <v>41</v>
      </c>
      <c r="F83" s="70">
        <v>100</v>
      </c>
      <c r="G83" s="191">
        <v>2</v>
      </c>
      <c r="H83" s="191">
        <v>1</v>
      </c>
      <c r="I83" s="209">
        <v>6500</v>
      </c>
      <c r="J83" s="111">
        <f t="shared" si="27"/>
        <v>19500</v>
      </c>
      <c r="K83" s="209">
        <f t="shared" si="28"/>
        <v>1339.12512930804</v>
      </c>
      <c r="L83" s="111">
        <f t="shared" si="29"/>
        <v>4017.37538792413</v>
      </c>
      <c r="M83" s="210">
        <v>0.206019250662776</v>
      </c>
      <c r="N83" s="211">
        <v>8500</v>
      </c>
      <c r="O83" s="208">
        <f t="shared" si="30"/>
        <v>25500</v>
      </c>
      <c r="P83" s="209">
        <f t="shared" si="31"/>
        <v>1700</v>
      </c>
      <c r="Q83" s="111">
        <f t="shared" si="32"/>
        <v>5100</v>
      </c>
      <c r="R83" s="210">
        <v>0.2</v>
      </c>
      <c r="S83" s="224">
        <v>17407.09</v>
      </c>
      <c r="T83" s="224">
        <v>3184.47</v>
      </c>
      <c r="U83" s="225">
        <f t="shared" si="33"/>
        <v>0.892671282051282</v>
      </c>
      <c r="V83" s="225">
        <f t="shared" si="34"/>
        <v>0.792674244376622</v>
      </c>
      <c r="W83" s="225">
        <f t="shared" si="35"/>
        <v>0.682630980392157</v>
      </c>
      <c r="X83" s="225">
        <f t="shared" si="36"/>
        <v>0.624405882352941</v>
      </c>
      <c r="Y83" s="194"/>
      <c r="Z83" s="232"/>
      <c r="AA83" s="236">
        <v>4225</v>
      </c>
      <c r="AB83" s="208">
        <f t="shared" si="37"/>
        <v>8450</v>
      </c>
      <c r="AC83" s="209">
        <v>1124.30713981488</v>
      </c>
      <c r="AD83" s="111">
        <f t="shared" si="38"/>
        <v>2248.61427962976</v>
      </c>
      <c r="AE83" s="210">
        <v>0.266108198772752</v>
      </c>
      <c r="AF83" s="209">
        <v>4858.75</v>
      </c>
      <c r="AG83" s="111">
        <f t="shared" si="39"/>
        <v>9717.5</v>
      </c>
      <c r="AH83" s="209">
        <v>1202.44648603201</v>
      </c>
      <c r="AI83" s="111">
        <f t="shared" si="40"/>
        <v>2404.89297206402</v>
      </c>
      <c r="AJ83" s="245">
        <v>0.247480624858659</v>
      </c>
      <c r="AK83" s="246">
        <v>10170.43</v>
      </c>
      <c r="AL83" s="246">
        <v>2765.23</v>
      </c>
      <c r="AM83" s="247">
        <f t="shared" si="41"/>
        <v>1.20360118343195</v>
      </c>
      <c r="AN83" s="247">
        <f t="shared" si="42"/>
        <v>1.22974848334384</v>
      </c>
      <c r="AO83" s="247">
        <f t="shared" si="43"/>
        <v>1.04660972472344</v>
      </c>
      <c r="AP83" s="247">
        <f t="shared" si="44"/>
        <v>1.14983495403819</v>
      </c>
      <c r="AQ83" s="194">
        <v>300</v>
      </c>
      <c r="AR83" s="232">
        <f>(AL83-AD83)*0.2</f>
        <v>103.323144074048</v>
      </c>
      <c r="AS83" s="258">
        <v>24</v>
      </c>
      <c r="AT83" s="258">
        <v>22</v>
      </c>
      <c r="AU83" s="258">
        <f t="shared" si="45"/>
        <v>-2</v>
      </c>
      <c r="AV83" s="259">
        <f t="shared" ref="AV83:AV89" si="49">AU83*2</f>
        <v>-4</v>
      </c>
      <c r="AW83" s="258">
        <v>8</v>
      </c>
      <c r="AX83" s="258">
        <v>4</v>
      </c>
      <c r="AY83" s="258">
        <v>2</v>
      </c>
      <c r="AZ83" s="258">
        <f t="shared" si="46"/>
        <v>-2</v>
      </c>
      <c r="BA83" s="259">
        <f t="shared" si="48"/>
        <v>-10</v>
      </c>
      <c r="BB83" s="262">
        <v>100</v>
      </c>
      <c r="BC83" s="258">
        <v>16</v>
      </c>
      <c r="BD83" s="258">
        <v>20</v>
      </c>
      <c r="BE83" s="265">
        <v>-64</v>
      </c>
      <c r="BF83" s="266">
        <v>4</v>
      </c>
      <c r="BG83" s="258">
        <v>8</v>
      </c>
      <c r="BH83" s="258">
        <f t="shared" si="47"/>
        <v>4</v>
      </c>
    </row>
    <row r="84" s="171" customFormat="1" hidden="1" spans="1:60">
      <c r="A84" s="29">
        <v>13</v>
      </c>
      <c r="B84" s="29">
        <v>571</v>
      </c>
      <c r="C84" s="30" t="s">
        <v>130</v>
      </c>
      <c r="D84" s="30" t="s">
        <v>51</v>
      </c>
      <c r="E84" s="59">
        <v>5</v>
      </c>
      <c r="F84" s="70">
        <v>200</v>
      </c>
      <c r="G84" s="191">
        <v>4</v>
      </c>
      <c r="H84" s="191">
        <v>2</v>
      </c>
      <c r="I84" s="209">
        <v>35000</v>
      </c>
      <c r="J84" s="111">
        <f t="shared" si="27"/>
        <v>105000</v>
      </c>
      <c r="K84" s="209">
        <f t="shared" si="28"/>
        <v>7700</v>
      </c>
      <c r="L84" s="111">
        <f t="shared" si="29"/>
        <v>23100</v>
      </c>
      <c r="M84" s="210">
        <v>0.22</v>
      </c>
      <c r="N84" s="211">
        <v>42000</v>
      </c>
      <c r="O84" s="208">
        <f t="shared" si="30"/>
        <v>126000</v>
      </c>
      <c r="P84" s="209">
        <f t="shared" si="31"/>
        <v>8547</v>
      </c>
      <c r="Q84" s="111">
        <f t="shared" si="32"/>
        <v>25641</v>
      </c>
      <c r="R84" s="210">
        <v>0.2035</v>
      </c>
      <c r="S84" s="224">
        <v>93254.87</v>
      </c>
      <c r="T84" s="224">
        <v>18835.38</v>
      </c>
      <c r="U84" s="225">
        <f t="shared" si="33"/>
        <v>0.888141619047619</v>
      </c>
      <c r="V84" s="225">
        <f t="shared" si="34"/>
        <v>0.815384415584416</v>
      </c>
      <c r="W84" s="225">
        <f t="shared" si="35"/>
        <v>0.740118015873016</v>
      </c>
      <c r="X84" s="225">
        <f t="shared" si="36"/>
        <v>0.734580554580555</v>
      </c>
      <c r="Y84" s="194"/>
      <c r="Z84" s="232"/>
      <c r="AA84" s="236">
        <v>22000</v>
      </c>
      <c r="AB84" s="208">
        <f t="shared" si="37"/>
        <v>44000</v>
      </c>
      <c r="AC84" s="209">
        <v>5698.79863859532</v>
      </c>
      <c r="AD84" s="111">
        <f t="shared" si="38"/>
        <v>11397.5972771906</v>
      </c>
      <c r="AE84" s="210">
        <v>0.259036301754333</v>
      </c>
      <c r="AF84" s="209">
        <v>25300</v>
      </c>
      <c r="AG84" s="111">
        <f t="shared" si="39"/>
        <v>50600</v>
      </c>
      <c r="AH84" s="209">
        <v>6094.86514397769</v>
      </c>
      <c r="AI84" s="111">
        <f t="shared" si="40"/>
        <v>12189.7302879554</v>
      </c>
      <c r="AJ84" s="245">
        <v>0.240903760631529</v>
      </c>
      <c r="AK84" s="246">
        <v>51314.47</v>
      </c>
      <c r="AL84" s="246">
        <v>10696.47</v>
      </c>
      <c r="AM84" s="247">
        <f t="shared" si="41"/>
        <v>1.16623795454545</v>
      </c>
      <c r="AN84" s="79">
        <f t="shared" si="42"/>
        <v>0.93848464196978</v>
      </c>
      <c r="AO84" s="247">
        <f t="shared" si="43"/>
        <v>1.01411996047431</v>
      </c>
      <c r="AP84" s="79">
        <f t="shared" si="44"/>
        <v>0.877498496465433</v>
      </c>
      <c r="AQ84" s="257"/>
      <c r="AR84" s="257"/>
      <c r="AS84" s="258">
        <v>71</v>
      </c>
      <c r="AT84" s="258">
        <v>44</v>
      </c>
      <c r="AU84" s="258">
        <f t="shared" si="45"/>
        <v>-27</v>
      </c>
      <c r="AV84" s="259">
        <f t="shared" si="49"/>
        <v>-54</v>
      </c>
      <c r="AW84" s="258">
        <v>36</v>
      </c>
      <c r="AX84" s="258">
        <v>8</v>
      </c>
      <c r="AY84" s="258">
        <v>12</v>
      </c>
      <c r="AZ84" s="258">
        <f t="shared" si="46"/>
        <v>-16</v>
      </c>
      <c r="BA84" s="259">
        <f t="shared" si="48"/>
        <v>-80</v>
      </c>
      <c r="BB84" s="262">
        <v>300</v>
      </c>
      <c r="BC84" s="258">
        <v>96</v>
      </c>
      <c r="BD84" s="258">
        <v>40</v>
      </c>
      <c r="BE84" s="265">
        <v>-164</v>
      </c>
      <c r="BF84" s="266">
        <v>12</v>
      </c>
      <c r="BG84" s="258">
        <v>21</v>
      </c>
      <c r="BH84" s="258">
        <f t="shared" si="47"/>
        <v>9</v>
      </c>
    </row>
    <row r="85" s="171" customFormat="1" hidden="1" spans="1:60">
      <c r="A85" s="29">
        <v>49</v>
      </c>
      <c r="B85" s="29">
        <v>107658</v>
      </c>
      <c r="C85" s="30" t="s">
        <v>131</v>
      </c>
      <c r="D85" s="30" t="s">
        <v>53</v>
      </c>
      <c r="E85" s="59">
        <v>17</v>
      </c>
      <c r="F85" s="70">
        <v>150</v>
      </c>
      <c r="G85" s="191">
        <v>3</v>
      </c>
      <c r="H85" s="191">
        <v>1</v>
      </c>
      <c r="I85" s="209">
        <v>15000</v>
      </c>
      <c r="J85" s="111">
        <f t="shared" si="27"/>
        <v>45000</v>
      </c>
      <c r="K85" s="209">
        <f t="shared" si="28"/>
        <v>3190.82276287517</v>
      </c>
      <c r="L85" s="111">
        <f t="shared" si="29"/>
        <v>9572.4682886255</v>
      </c>
      <c r="M85" s="210">
        <v>0.212721517525011</v>
      </c>
      <c r="N85" s="211">
        <v>18800</v>
      </c>
      <c r="O85" s="208">
        <f t="shared" si="30"/>
        <v>56400</v>
      </c>
      <c r="P85" s="209">
        <f t="shared" si="31"/>
        <v>3699.22718975994</v>
      </c>
      <c r="Q85" s="111">
        <f t="shared" si="32"/>
        <v>11097.6815692798</v>
      </c>
      <c r="R85" s="210">
        <v>0.196767403710635</v>
      </c>
      <c r="S85" s="224">
        <v>39315.37</v>
      </c>
      <c r="T85" s="224">
        <v>7945.66</v>
      </c>
      <c r="U85" s="225">
        <f t="shared" si="33"/>
        <v>0.873674888888889</v>
      </c>
      <c r="V85" s="225">
        <f t="shared" si="34"/>
        <v>0.830053415736195</v>
      </c>
      <c r="W85" s="225">
        <f t="shared" si="35"/>
        <v>0.697081028368794</v>
      </c>
      <c r="X85" s="225">
        <f t="shared" si="36"/>
        <v>0.715974769180157</v>
      </c>
      <c r="Y85" s="194"/>
      <c r="Z85" s="232"/>
      <c r="AA85" s="236">
        <v>9750</v>
      </c>
      <c r="AB85" s="208">
        <f t="shared" si="37"/>
        <v>19500</v>
      </c>
      <c r="AC85" s="209">
        <v>2678.9616113306</v>
      </c>
      <c r="AD85" s="111">
        <f t="shared" si="38"/>
        <v>5357.9232226612</v>
      </c>
      <c r="AE85" s="210">
        <v>0.274765293469806</v>
      </c>
      <c r="AF85" s="209">
        <v>11212.5</v>
      </c>
      <c r="AG85" s="111">
        <f t="shared" si="39"/>
        <v>22425</v>
      </c>
      <c r="AH85" s="209">
        <v>2865.14944331808</v>
      </c>
      <c r="AI85" s="111">
        <f t="shared" si="40"/>
        <v>5730.29888663616</v>
      </c>
      <c r="AJ85" s="245">
        <v>0.255531722926919</v>
      </c>
      <c r="AK85" s="246">
        <v>19333.74</v>
      </c>
      <c r="AL85" s="246">
        <v>3502.25</v>
      </c>
      <c r="AM85" s="79">
        <f t="shared" si="41"/>
        <v>0.991473846153846</v>
      </c>
      <c r="AN85" s="79">
        <f t="shared" si="42"/>
        <v>0.653658116112475</v>
      </c>
      <c r="AO85" s="79">
        <f t="shared" si="43"/>
        <v>0.862151170568562</v>
      </c>
      <c r="AP85" s="79">
        <f t="shared" si="44"/>
        <v>0.611181034233262</v>
      </c>
      <c r="AQ85" s="257"/>
      <c r="AR85" s="257"/>
      <c r="AS85" s="258">
        <v>42</v>
      </c>
      <c r="AT85" s="258">
        <v>20</v>
      </c>
      <c r="AU85" s="258">
        <f t="shared" si="45"/>
        <v>-22</v>
      </c>
      <c r="AV85" s="259">
        <f t="shared" si="49"/>
        <v>-44</v>
      </c>
      <c r="AW85" s="258">
        <v>16</v>
      </c>
      <c r="AX85" s="258">
        <v>6</v>
      </c>
      <c r="AY85" s="258">
        <v>0</v>
      </c>
      <c r="AZ85" s="258">
        <f t="shared" si="46"/>
        <v>-10</v>
      </c>
      <c r="BA85" s="259">
        <f t="shared" si="48"/>
        <v>-50</v>
      </c>
      <c r="BB85" s="262">
        <v>100</v>
      </c>
      <c r="BC85" s="258">
        <v>0</v>
      </c>
      <c r="BD85" s="258">
        <v>30</v>
      </c>
      <c r="BE85" s="265">
        <v>-70</v>
      </c>
      <c r="BF85" s="266">
        <v>8</v>
      </c>
      <c r="BG85" s="258">
        <v>3</v>
      </c>
      <c r="BH85" s="258">
        <f t="shared" si="47"/>
        <v>-5</v>
      </c>
    </row>
    <row r="86" s="171" customFormat="1" hidden="1" spans="1:60">
      <c r="A86" s="29">
        <v>81</v>
      </c>
      <c r="B86" s="29">
        <v>106865</v>
      </c>
      <c r="C86" s="30" t="s">
        <v>132</v>
      </c>
      <c r="D86" s="30" t="s">
        <v>47</v>
      </c>
      <c r="E86" s="59">
        <v>27</v>
      </c>
      <c r="F86" s="70">
        <v>150</v>
      </c>
      <c r="G86" s="191">
        <v>2</v>
      </c>
      <c r="H86" s="191">
        <v>2</v>
      </c>
      <c r="I86" s="209">
        <v>10500</v>
      </c>
      <c r="J86" s="111">
        <f t="shared" si="27"/>
        <v>31500</v>
      </c>
      <c r="K86" s="209">
        <f t="shared" si="28"/>
        <v>1837.5</v>
      </c>
      <c r="L86" s="111">
        <f t="shared" si="29"/>
        <v>5512.5</v>
      </c>
      <c r="M86" s="210">
        <v>0.175</v>
      </c>
      <c r="N86" s="211">
        <v>13500</v>
      </c>
      <c r="O86" s="208">
        <f t="shared" si="30"/>
        <v>40500</v>
      </c>
      <c r="P86" s="209">
        <f t="shared" si="31"/>
        <v>2185.3125</v>
      </c>
      <c r="Q86" s="111">
        <f t="shared" si="32"/>
        <v>6555.9375</v>
      </c>
      <c r="R86" s="210">
        <v>0.161875</v>
      </c>
      <c r="S86" s="224">
        <v>27319.63</v>
      </c>
      <c r="T86" s="224">
        <v>5157.69</v>
      </c>
      <c r="U86" s="225">
        <f t="shared" si="33"/>
        <v>0.867289841269841</v>
      </c>
      <c r="V86" s="225">
        <f t="shared" si="34"/>
        <v>0.93563537414966</v>
      </c>
      <c r="W86" s="225">
        <f t="shared" si="35"/>
        <v>0.674558765432099</v>
      </c>
      <c r="X86" s="225">
        <f t="shared" si="36"/>
        <v>0.786720434720435</v>
      </c>
      <c r="Y86" s="194"/>
      <c r="Z86" s="232"/>
      <c r="AA86" s="236">
        <v>6825</v>
      </c>
      <c r="AB86" s="208">
        <f t="shared" si="37"/>
        <v>13650</v>
      </c>
      <c r="AC86" s="209">
        <v>1520.05329215826</v>
      </c>
      <c r="AD86" s="111">
        <f t="shared" si="38"/>
        <v>3040.10658431652</v>
      </c>
      <c r="AE86" s="210">
        <v>0.22271843108546</v>
      </c>
      <c r="AF86" s="209">
        <v>7848.75</v>
      </c>
      <c r="AG86" s="111">
        <f t="shared" si="39"/>
        <v>15697.5</v>
      </c>
      <c r="AH86" s="209">
        <v>1625.69699596326</v>
      </c>
      <c r="AI86" s="111">
        <f t="shared" si="40"/>
        <v>3251.39399192652</v>
      </c>
      <c r="AJ86" s="245">
        <v>0.207128140909478</v>
      </c>
      <c r="AK86" s="246">
        <v>14359.54</v>
      </c>
      <c r="AL86" s="246">
        <v>3498.7</v>
      </c>
      <c r="AM86" s="247">
        <f t="shared" si="41"/>
        <v>1.05198095238095</v>
      </c>
      <c r="AN86" s="247">
        <f t="shared" si="42"/>
        <v>1.15084780844504</v>
      </c>
      <c r="AO86" s="79">
        <f t="shared" si="43"/>
        <v>0.914766045548654</v>
      </c>
      <c r="AP86" s="79">
        <f t="shared" si="44"/>
        <v>1.07606153197292</v>
      </c>
      <c r="AQ86" s="194">
        <v>300</v>
      </c>
      <c r="AR86" s="191"/>
      <c r="AS86" s="258">
        <v>27</v>
      </c>
      <c r="AT86" s="258">
        <v>0</v>
      </c>
      <c r="AU86" s="258">
        <f t="shared" si="45"/>
        <v>-27</v>
      </c>
      <c r="AV86" s="259">
        <f t="shared" si="49"/>
        <v>-54</v>
      </c>
      <c r="AW86" s="258">
        <v>8</v>
      </c>
      <c r="AX86" s="258">
        <v>2</v>
      </c>
      <c r="AY86" s="258">
        <v>0</v>
      </c>
      <c r="AZ86" s="258">
        <f t="shared" si="46"/>
        <v>-6</v>
      </c>
      <c r="BA86" s="259">
        <f t="shared" si="48"/>
        <v>-30</v>
      </c>
      <c r="BB86" s="262">
        <v>100</v>
      </c>
      <c r="BC86" s="258">
        <v>0</v>
      </c>
      <c r="BD86" s="258">
        <v>10</v>
      </c>
      <c r="BE86" s="265">
        <v>-90</v>
      </c>
      <c r="BF86" s="266">
        <v>6</v>
      </c>
      <c r="BG86" s="258">
        <v>9</v>
      </c>
      <c r="BH86" s="258">
        <f t="shared" si="47"/>
        <v>3</v>
      </c>
    </row>
    <row r="87" s="171" customFormat="1" hidden="1" spans="1:60">
      <c r="A87" s="23">
        <v>87</v>
      </c>
      <c r="B87" s="23">
        <v>114844</v>
      </c>
      <c r="C87" s="24" t="s">
        <v>133</v>
      </c>
      <c r="D87" s="24" t="s">
        <v>47</v>
      </c>
      <c r="E87" s="59">
        <v>29</v>
      </c>
      <c r="F87" s="60">
        <v>150</v>
      </c>
      <c r="G87" s="191">
        <v>2</v>
      </c>
      <c r="H87" s="191">
        <v>2</v>
      </c>
      <c r="I87" s="205">
        <v>11000</v>
      </c>
      <c r="J87" s="111">
        <f t="shared" si="27"/>
        <v>33000</v>
      </c>
      <c r="K87" s="205">
        <f t="shared" si="28"/>
        <v>1815</v>
      </c>
      <c r="L87" s="111">
        <f t="shared" si="29"/>
        <v>5445</v>
      </c>
      <c r="M87" s="206">
        <v>0.165</v>
      </c>
      <c r="N87" s="207">
        <v>14000</v>
      </c>
      <c r="O87" s="208">
        <f t="shared" si="30"/>
        <v>42000</v>
      </c>
      <c r="P87" s="205">
        <f t="shared" si="31"/>
        <v>2100</v>
      </c>
      <c r="Q87" s="111">
        <f t="shared" si="32"/>
        <v>6300</v>
      </c>
      <c r="R87" s="206">
        <v>0.15</v>
      </c>
      <c r="S87" s="220">
        <v>28102.71</v>
      </c>
      <c r="T87" s="220">
        <v>3539.83</v>
      </c>
      <c r="U87" s="225">
        <f t="shared" si="33"/>
        <v>0.851597272727273</v>
      </c>
      <c r="V87" s="225">
        <f t="shared" si="34"/>
        <v>0.650106519742883</v>
      </c>
      <c r="W87" s="225">
        <f t="shared" si="35"/>
        <v>0.669112142857143</v>
      </c>
      <c r="X87" s="225">
        <f t="shared" si="36"/>
        <v>0.561877777777778</v>
      </c>
      <c r="Y87" s="194"/>
      <c r="Z87" s="232"/>
      <c r="AA87" s="233">
        <v>7150</v>
      </c>
      <c r="AB87" s="208">
        <f t="shared" si="37"/>
        <v>14300</v>
      </c>
      <c r="AC87" s="205">
        <v>1374.87322079997</v>
      </c>
      <c r="AD87" s="111">
        <f t="shared" si="38"/>
        <v>2749.74644159994</v>
      </c>
      <c r="AE87" s="206">
        <v>0.192289960951044</v>
      </c>
      <c r="AF87" s="205">
        <v>8222.5</v>
      </c>
      <c r="AG87" s="111">
        <f t="shared" si="39"/>
        <v>16445</v>
      </c>
      <c r="AH87" s="205">
        <v>1470.42690964557</v>
      </c>
      <c r="AI87" s="111">
        <f t="shared" si="40"/>
        <v>2940.85381929114</v>
      </c>
      <c r="AJ87" s="244">
        <v>0.178829663684471</v>
      </c>
      <c r="AK87" s="110">
        <v>8935.14</v>
      </c>
      <c r="AL87" s="110">
        <v>731.49</v>
      </c>
      <c r="AM87" s="79">
        <f t="shared" si="41"/>
        <v>0.624834965034965</v>
      </c>
      <c r="AN87" s="79">
        <f t="shared" si="42"/>
        <v>0.266020891575146</v>
      </c>
      <c r="AO87" s="79">
        <f t="shared" si="43"/>
        <v>0.543334752204317</v>
      </c>
      <c r="AP87" s="79">
        <f t="shared" si="44"/>
        <v>0.248733886465774</v>
      </c>
      <c r="AQ87" s="257"/>
      <c r="AR87" s="257"/>
      <c r="AS87" s="258">
        <v>42</v>
      </c>
      <c r="AT87" s="258">
        <v>32</v>
      </c>
      <c r="AU87" s="258">
        <f t="shared" si="45"/>
        <v>-10</v>
      </c>
      <c r="AV87" s="259">
        <f t="shared" si="49"/>
        <v>-20</v>
      </c>
      <c r="AW87" s="258">
        <v>8</v>
      </c>
      <c r="AX87" s="258">
        <v>0</v>
      </c>
      <c r="AY87" s="258">
        <v>0</v>
      </c>
      <c r="AZ87" s="258">
        <f t="shared" si="46"/>
        <v>-8</v>
      </c>
      <c r="BA87" s="259">
        <f t="shared" si="48"/>
        <v>-40</v>
      </c>
      <c r="BB87" s="262">
        <v>100</v>
      </c>
      <c r="BC87" s="258">
        <v>0</v>
      </c>
      <c r="BD87" s="258">
        <v>0</v>
      </c>
      <c r="BE87" s="265">
        <v>-100</v>
      </c>
      <c r="BF87" s="266">
        <v>4</v>
      </c>
      <c r="BG87" s="258">
        <v>0</v>
      </c>
      <c r="BH87" s="258">
        <f t="shared" si="47"/>
        <v>-4</v>
      </c>
    </row>
    <row r="88" s="171" customFormat="1" hidden="1" spans="1:60">
      <c r="A88" s="29">
        <v>102</v>
      </c>
      <c r="B88" s="29">
        <v>732</v>
      </c>
      <c r="C88" s="30" t="s">
        <v>134</v>
      </c>
      <c r="D88" s="30" t="s">
        <v>59</v>
      </c>
      <c r="E88" s="192">
        <v>34</v>
      </c>
      <c r="F88" s="193">
        <v>150</v>
      </c>
      <c r="G88" s="191">
        <v>1</v>
      </c>
      <c r="H88" s="191">
        <v>1</v>
      </c>
      <c r="I88" s="209">
        <v>10000</v>
      </c>
      <c r="J88" s="111">
        <f t="shared" si="27"/>
        <v>30000</v>
      </c>
      <c r="K88" s="209">
        <f t="shared" si="28"/>
        <v>2319.63140254076</v>
      </c>
      <c r="L88" s="111">
        <f t="shared" si="29"/>
        <v>6958.89420762228</v>
      </c>
      <c r="M88" s="210">
        <v>0.231963140254076</v>
      </c>
      <c r="N88" s="211">
        <v>12800</v>
      </c>
      <c r="O88" s="208">
        <f t="shared" si="30"/>
        <v>38400</v>
      </c>
      <c r="P88" s="209">
        <f t="shared" si="31"/>
        <v>2746.44358060826</v>
      </c>
      <c r="Q88" s="111">
        <f t="shared" si="32"/>
        <v>8239.33074182477</v>
      </c>
      <c r="R88" s="210">
        <v>0.21456590473502</v>
      </c>
      <c r="S88" s="224">
        <v>25394.23</v>
      </c>
      <c r="T88" s="224">
        <v>4380.78</v>
      </c>
      <c r="U88" s="225">
        <f t="shared" si="33"/>
        <v>0.846474333333333</v>
      </c>
      <c r="V88" s="225">
        <f t="shared" si="34"/>
        <v>0.629522431193393</v>
      </c>
      <c r="W88" s="225">
        <f t="shared" si="35"/>
        <v>0.661308072916667</v>
      </c>
      <c r="X88" s="225">
        <f t="shared" si="36"/>
        <v>0.531691242561988</v>
      </c>
      <c r="Y88" s="194"/>
      <c r="Z88" s="232"/>
      <c r="AA88" s="236">
        <v>6500</v>
      </c>
      <c r="AB88" s="208">
        <f t="shared" si="37"/>
        <v>13000</v>
      </c>
      <c r="AC88" s="209">
        <v>1947.52386504985</v>
      </c>
      <c r="AD88" s="111">
        <f t="shared" si="38"/>
        <v>3895.0477300997</v>
      </c>
      <c r="AE88" s="210">
        <v>0.299619056161515</v>
      </c>
      <c r="AF88" s="209">
        <v>7475</v>
      </c>
      <c r="AG88" s="111">
        <f t="shared" si="39"/>
        <v>14950</v>
      </c>
      <c r="AH88" s="209">
        <v>2082.87677367081</v>
      </c>
      <c r="AI88" s="111">
        <f t="shared" si="40"/>
        <v>4165.75354734162</v>
      </c>
      <c r="AJ88" s="245">
        <v>0.278645722230209</v>
      </c>
      <c r="AK88" s="246">
        <v>15613.1</v>
      </c>
      <c r="AL88" s="246">
        <v>2055.44</v>
      </c>
      <c r="AM88" s="247">
        <f t="shared" si="41"/>
        <v>1.20100769230769</v>
      </c>
      <c r="AN88" s="79">
        <f t="shared" si="42"/>
        <v>0.527705985247936</v>
      </c>
      <c r="AO88" s="247">
        <f t="shared" si="43"/>
        <v>1.04435451505017</v>
      </c>
      <c r="AP88" s="79">
        <f t="shared" si="44"/>
        <v>0.493413730947113</v>
      </c>
      <c r="AQ88" s="257"/>
      <c r="AR88" s="257"/>
      <c r="AS88" s="258">
        <v>27</v>
      </c>
      <c r="AT88" s="258">
        <v>10</v>
      </c>
      <c r="AU88" s="258">
        <f t="shared" si="45"/>
        <v>-17</v>
      </c>
      <c r="AV88" s="259">
        <f t="shared" si="49"/>
        <v>-34</v>
      </c>
      <c r="AW88" s="258">
        <v>12</v>
      </c>
      <c r="AX88" s="258">
        <v>12</v>
      </c>
      <c r="AY88" s="258">
        <v>0</v>
      </c>
      <c r="AZ88" s="258">
        <f t="shared" si="46"/>
        <v>0</v>
      </c>
      <c r="BA88" s="258"/>
      <c r="BB88" s="262">
        <v>100</v>
      </c>
      <c r="BC88" s="258">
        <v>0</v>
      </c>
      <c r="BD88" s="258">
        <v>96</v>
      </c>
      <c r="BE88" s="265">
        <v>-4</v>
      </c>
      <c r="BF88" s="266">
        <v>6</v>
      </c>
      <c r="BG88" s="258">
        <v>1</v>
      </c>
      <c r="BH88" s="258">
        <f t="shared" si="47"/>
        <v>-5</v>
      </c>
    </row>
    <row r="89" s="170" customFormat="1" hidden="1" spans="1:60">
      <c r="A89" s="29">
        <v>84</v>
      </c>
      <c r="B89" s="29">
        <v>727</v>
      </c>
      <c r="C89" s="30" t="s">
        <v>135</v>
      </c>
      <c r="D89" s="30" t="s">
        <v>53</v>
      </c>
      <c r="E89" s="192">
        <v>28</v>
      </c>
      <c r="F89" s="193">
        <v>150</v>
      </c>
      <c r="G89" s="191">
        <v>3</v>
      </c>
      <c r="H89" s="191">
        <v>1</v>
      </c>
      <c r="I89" s="209">
        <v>10000</v>
      </c>
      <c r="J89" s="111">
        <f t="shared" si="27"/>
        <v>30000</v>
      </c>
      <c r="K89" s="209">
        <f t="shared" si="28"/>
        <v>2307.36372521544</v>
      </c>
      <c r="L89" s="111">
        <f t="shared" si="29"/>
        <v>6922.09117564632</v>
      </c>
      <c r="M89" s="210">
        <v>0.230736372521544</v>
      </c>
      <c r="N89" s="211">
        <v>12800</v>
      </c>
      <c r="O89" s="208">
        <f t="shared" si="30"/>
        <v>38400</v>
      </c>
      <c r="P89" s="209">
        <f t="shared" si="31"/>
        <v>2731.91865065509</v>
      </c>
      <c r="Q89" s="111">
        <f t="shared" si="32"/>
        <v>8195.75595196527</v>
      </c>
      <c r="R89" s="210">
        <v>0.213431144582429</v>
      </c>
      <c r="S89" s="224">
        <v>25075.12</v>
      </c>
      <c r="T89" s="224">
        <v>5335.53</v>
      </c>
      <c r="U89" s="225">
        <f t="shared" si="33"/>
        <v>0.835837333333333</v>
      </c>
      <c r="V89" s="225">
        <f t="shared" si="34"/>
        <v>0.77079741722729</v>
      </c>
      <c r="W89" s="225">
        <f t="shared" si="35"/>
        <v>0.652997916666667</v>
      </c>
      <c r="X89" s="225">
        <f t="shared" si="36"/>
        <v>0.651011332117641</v>
      </c>
      <c r="Y89" s="194"/>
      <c r="Z89" s="232"/>
      <c r="AA89" s="236">
        <v>6500</v>
      </c>
      <c r="AB89" s="208">
        <f t="shared" si="37"/>
        <v>13000</v>
      </c>
      <c r="AC89" s="209">
        <v>1937.2241276288</v>
      </c>
      <c r="AD89" s="111">
        <f t="shared" si="38"/>
        <v>3874.4482552576</v>
      </c>
      <c r="AE89" s="210">
        <v>0.298034481173662</v>
      </c>
      <c r="AF89" s="209">
        <v>7475</v>
      </c>
      <c r="AG89" s="111">
        <f t="shared" si="39"/>
        <v>14950</v>
      </c>
      <c r="AH89" s="209">
        <v>2071.861204499</v>
      </c>
      <c r="AI89" s="111">
        <f t="shared" si="40"/>
        <v>4143.722408998</v>
      </c>
      <c r="AJ89" s="245">
        <v>0.277172067491505</v>
      </c>
      <c r="AK89" s="246">
        <v>14431.58</v>
      </c>
      <c r="AL89" s="246">
        <v>4066.64</v>
      </c>
      <c r="AM89" s="247">
        <f t="shared" si="41"/>
        <v>1.11012153846154</v>
      </c>
      <c r="AN89" s="247">
        <f t="shared" si="42"/>
        <v>1.04960493264598</v>
      </c>
      <c r="AO89" s="79">
        <f t="shared" si="43"/>
        <v>0.965323076923077</v>
      </c>
      <c r="AP89" s="79">
        <f t="shared" si="44"/>
        <v>0.981397786485258</v>
      </c>
      <c r="AQ89" s="194">
        <v>300</v>
      </c>
      <c r="AR89" s="191"/>
      <c r="AS89" s="258">
        <v>27</v>
      </c>
      <c r="AT89" s="258">
        <v>1</v>
      </c>
      <c r="AU89" s="258">
        <f t="shared" si="45"/>
        <v>-26</v>
      </c>
      <c r="AV89" s="259">
        <f t="shared" si="49"/>
        <v>-52</v>
      </c>
      <c r="AW89" s="258">
        <v>12</v>
      </c>
      <c r="AX89" s="258">
        <v>2</v>
      </c>
      <c r="AY89" s="258">
        <v>0</v>
      </c>
      <c r="AZ89" s="258">
        <f t="shared" si="46"/>
        <v>-10</v>
      </c>
      <c r="BA89" s="259">
        <f>AZ89*5</f>
        <v>-50</v>
      </c>
      <c r="BB89" s="262">
        <v>100</v>
      </c>
      <c r="BC89" s="258">
        <v>0</v>
      </c>
      <c r="BD89" s="258">
        <v>10</v>
      </c>
      <c r="BE89" s="265">
        <v>-90</v>
      </c>
      <c r="BF89" s="266">
        <v>6</v>
      </c>
      <c r="BG89" s="258">
        <v>12</v>
      </c>
      <c r="BH89" s="258">
        <f t="shared" si="47"/>
        <v>6</v>
      </c>
    </row>
    <row r="90" s="171" customFormat="1" hidden="1" spans="1:60">
      <c r="A90" s="29">
        <v>91</v>
      </c>
      <c r="B90" s="29">
        <v>594</v>
      </c>
      <c r="C90" s="30" t="s">
        <v>136</v>
      </c>
      <c r="D90" s="30" t="s">
        <v>49</v>
      </c>
      <c r="E90" s="59">
        <v>31</v>
      </c>
      <c r="F90" s="70">
        <v>150</v>
      </c>
      <c r="G90" s="191">
        <v>2</v>
      </c>
      <c r="H90" s="191">
        <v>0</v>
      </c>
      <c r="I90" s="209">
        <v>9500</v>
      </c>
      <c r="J90" s="111">
        <f t="shared" si="27"/>
        <v>28500</v>
      </c>
      <c r="K90" s="209">
        <f t="shared" si="28"/>
        <v>2201.486306775</v>
      </c>
      <c r="L90" s="111">
        <f t="shared" si="29"/>
        <v>6604.458920325</v>
      </c>
      <c r="M90" s="210">
        <v>0.231735400713158</v>
      </c>
      <c r="N90" s="211">
        <v>12000</v>
      </c>
      <c r="O90" s="208">
        <f t="shared" si="30"/>
        <v>36000</v>
      </c>
      <c r="P90" s="209">
        <f t="shared" si="31"/>
        <v>2572.26294791605</v>
      </c>
      <c r="Q90" s="111">
        <f t="shared" si="32"/>
        <v>7716.78884374816</v>
      </c>
      <c r="R90" s="210">
        <v>0.214355245659671</v>
      </c>
      <c r="S90" s="224">
        <v>23687.41</v>
      </c>
      <c r="T90" s="224">
        <v>5621.68</v>
      </c>
      <c r="U90" s="225">
        <f t="shared" si="33"/>
        <v>0.831137192982456</v>
      </c>
      <c r="V90" s="225">
        <f t="shared" si="34"/>
        <v>0.851194634991137</v>
      </c>
      <c r="W90" s="225">
        <f t="shared" si="35"/>
        <v>0.657983611111111</v>
      </c>
      <c r="X90" s="225">
        <f t="shared" si="36"/>
        <v>0.728499912830253</v>
      </c>
      <c r="Y90" s="194"/>
      <c r="Z90" s="232"/>
      <c r="AA90" s="236">
        <v>6825</v>
      </c>
      <c r="AB90" s="208">
        <f t="shared" si="37"/>
        <v>13650</v>
      </c>
      <c r="AC90" s="209">
        <v>2042.89239191193</v>
      </c>
      <c r="AD90" s="111">
        <f t="shared" si="38"/>
        <v>4085.78478382386</v>
      </c>
      <c r="AE90" s="210">
        <v>0.299324892587829</v>
      </c>
      <c r="AF90" s="209">
        <v>7848.75</v>
      </c>
      <c r="AG90" s="111">
        <f t="shared" si="39"/>
        <v>15697.5</v>
      </c>
      <c r="AH90" s="209">
        <v>2184.87341314981</v>
      </c>
      <c r="AI90" s="111">
        <f t="shared" si="40"/>
        <v>4369.74682629962</v>
      </c>
      <c r="AJ90" s="245">
        <v>0.278372150106681</v>
      </c>
      <c r="AK90" s="246">
        <v>17425.94</v>
      </c>
      <c r="AL90" s="246">
        <v>4695.78</v>
      </c>
      <c r="AM90" s="247">
        <f t="shared" si="41"/>
        <v>1.27662564102564</v>
      </c>
      <c r="AN90" s="247">
        <f t="shared" si="42"/>
        <v>1.14929695234834</v>
      </c>
      <c r="AO90" s="247">
        <f t="shared" si="43"/>
        <v>1.11010925306577</v>
      </c>
      <c r="AP90" s="247">
        <f t="shared" si="44"/>
        <v>1.07461145614618</v>
      </c>
      <c r="AQ90" s="194">
        <v>300</v>
      </c>
      <c r="AR90" s="232">
        <f>(AL90-AD90)*0.2</f>
        <v>121.999043235228</v>
      </c>
      <c r="AS90" s="258">
        <v>36</v>
      </c>
      <c r="AT90" s="258">
        <v>98</v>
      </c>
      <c r="AU90" s="258">
        <f t="shared" si="45"/>
        <v>62</v>
      </c>
      <c r="AV90" s="259"/>
      <c r="AW90" s="258">
        <v>12</v>
      </c>
      <c r="AX90" s="258">
        <v>6</v>
      </c>
      <c r="AY90" s="258">
        <v>2</v>
      </c>
      <c r="AZ90" s="258">
        <f t="shared" si="46"/>
        <v>-4</v>
      </c>
      <c r="BA90" s="259">
        <f>AZ90*5</f>
        <v>-20</v>
      </c>
      <c r="BB90" s="262">
        <v>100</v>
      </c>
      <c r="BC90" s="258">
        <v>16</v>
      </c>
      <c r="BD90" s="258">
        <v>30</v>
      </c>
      <c r="BE90" s="265">
        <v>-54</v>
      </c>
      <c r="BF90" s="266">
        <v>6</v>
      </c>
      <c r="BG90" s="258">
        <v>1</v>
      </c>
      <c r="BH90" s="258">
        <f t="shared" si="47"/>
        <v>-5</v>
      </c>
    </row>
    <row r="91" s="170" customFormat="1" hidden="1" spans="1:60">
      <c r="A91" s="29">
        <v>17</v>
      </c>
      <c r="B91" s="29">
        <v>373</v>
      </c>
      <c r="C91" s="30" t="s">
        <v>137</v>
      </c>
      <c r="D91" s="30" t="s">
        <v>47</v>
      </c>
      <c r="E91" s="192">
        <v>6</v>
      </c>
      <c r="F91" s="193">
        <v>200</v>
      </c>
      <c r="G91" s="191">
        <v>2</v>
      </c>
      <c r="H91" s="191">
        <v>2</v>
      </c>
      <c r="I91" s="209">
        <v>20000</v>
      </c>
      <c r="J91" s="111">
        <f t="shared" si="27"/>
        <v>60000</v>
      </c>
      <c r="K91" s="209">
        <f t="shared" si="28"/>
        <v>4388.93422405688</v>
      </c>
      <c r="L91" s="111">
        <f t="shared" si="29"/>
        <v>13166.8026721706</v>
      </c>
      <c r="M91" s="210">
        <v>0.219446711202844</v>
      </c>
      <c r="N91" s="211">
        <v>25000</v>
      </c>
      <c r="O91" s="208">
        <f t="shared" si="30"/>
        <v>75000</v>
      </c>
      <c r="P91" s="209">
        <f t="shared" si="31"/>
        <v>5074.70519656575</v>
      </c>
      <c r="Q91" s="111">
        <f t="shared" si="32"/>
        <v>15224.1155896973</v>
      </c>
      <c r="R91" s="210">
        <v>0.20298820786263</v>
      </c>
      <c r="S91" s="224">
        <v>49631.88</v>
      </c>
      <c r="T91" s="224">
        <v>10470.85</v>
      </c>
      <c r="U91" s="225">
        <f t="shared" si="33"/>
        <v>0.827198</v>
      </c>
      <c r="V91" s="225">
        <f t="shared" si="34"/>
        <v>0.795246215858554</v>
      </c>
      <c r="W91" s="225">
        <f t="shared" si="35"/>
        <v>0.6617584</v>
      </c>
      <c r="X91" s="225">
        <f t="shared" si="36"/>
        <v>0.687780511012806</v>
      </c>
      <c r="Y91" s="194"/>
      <c r="Z91" s="232"/>
      <c r="AA91" s="236">
        <v>13000</v>
      </c>
      <c r="AB91" s="208">
        <f t="shared" si="37"/>
        <v>26000</v>
      </c>
      <c r="AC91" s="209">
        <v>3684.87602561442</v>
      </c>
      <c r="AD91" s="111">
        <f t="shared" si="38"/>
        <v>7369.75205122884</v>
      </c>
      <c r="AE91" s="210">
        <v>0.28345200197034</v>
      </c>
      <c r="AF91" s="209">
        <v>14950</v>
      </c>
      <c r="AG91" s="111">
        <f t="shared" si="39"/>
        <v>29900</v>
      </c>
      <c r="AH91" s="209">
        <v>3940.97490939462</v>
      </c>
      <c r="AI91" s="111">
        <f t="shared" si="40"/>
        <v>7881.94981878924</v>
      </c>
      <c r="AJ91" s="245">
        <v>0.263610361832416</v>
      </c>
      <c r="AK91" s="246">
        <v>21996.65</v>
      </c>
      <c r="AL91" s="246">
        <v>4045.63</v>
      </c>
      <c r="AM91" s="79">
        <f t="shared" si="41"/>
        <v>0.846025</v>
      </c>
      <c r="AN91" s="79">
        <f t="shared" si="42"/>
        <v>0.548950625730404</v>
      </c>
      <c r="AO91" s="79">
        <f t="shared" si="43"/>
        <v>0.735673913043478</v>
      </c>
      <c r="AP91" s="79">
        <f t="shared" si="44"/>
        <v>0.513277817419733</v>
      </c>
      <c r="AQ91" s="257"/>
      <c r="AR91" s="257"/>
      <c r="AS91" s="258">
        <v>56</v>
      </c>
      <c r="AT91" s="258">
        <v>22</v>
      </c>
      <c r="AU91" s="258">
        <f t="shared" si="45"/>
        <v>-34</v>
      </c>
      <c r="AV91" s="259">
        <f>AU91*2</f>
        <v>-68</v>
      </c>
      <c r="AW91" s="258">
        <v>26</v>
      </c>
      <c r="AX91" s="258">
        <v>4</v>
      </c>
      <c r="AY91" s="258">
        <v>0</v>
      </c>
      <c r="AZ91" s="258">
        <f t="shared" si="46"/>
        <v>-22</v>
      </c>
      <c r="BA91" s="259">
        <f>AZ91*5</f>
        <v>-110</v>
      </c>
      <c r="BB91" s="262">
        <v>200</v>
      </c>
      <c r="BC91" s="258">
        <v>0</v>
      </c>
      <c r="BD91" s="258">
        <v>20</v>
      </c>
      <c r="BE91" s="265">
        <v>-180</v>
      </c>
      <c r="BF91" s="266">
        <v>10</v>
      </c>
      <c r="BG91" s="258">
        <v>12</v>
      </c>
      <c r="BH91" s="258">
        <f t="shared" si="47"/>
        <v>2</v>
      </c>
    </row>
    <row r="92" s="171" customFormat="1" hidden="1" spans="1:60">
      <c r="A92" s="29">
        <v>94</v>
      </c>
      <c r="B92" s="29">
        <v>339</v>
      </c>
      <c r="C92" s="30" t="s">
        <v>138</v>
      </c>
      <c r="D92" s="30" t="s">
        <v>53</v>
      </c>
      <c r="E92" s="192">
        <v>32</v>
      </c>
      <c r="F92" s="193">
        <v>150</v>
      </c>
      <c r="G92" s="191">
        <v>4</v>
      </c>
      <c r="H92" s="191">
        <v>1</v>
      </c>
      <c r="I92" s="209">
        <v>10000</v>
      </c>
      <c r="J92" s="111">
        <f t="shared" si="27"/>
        <v>30000</v>
      </c>
      <c r="K92" s="209">
        <f t="shared" si="28"/>
        <v>2229.00137952835</v>
      </c>
      <c r="L92" s="111">
        <f t="shared" si="29"/>
        <v>6687.00413858505</v>
      </c>
      <c r="M92" s="210">
        <v>0.222900137952835</v>
      </c>
      <c r="N92" s="211">
        <v>12800</v>
      </c>
      <c r="O92" s="208">
        <f t="shared" si="30"/>
        <v>38400</v>
      </c>
      <c r="P92" s="209">
        <f t="shared" si="31"/>
        <v>2639.13763336156</v>
      </c>
      <c r="Q92" s="111">
        <f t="shared" si="32"/>
        <v>7917.41290008468</v>
      </c>
      <c r="R92" s="210">
        <v>0.206182627606372</v>
      </c>
      <c r="S92" s="224">
        <v>24706.54</v>
      </c>
      <c r="T92" s="224">
        <v>4340.43</v>
      </c>
      <c r="U92" s="225">
        <f t="shared" si="33"/>
        <v>0.823551333333333</v>
      </c>
      <c r="V92" s="225">
        <f t="shared" si="34"/>
        <v>0.64908438966787</v>
      </c>
      <c r="W92" s="225">
        <f t="shared" si="35"/>
        <v>0.643399479166667</v>
      </c>
      <c r="X92" s="225">
        <f t="shared" si="36"/>
        <v>0.548213166949216</v>
      </c>
      <c r="Y92" s="194"/>
      <c r="Z92" s="232"/>
      <c r="AA92" s="236">
        <v>6500</v>
      </c>
      <c r="AB92" s="208">
        <f t="shared" si="37"/>
        <v>13000</v>
      </c>
      <c r="AC92" s="209">
        <v>1871.43240822901</v>
      </c>
      <c r="AD92" s="111">
        <f t="shared" si="38"/>
        <v>3742.86481645802</v>
      </c>
      <c r="AE92" s="210">
        <v>0.287912678189078</v>
      </c>
      <c r="AF92" s="209">
        <v>7475</v>
      </c>
      <c r="AG92" s="111">
        <f t="shared" si="39"/>
        <v>14950</v>
      </c>
      <c r="AH92" s="209">
        <v>2001.49696060092</v>
      </c>
      <c r="AI92" s="111">
        <f t="shared" si="40"/>
        <v>4002.99392120184</v>
      </c>
      <c r="AJ92" s="245">
        <v>0.267758790715843</v>
      </c>
      <c r="AK92" s="246">
        <v>12025.84</v>
      </c>
      <c r="AL92" s="246">
        <v>2844</v>
      </c>
      <c r="AM92" s="79">
        <f t="shared" si="41"/>
        <v>0.925064615384615</v>
      </c>
      <c r="AN92" s="79">
        <f t="shared" si="42"/>
        <v>0.759845770409458</v>
      </c>
      <c r="AO92" s="79">
        <f t="shared" si="43"/>
        <v>0.804404013377926</v>
      </c>
      <c r="AP92" s="79">
        <f t="shared" si="44"/>
        <v>0.710468228526845</v>
      </c>
      <c r="AQ92" s="257"/>
      <c r="AR92" s="257"/>
      <c r="AS92" s="258">
        <v>27</v>
      </c>
      <c r="AT92" s="258">
        <v>0</v>
      </c>
      <c r="AU92" s="258">
        <f t="shared" si="45"/>
        <v>-27</v>
      </c>
      <c r="AV92" s="259">
        <f>AU92*2</f>
        <v>-54</v>
      </c>
      <c r="AW92" s="258">
        <v>10</v>
      </c>
      <c r="AX92" s="258">
        <v>4</v>
      </c>
      <c r="AY92" s="258">
        <v>0</v>
      </c>
      <c r="AZ92" s="258">
        <f t="shared" si="46"/>
        <v>-6</v>
      </c>
      <c r="BA92" s="259">
        <f>AZ92*5</f>
        <v>-30</v>
      </c>
      <c r="BB92" s="262">
        <v>100</v>
      </c>
      <c r="BC92" s="258">
        <v>0</v>
      </c>
      <c r="BD92" s="258">
        <v>20</v>
      </c>
      <c r="BE92" s="265">
        <v>-80</v>
      </c>
      <c r="BF92" s="266">
        <v>6</v>
      </c>
      <c r="BG92" s="258">
        <v>6</v>
      </c>
      <c r="BH92" s="258">
        <f t="shared" si="47"/>
        <v>0</v>
      </c>
    </row>
    <row r="93" s="171" customFormat="1" hidden="1" spans="1:60">
      <c r="A93" s="29">
        <v>117</v>
      </c>
      <c r="B93" s="29">
        <v>351</v>
      </c>
      <c r="C93" s="30" t="s">
        <v>139</v>
      </c>
      <c r="D93" s="30" t="s">
        <v>55</v>
      </c>
      <c r="E93" s="59">
        <v>39</v>
      </c>
      <c r="F93" s="70">
        <v>100</v>
      </c>
      <c r="G93" s="191">
        <v>3</v>
      </c>
      <c r="H93" s="191">
        <v>1</v>
      </c>
      <c r="I93" s="209">
        <v>14000</v>
      </c>
      <c r="J93" s="111">
        <f t="shared" si="27"/>
        <v>42000</v>
      </c>
      <c r="K93" s="209">
        <f t="shared" si="28"/>
        <v>3007.94135761881</v>
      </c>
      <c r="L93" s="111">
        <f t="shared" si="29"/>
        <v>9023.82407285642</v>
      </c>
      <c r="M93" s="210">
        <v>0.214852954115629</v>
      </c>
      <c r="N93" s="211">
        <v>17500</v>
      </c>
      <c r="O93" s="208">
        <f t="shared" si="30"/>
        <v>52500</v>
      </c>
      <c r="P93" s="209">
        <f t="shared" si="31"/>
        <v>3477.93219474675</v>
      </c>
      <c r="Q93" s="111">
        <f t="shared" si="32"/>
        <v>10433.7965842402</v>
      </c>
      <c r="R93" s="210">
        <v>0.198738982556957</v>
      </c>
      <c r="S93" s="224">
        <v>34309.77</v>
      </c>
      <c r="T93" s="224">
        <v>7201.61</v>
      </c>
      <c r="U93" s="225">
        <f t="shared" si="33"/>
        <v>0.816899285714286</v>
      </c>
      <c r="V93" s="225">
        <f t="shared" si="34"/>
        <v>0.79806631222592</v>
      </c>
      <c r="W93" s="225">
        <f t="shared" si="35"/>
        <v>0.653519428571429</v>
      </c>
      <c r="X93" s="225">
        <f t="shared" si="36"/>
        <v>0.69021951327647</v>
      </c>
      <c r="Y93" s="194"/>
      <c r="Z93" s="232"/>
      <c r="AA93" s="236">
        <v>6825</v>
      </c>
      <c r="AB93" s="208">
        <f t="shared" si="37"/>
        <v>13650</v>
      </c>
      <c r="AC93" s="209">
        <v>1894.06307362559</v>
      </c>
      <c r="AD93" s="111">
        <f t="shared" si="38"/>
        <v>3788.12614725118</v>
      </c>
      <c r="AE93" s="210">
        <v>0.277518399066021</v>
      </c>
      <c r="AF93" s="209">
        <v>7848.75</v>
      </c>
      <c r="AG93" s="111">
        <f t="shared" si="39"/>
        <v>15697.5</v>
      </c>
      <c r="AH93" s="209">
        <v>2025.70045724257</v>
      </c>
      <c r="AI93" s="111">
        <f t="shared" si="40"/>
        <v>4051.40091448514</v>
      </c>
      <c r="AJ93" s="245">
        <v>0.258092111131399</v>
      </c>
      <c r="AK93" s="246">
        <v>17508.92</v>
      </c>
      <c r="AL93" s="246">
        <v>3812.05</v>
      </c>
      <c r="AM93" s="247">
        <f t="shared" si="41"/>
        <v>1.28270476190476</v>
      </c>
      <c r="AN93" s="247">
        <f t="shared" si="42"/>
        <v>1.00631548470638</v>
      </c>
      <c r="AO93" s="247">
        <f t="shared" si="43"/>
        <v>1.11539544513458</v>
      </c>
      <c r="AP93" s="79">
        <f t="shared" si="44"/>
        <v>0.940921444325745</v>
      </c>
      <c r="AQ93" s="194">
        <v>500</v>
      </c>
      <c r="AR93" s="257"/>
      <c r="AS93" s="258">
        <v>27</v>
      </c>
      <c r="AT93" s="258">
        <v>32</v>
      </c>
      <c r="AU93" s="258">
        <f t="shared" si="45"/>
        <v>5</v>
      </c>
      <c r="AV93" s="259"/>
      <c r="AW93" s="258">
        <v>10</v>
      </c>
      <c r="AX93" s="258">
        <v>5</v>
      </c>
      <c r="AY93" s="258">
        <v>9</v>
      </c>
      <c r="AZ93" s="258">
        <f t="shared" si="46"/>
        <v>4</v>
      </c>
      <c r="BA93" s="258"/>
      <c r="BB93" s="262">
        <v>100</v>
      </c>
      <c r="BC93" s="258">
        <v>72</v>
      </c>
      <c r="BD93" s="258">
        <v>40</v>
      </c>
      <c r="BE93" s="265">
        <v>12</v>
      </c>
      <c r="BF93" s="266">
        <v>8</v>
      </c>
      <c r="BG93" s="258">
        <v>8</v>
      </c>
      <c r="BH93" s="258">
        <f t="shared" si="47"/>
        <v>0</v>
      </c>
    </row>
    <row r="94" s="171" customFormat="1" hidden="1" spans="1:60">
      <c r="A94" s="29">
        <v>80</v>
      </c>
      <c r="B94" s="29">
        <v>104838</v>
      </c>
      <c r="C94" s="30" t="s">
        <v>140</v>
      </c>
      <c r="D94" s="30" t="s">
        <v>55</v>
      </c>
      <c r="E94" s="59">
        <v>27</v>
      </c>
      <c r="F94" s="70">
        <v>150</v>
      </c>
      <c r="G94" s="191">
        <v>2</v>
      </c>
      <c r="H94" s="191">
        <v>0</v>
      </c>
      <c r="I94" s="209">
        <v>10500</v>
      </c>
      <c r="J94" s="111">
        <f t="shared" si="27"/>
        <v>31500</v>
      </c>
      <c r="K94" s="209">
        <f t="shared" si="28"/>
        <v>2122.95546272515</v>
      </c>
      <c r="L94" s="111">
        <f t="shared" si="29"/>
        <v>6368.86638817544</v>
      </c>
      <c r="M94" s="210">
        <v>0.202186234545252</v>
      </c>
      <c r="N94" s="211">
        <v>13500</v>
      </c>
      <c r="O94" s="208">
        <f t="shared" si="30"/>
        <v>40500</v>
      </c>
      <c r="P94" s="209">
        <f t="shared" si="31"/>
        <v>2524.80060388383</v>
      </c>
      <c r="Q94" s="111">
        <f t="shared" si="32"/>
        <v>7574.4018116515</v>
      </c>
      <c r="R94" s="210">
        <v>0.187022266954358</v>
      </c>
      <c r="S94" s="224">
        <v>25691.84</v>
      </c>
      <c r="T94" s="224">
        <v>4088.88</v>
      </c>
      <c r="U94" s="225">
        <f t="shared" si="33"/>
        <v>0.815613968253968</v>
      </c>
      <c r="V94" s="225">
        <f t="shared" si="34"/>
        <v>0.642010642206515</v>
      </c>
      <c r="W94" s="225">
        <f t="shared" si="35"/>
        <v>0.634366419753086</v>
      </c>
      <c r="X94" s="225">
        <f t="shared" si="36"/>
        <v>0.539828768221695</v>
      </c>
      <c r="Y94" s="194"/>
      <c r="Z94" s="232"/>
      <c r="AA94" s="236">
        <v>6825</v>
      </c>
      <c r="AB94" s="208">
        <f t="shared" si="37"/>
        <v>13650</v>
      </c>
      <c r="AC94" s="209">
        <v>1782.39802391299</v>
      </c>
      <c r="AD94" s="111">
        <f t="shared" si="38"/>
        <v>3564.79604782598</v>
      </c>
      <c r="AE94" s="210">
        <v>0.26115721962095</v>
      </c>
      <c r="AF94" s="209">
        <v>7848.75</v>
      </c>
      <c r="AG94" s="111">
        <f t="shared" si="39"/>
        <v>15697.5</v>
      </c>
      <c r="AH94" s="209">
        <v>1906.27468657494</v>
      </c>
      <c r="AI94" s="111">
        <f t="shared" si="40"/>
        <v>3812.54937314988</v>
      </c>
      <c r="AJ94" s="245">
        <v>0.242876214247484</v>
      </c>
      <c r="AK94" s="246">
        <v>11192.83</v>
      </c>
      <c r="AL94" s="246">
        <v>2107.48</v>
      </c>
      <c r="AM94" s="79">
        <f t="shared" si="41"/>
        <v>0.819987545787546</v>
      </c>
      <c r="AN94" s="79">
        <f t="shared" si="42"/>
        <v>0.591192307140619</v>
      </c>
      <c r="AO94" s="79">
        <f t="shared" si="43"/>
        <v>0.713032648510909</v>
      </c>
      <c r="AP94" s="79">
        <f t="shared" si="44"/>
        <v>0.552774480729892</v>
      </c>
      <c r="AQ94" s="257"/>
      <c r="AR94" s="257"/>
      <c r="AS94" s="258">
        <v>27</v>
      </c>
      <c r="AT94" s="258">
        <v>22</v>
      </c>
      <c r="AU94" s="258">
        <f t="shared" si="45"/>
        <v>-5</v>
      </c>
      <c r="AV94" s="259">
        <f>AU94*2</f>
        <v>-10</v>
      </c>
      <c r="AW94" s="258">
        <v>10</v>
      </c>
      <c r="AX94" s="258">
        <v>4</v>
      </c>
      <c r="AY94" s="258">
        <v>0</v>
      </c>
      <c r="AZ94" s="258">
        <f t="shared" si="46"/>
        <v>-6</v>
      </c>
      <c r="BA94" s="259">
        <f t="shared" ref="BA94:BA99" si="50">AZ94*5</f>
        <v>-30</v>
      </c>
      <c r="BB94" s="262">
        <v>100</v>
      </c>
      <c r="BC94" s="258">
        <v>0</v>
      </c>
      <c r="BD94" s="258">
        <v>20</v>
      </c>
      <c r="BE94" s="265">
        <v>-80</v>
      </c>
      <c r="BF94" s="266">
        <v>6</v>
      </c>
      <c r="BG94" s="258">
        <v>1</v>
      </c>
      <c r="BH94" s="258">
        <f t="shared" si="47"/>
        <v>-5</v>
      </c>
    </row>
    <row r="95" s="171" customFormat="1" hidden="1" spans="1:60">
      <c r="A95" s="29">
        <v>57</v>
      </c>
      <c r="B95" s="29">
        <v>754</v>
      </c>
      <c r="C95" s="30" t="s">
        <v>141</v>
      </c>
      <c r="D95" s="30" t="s">
        <v>55</v>
      </c>
      <c r="E95" s="59">
        <v>19</v>
      </c>
      <c r="F95" s="70">
        <v>150</v>
      </c>
      <c r="G95" s="191">
        <v>4</v>
      </c>
      <c r="H95" s="191">
        <v>0</v>
      </c>
      <c r="I95" s="209">
        <v>13500</v>
      </c>
      <c r="J95" s="111">
        <f t="shared" si="27"/>
        <v>40500</v>
      </c>
      <c r="K95" s="209">
        <f t="shared" si="28"/>
        <v>3147.9473750143</v>
      </c>
      <c r="L95" s="111">
        <f t="shared" si="29"/>
        <v>9443.84212504289</v>
      </c>
      <c r="M95" s="210">
        <v>0.233181287038096</v>
      </c>
      <c r="N95" s="211">
        <v>16875</v>
      </c>
      <c r="O95" s="208">
        <f t="shared" si="30"/>
        <v>50625</v>
      </c>
      <c r="P95" s="209">
        <f t="shared" si="31"/>
        <v>3639.81415236028</v>
      </c>
      <c r="Q95" s="111">
        <f t="shared" si="32"/>
        <v>10919.4424570809</v>
      </c>
      <c r="R95" s="210">
        <v>0.215692690510239</v>
      </c>
      <c r="S95" s="224">
        <v>32378.75</v>
      </c>
      <c r="T95" s="224">
        <v>7088.54</v>
      </c>
      <c r="U95" s="225">
        <f t="shared" si="33"/>
        <v>0.799475308641975</v>
      </c>
      <c r="V95" s="225">
        <f t="shared" si="34"/>
        <v>0.750599163575896</v>
      </c>
      <c r="W95" s="225">
        <f t="shared" si="35"/>
        <v>0.63958024691358</v>
      </c>
      <c r="X95" s="225">
        <f t="shared" si="36"/>
        <v>0.649166844173747</v>
      </c>
      <c r="Y95" s="194"/>
      <c r="Z95" s="232"/>
      <c r="AA95" s="236">
        <v>8970</v>
      </c>
      <c r="AB95" s="208">
        <f t="shared" si="37"/>
        <v>17940</v>
      </c>
      <c r="AC95" s="209">
        <v>2701.69668694514</v>
      </c>
      <c r="AD95" s="111">
        <f t="shared" si="38"/>
        <v>5403.39337389028</v>
      </c>
      <c r="AE95" s="210">
        <v>0.301192495757541</v>
      </c>
      <c r="AF95" s="209">
        <v>10315.5</v>
      </c>
      <c r="AG95" s="111">
        <f t="shared" si="39"/>
        <v>20631</v>
      </c>
      <c r="AH95" s="209">
        <v>2889.46460668783</v>
      </c>
      <c r="AI95" s="111">
        <f t="shared" si="40"/>
        <v>5778.92921337566</v>
      </c>
      <c r="AJ95" s="245">
        <v>0.280109021054513</v>
      </c>
      <c r="AK95" s="246">
        <v>19434.41</v>
      </c>
      <c r="AL95" s="246">
        <v>5373.71</v>
      </c>
      <c r="AM95" s="247">
        <f t="shared" si="41"/>
        <v>1.08330044593088</v>
      </c>
      <c r="AN95" s="79">
        <f t="shared" si="42"/>
        <v>0.994506531019246</v>
      </c>
      <c r="AO95" s="79">
        <f t="shared" si="43"/>
        <v>0.942000387765983</v>
      </c>
      <c r="AP95" s="79">
        <f t="shared" si="44"/>
        <v>0.929879879400883</v>
      </c>
      <c r="AQ95" s="257"/>
      <c r="AR95" s="257"/>
      <c r="AS95" s="258">
        <v>50</v>
      </c>
      <c r="AT95" s="258">
        <v>42</v>
      </c>
      <c r="AU95" s="258">
        <f t="shared" si="45"/>
        <v>-8</v>
      </c>
      <c r="AV95" s="259">
        <f>AU95*2</f>
        <v>-16</v>
      </c>
      <c r="AW95" s="258">
        <v>16</v>
      </c>
      <c r="AX95" s="258">
        <v>0</v>
      </c>
      <c r="AY95" s="258">
        <v>0</v>
      </c>
      <c r="AZ95" s="258">
        <f t="shared" si="46"/>
        <v>-16</v>
      </c>
      <c r="BA95" s="259">
        <f t="shared" si="50"/>
        <v>-80</v>
      </c>
      <c r="BB95" s="262">
        <v>100</v>
      </c>
      <c r="BC95" s="258">
        <v>0</v>
      </c>
      <c r="BD95" s="258">
        <v>0</v>
      </c>
      <c r="BE95" s="265">
        <v>-100</v>
      </c>
      <c r="BF95" s="266">
        <v>8</v>
      </c>
      <c r="BG95" s="258">
        <v>3</v>
      </c>
      <c r="BH95" s="258">
        <f t="shared" si="47"/>
        <v>-5</v>
      </c>
    </row>
    <row r="96" s="171" customFormat="1" hidden="1" spans="1:60">
      <c r="A96" s="29">
        <v>42</v>
      </c>
      <c r="B96" s="29">
        <v>114622</v>
      </c>
      <c r="C96" s="30" t="s">
        <v>142</v>
      </c>
      <c r="D96" s="30" t="s">
        <v>47</v>
      </c>
      <c r="E96" s="192">
        <v>14</v>
      </c>
      <c r="F96" s="193">
        <v>150</v>
      </c>
      <c r="G96" s="191">
        <v>3</v>
      </c>
      <c r="H96" s="191">
        <v>2</v>
      </c>
      <c r="I96" s="209">
        <v>15000</v>
      </c>
      <c r="J96" s="111">
        <f t="shared" si="27"/>
        <v>45000</v>
      </c>
      <c r="K96" s="209">
        <f t="shared" si="28"/>
        <v>3005.25815281145</v>
      </c>
      <c r="L96" s="111">
        <f t="shared" si="29"/>
        <v>9015.77445843433</v>
      </c>
      <c r="M96" s="210">
        <v>0.200350543520763</v>
      </c>
      <c r="N96" s="211">
        <v>18800</v>
      </c>
      <c r="O96" s="208">
        <f t="shared" si="30"/>
        <v>56400</v>
      </c>
      <c r="P96" s="209">
        <f t="shared" si="31"/>
        <v>3484.09595182607</v>
      </c>
      <c r="Q96" s="111">
        <f t="shared" si="32"/>
        <v>10452.2878554782</v>
      </c>
      <c r="R96" s="210">
        <v>0.185324252756706</v>
      </c>
      <c r="S96" s="224">
        <v>35868.53</v>
      </c>
      <c r="T96" s="224">
        <v>7222.14</v>
      </c>
      <c r="U96" s="225">
        <f t="shared" si="33"/>
        <v>0.797078444444444</v>
      </c>
      <c r="V96" s="225">
        <f t="shared" si="34"/>
        <v>0.801055975090817</v>
      </c>
      <c r="W96" s="225">
        <f t="shared" si="35"/>
        <v>0.635966843971631</v>
      </c>
      <c r="X96" s="225">
        <f t="shared" si="36"/>
        <v>0.690962600710882</v>
      </c>
      <c r="Y96" s="194"/>
      <c r="Z96" s="232"/>
      <c r="AA96" s="236">
        <v>9750</v>
      </c>
      <c r="AB96" s="208">
        <f t="shared" si="37"/>
        <v>19500</v>
      </c>
      <c r="AC96" s="209">
        <v>2523.16465746461</v>
      </c>
      <c r="AD96" s="111">
        <f t="shared" si="38"/>
        <v>5046.32931492922</v>
      </c>
      <c r="AE96" s="210">
        <v>0.258786118714319</v>
      </c>
      <c r="AF96" s="209">
        <v>11212.5</v>
      </c>
      <c r="AG96" s="111">
        <f t="shared" si="39"/>
        <v>22425</v>
      </c>
      <c r="AH96" s="209">
        <v>2698.5246011584</v>
      </c>
      <c r="AI96" s="111">
        <f t="shared" si="40"/>
        <v>5397.0492023168</v>
      </c>
      <c r="AJ96" s="245">
        <v>0.240671090404317</v>
      </c>
      <c r="AK96" s="246">
        <v>23007.49</v>
      </c>
      <c r="AL96" s="246">
        <v>5132.68</v>
      </c>
      <c r="AM96" s="247">
        <f t="shared" si="41"/>
        <v>1.17987128205128</v>
      </c>
      <c r="AN96" s="247">
        <f t="shared" si="42"/>
        <v>1.01711158342665</v>
      </c>
      <c r="AO96" s="247">
        <f t="shared" si="43"/>
        <v>1.02597502787068</v>
      </c>
      <c r="AP96" s="79">
        <f t="shared" si="44"/>
        <v>0.951015973283454</v>
      </c>
      <c r="AQ96" s="194">
        <v>300</v>
      </c>
      <c r="AR96" s="257"/>
      <c r="AS96" s="258">
        <v>71</v>
      </c>
      <c r="AT96" s="258">
        <v>133</v>
      </c>
      <c r="AU96" s="258">
        <f t="shared" si="45"/>
        <v>62</v>
      </c>
      <c r="AV96" s="259"/>
      <c r="AW96" s="258">
        <v>16</v>
      </c>
      <c r="AX96" s="258">
        <v>6</v>
      </c>
      <c r="AY96" s="258">
        <v>0</v>
      </c>
      <c r="AZ96" s="258">
        <f t="shared" si="46"/>
        <v>-10</v>
      </c>
      <c r="BA96" s="259">
        <f t="shared" si="50"/>
        <v>-50</v>
      </c>
      <c r="BB96" s="262">
        <v>100</v>
      </c>
      <c r="BC96" s="258">
        <v>0</v>
      </c>
      <c r="BD96" s="258">
        <v>30</v>
      </c>
      <c r="BE96" s="265">
        <v>-70</v>
      </c>
      <c r="BF96" s="266">
        <v>8</v>
      </c>
      <c r="BG96" s="258">
        <v>6</v>
      </c>
      <c r="BH96" s="258">
        <f t="shared" si="47"/>
        <v>-2</v>
      </c>
    </row>
    <row r="97" s="171" customFormat="1" hidden="1" spans="1:60">
      <c r="A97" s="29">
        <v>128</v>
      </c>
      <c r="B97" s="29">
        <v>545</v>
      </c>
      <c r="C97" s="30" t="s">
        <v>143</v>
      </c>
      <c r="D97" s="30" t="s">
        <v>51</v>
      </c>
      <c r="E97" s="192">
        <v>44</v>
      </c>
      <c r="F97" s="193">
        <v>100</v>
      </c>
      <c r="G97" s="191">
        <v>0</v>
      </c>
      <c r="H97" s="191">
        <v>0</v>
      </c>
      <c r="I97" s="209">
        <v>7000</v>
      </c>
      <c r="J97" s="111">
        <f t="shared" si="27"/>
        <v>21000</v>
      </c>
      <c r="K97" s="209">
        <f t="shared" si="28"/>
        <v>1770.61321317975</v>
      </c>
      <c r="L97" s="111">
        <f t="shared" si="29"/>
        <v>5311.83963953924</v>
      </c>
      <c r="M97" s="210">
        <v>0.252944744739964</v>
      </c>
      <c r="N97" s="211">
        <v>9000</v>
      </c>
      <c r="O97" s="208">
        <f t="shared" si="30"/>
        <v>27000</v>
      </c>
      <c r="P97" s="209">
        <f t="shared" si="31"/>
        <v>2105.7649999602</v>
      </c>
      <c r="Q97" s="111">
        <f t="shared" si="32"/>
        <v>6317.29499988061</v>
      </c>
      <c r="R97" s="210">
        <v>0.233973888884467</v>
      </c>
      <c r="S97" s="224">
        <v>16717.52</v>
      </c>
      <c r="T97" s="224">
        <v>2235.8</v>
      </c>
      <c r="U97" s="225">
        <f t="shared" si="33"/>
        <v>0.796072380952381</v>
      </c>
      <c r="V97" s="225">
        <f t="shared" si="34"/>
        <v>0.420908790874932</v>
      </c>
      <c r="W97" s="225">
        <f t="shared" si="35"/>
        <v>0.619167407407407</v>
      </c>
      <c r="X97" s="225">
        <f t="shared" si="36"/>
        <v>0.353917301636579</v>
      </c>
      <c r="Y97" s="194"/>
      <c r="Z97" s="232"/>
      <c r="AA97" s="236">
        <v>4225</v>
      </c>
      <c r="AB97" s="208">
        <f t="shared" si="37"/>
        <v>8450</v>
      </c>
      <c r="AC97" s="209">
        <v>1380.39324759653</v>
      </c>
      <c r="AD97" s="111">
        <f t="shared" si="38"/>
        <v>2760.78649519306</v>
      </c>
      <c r="AE97" s="210">
        <v>0.32672029528912</v>
      </c>
      <c r="AF97" s="209">
        <v>4858.75</v>
      </c>
      <c r="AG97" s="111">
        <f t="shared" si="39"/>
        <v>9717.5</v>
      </c>
      <c r="AH97" s="209">
        <v>1476.33057830449</v>
      </c>
      <c r="AI97" s="111">
        <f t="shared" si="40"/>
        <v>2952.66115660898</v>
      </c>
      <c r="AJ97" s="245">
        <v>0.303849874618882</v>
      </c>
      <c r="AK97" s="246">
        <v>6353.02</v>
      </c>
      <c r="AL97" s="246">
        <v>521.68</v>
      </c>
      <c r="AM97" s="79">
        <f t="shared" si="41"/>
        <v>0.751836686390533</v>
      </c>
      <c r="AN97" s="79">
        <f t="shared" si="42"/>
        <v>0.188960646144974</v>
      </c>
      <c r="AO97" s="79">
        <f t="shared" si="43"/>
        <v>0.653771031643941</v>
      </c>
      <c r="AP97" s="79">
        <f t="shared" si="44"/>
        <v>0.176681296068232</v>
      </c>
      <c r="AQ97" s="257"/>
      <c r="AR97" s="257"/>
      <c r="AS97" s="258">
        <v>24</v>
      </c>
      <c r="AT97" s="258">
        <v>22</v>
      </c>
      <c r="AU97" s="258">
        <f t="shared" si="45"/>
        <v>-2</v>
      </c>
      <c r="AV97" s="259">
        <f>AU97*2</f>
        <v>-4</v>
      </c>
      <c r="AW97" s="258">
        <v>8</v>
      </c>
      <c r="AX97" s="258">
        <v>4</v>
      </c>
      <c r="AY97" s="258">
        <v>0</v>
      </c>
      <c r="AZ97" s="258">
        <f t="shared" si="46"/>
        <v>-4</v>
      </c>
      <c r="BA97" s="259">
        <f t="shared" si="50"/>
        <v>-20</v>
      </c>
      <c r="BB97" s="262">
        <v>100</v>
      </c>
      <c r="BC97" s="258">
        <v>0</v>
      </c>
      <c r="BD97" s="258">
        <v>20</v>
      </c>
      <c r="BE97" s="265">
        <v>-80</v>
      </c>
      <c r="BF97" s="266">
        <v>3</v>
      </c>
      <c r="BG97" s="258">
        <v>5</v>
      </c>
      <c r="BH97" s="258">
        <f t="shared" si="47"/>
        <v>2</v>
      </c>
    </row>
    <row r="98" s="171" customFormat="1" hidden="1" spans="1:60">
      <c r="A98" s="29">
        <v>68</v>
      </c>
      <c r="B98" s="29">
        <v>572</v>
      </c>
      <c r="C98" s="30" t="s">
        <v>144</v>
      </c>
      <c r="D98" s="30" t="s">
        <v>47</v>
      </c>
      <c r="E98" s="59">
        <v>23</v>
      </c>
      <c r="F98" s="70">
        <v>150</v>
      </c>
      <c r="G98" s="191">
        <v>3</v>
      </c>
      <c r="H98" s="191">
        <v>1</v>
      </c>
      <c r="I98" s="209">
        <v>13000</v>
      </c>
      <c r="J98" s="111">
        <f t="shared" si="27"/>
        <v>39000</v>
      </c>
      <c r="K98" s="209">
        <f t="shared" si="28"/>
        <v>3232.07804368849</v>
      </c>
      <c r="L98" s="111">
        <f t="shared" si="29"/>
        <v>9696.23413106548</v>
      </c>
      <c r="M98" s="210">
        <v>0.248621387976038</v>
      </c>
      <c r="N98" s="211">
        <v>16250</v>
      </c>
      <c r="O98" s="208">
        <f t="shared" si="30"/>
        <v>48750</v>
      </c>
      <c r="P98" s="209">
        <f t="shared" si="31"/>
        <v>3737.09023801482</v>
      </c>
      <c r="Q98" s="111">
        <f t="shared" si="32"/>
        <v>11211.2707140445</v>
      </c>
      <c r="R98" s="210">
        <v>0.229974783877835</v>
      </c>
      <c r="S98" s="224">
        <v>31036.41</v>
      </c>
      <c r="T98" s="224">
        <v>8539.49</v>
      </c>
      <c r="U98" s="225">
        <f t="shared" si="33"/>
        <v>0.795805384615385</v>
      </c>
      <c r="V98" s="225">
        <f t="shared" si="34"/>
        <v>0.880701712084342</v>
      </c>
      <c r="W98" s="225">
        <f t="shared" si="35"/>
        <v>0.636644307692308</v>
      </c>
      <c r="X98" s="225">
        <f t="shared" si="36"/>
        <v>0.76168796720808</v>
      </c>
      <c r="Y98" s="194"/>
      <c r="Z98" s="232"/>
      <c r="AA98" s="236">
        <v>8450</v>
      </c>
      <c r="AB98" s="208">
        <f t="shared" si="37"/>
        <v>16900</v>
      </c>
      <c r="AC98" s="209">
        <v>2713.59885751347</v>
      </c>
      <c r="AD98" s="111">
        <f t="shared" si="38"/>
        <v>5427.19771502694</v>
      </c>
      <c r="AE98" s="210">
        <v>0.321135959469049</v>
      </c>
      <c r="AF98" s="209">
        <v>9717.5</v>
      </c>
      <c r="AG98" s="111">
        <f t="shared" si="39"/>
        <v>19435</v>
      </c>
      <c r="AH98" s="209">
        <v>2902.19397811065</v>
      </c>
      <c r="AI98" s="111">
        <f t="shared" si="40"/>
        <v>5804.3879562213</v>
      </c>
      <c r="AJ98" s="245">
        <v>0.298656442306216</v>
      </c>
      <c r="AK98" s="246">
        <v>17043.67</v>
      </c>
      <c r="AL98" s="246">
        <v>4162.26</v>
      </c>
      <c r="AM98" s="247">
        <f t="shared" si="41"/>
        <v>1.00850118343195</v>
      </c>
      <c r="AN98" s="79">
        <f t="shared" si="42"/>
        <v>0.766926177845971</v>
      </c>
      <c r="AO98" s="79">
        <f t="shared" si="43"/>
        <v>0.876957550810394</v>
      </c>
      <c r="AP98" s="79">
        <f t="shared" si="44"/>
        <v>0.717088525335178</v>
      </c>
      <c r="AQ98" s="257"/>
      <c r="AR98" s="257"/>
      <c r="AS98" s="258">
        <v>33</v>
      </c>
      <c r="AT98" s="258">
        <v>0</v>
      </c>
      <c r="AU98" s="258">
        <f t="shared" si="45"/>
        <v>-33</v>
      </c>
      <c r="AV98" s="259">
        <f>AU98*2</f>
        <v>-66</v>
      </c>
      <c r="AW98" s="258">
        <v>16</v>
      </c>
      <c r="AX98" s="258">
        <v>6</v>
      </c>
      <c r="AY98" s="258">
        <v>2</v>
      </c>
      <c r="AZ98" s="258">
        <f t="shared" si="46"/>
        <v>-8</v>
      </c>
      <c r="BA98" s="259">
        <f t="shared" si="50"/>
        <v>-40</v>
      </c>
      <c r="BB98" s="262">
        <v>100</v>
      </c>
      <c r="BC98" s="258">
        <v>16</v>
      </c>
      <c r="BD98" s="258">
        <v>30</v>
      </c>
      <c r="BE98" s="265">
        <v>-54</v>
      </c>
      <c r="BF98" s="266">
        <v>6</v>
      </c>
      <c r="BG98" s="258">
        <v>8</v>
      </c>
      <c r="BH98" s="258">
        <f t="shared" si="47"/>
        <v>2</v>
      </c>
    </row>
    <row r="99" s="171" customFormat="1" hidden="1" spans="1:60">
      <c r="A99" s="29">
        <v>74</v>
      </c>
      <c r="B99" s="29">
        <v>743</v>
      </c>
      <c r="C99" s="30" t="s">
        <v>145</v>
      </c>
      <c r="D99" s="30" t="s">
        <v>51</v>
      </c>
      <c r="E99" s="59">
        <v>25</v>
      </c>
      <c r="F99" s="70">
        <v>150</v>
      </c>
      <c r="G99" s="191">
        <v>2</v>
      </c>
      <c r="H99" s="191">
        <v>2</v>
      </c>
      <c r="I99" s="209">
        <v>14000</v>
      </c>
      <c r="J99" s="111">
        <f t="shared" si="27"/>
        <v>42000</v>
      </c>
      <c r="K99" s="209">
        <f t="shared" si="28"/>
        <v>3680.93439563581</v>
      </c>
      <c r="L99" s="111">
        <f t="shared" si="29"/>
        <v>11042.8031869074</v>
      </c>
      <c r="M99" s="210">
        <v>0.262923885402558</v>
      </c>
      <c r="N99" s="211">
        <v>17500</v>
      </c>
      <c r="O99" s="208">
        <f t="shared" si="30"/>
        <v>52500</v>
      </c>
      <c r="P99" s="209">
        <f t="shared" si="31"/>
        <v>4256.0803949539</v>
      </c>
      <c r="Q99" s="111">
        <f t="shared" si="32"/>
        <v>12768.2411848617</v>
      </c>
      <c r="R99" s="210">
        <v>0.243204593997366</v>
      </c>
      <c r="S99" s="224">
        <v>33199.22</v>
      </c>
      <c r="T99" s="224">
        <v>8759.02</v>
      </c>
      <c r="U99" s="225">
        <f t="shared" si="33"/>
        <v>0.790457619047619</v>
      </c>
      <c r="V99" s="225">
        <f t="shared" si="34"/>
        <v>0.793188092891565</v>
      </c>
      <c r="W99" s="225">
        <f t="shared" si="35"/>
        <v>0.632366095238095</v>
      </c>
      <c r="X99" s="225">
        <f t="shared" si="36"/>
        <v>0.686000512771083</v>
      </c>
      <c r="Y99" s="194"/>
      <c r="Z99" s="232"/>
      <c r="AA99" s="236">
        <v>8125</v>
      </c>
      <c r="AB99" s="208">
        <f t="shared" si="37"/>
        <v>16250</v>
      </c>
      <c r="AC99" s="209">
        <v>2759.33140149039</v>
      </c>
      <c r="AD99" s="111">
        <f t="shared" si="38"/>
        <v>5518.66280298078</v>
      </c>
      <c r="AE99" s="210">
        <v>0.339610018644971</v>
      </c>
      <c r="AF99" s="209">
        <v>9343.75</v>
      </c>
      <c r="AG99" s="111">
        <f t="shared" si="39"/>
        <v>18687.5</v>
      </c>
      <c r="AH99" s="209">
        <v>2951.10493389397</v>
      </c>
      <c r="AI99" s="111">
        <f t="shared" si="40"/>
        <v>5902.20986778794</v>
      </c>
      <c r="AJ99" s="245">
        <v>0.315837317339823</v>
      </c>
      <c r="AK99" s="246">
        <v>14926.76</v>
      </c>
      <c r="AL99" s="246">
        <v>3983.17</v>
      </c>
      <c r="AM99" s="79">
        <f t="shared" si="41"/>
        <v>0.918569846153846</v>
      </c>
      <c r="AN99" s="79">
        <f t="shared" si="42"/>
        <v>0.721763612346198</v>
      </c>
      <c r="AO99" s="79">
        <f t="shared" si="43"/>
        <v>0.798756387959866</v>
      </c>
      <c r="AP99" s="79">
        <f t="shared" si="44"/>
        <v>0.674860787607478</v>
      </c>
      <c r="AQ99" s="257"/>
      <c r="AR99" s="257"/>
      <c r="AS99" s="258">
        <v>33</v>
      </c>
      <c r="AT99" s="258">
        <v>20</v>
      </c>
      <c r="AU99" s="258">
        <f t="shared" si="45"/>
        <v>-13</v>
      </c>
      <c r="AV99" s="259">
        <f>AU99*2</f>
        <v>-26</v>
      </c>
      <c r="AW99" s="258">
        <v>16</v>
      </c>
      <c r="AX99" s="258">
        <v>10</v>
      </c>
      <c r="AY99" s="258">
        <v>0</v>
      </c>
      <c r="AZ99" s="258">
        <f t="shared" si="46"/>
        <v>-6</v>
      </c>
      <c r="BA99" s="259">
        <f t="shared" si="50"/>
        <v>-30</v>
      </c>
      <c r="BB99" s="262">
        <v>100</v>
      </c>
      <c r="BC99" s="258">
        <v>0</v>
      </c>
      <c r="BD99" s="258">
        <v>50</v>
      </c>
      <c r="BE99" s="265">
        <v>-50</v>
      </c>
      <c r="BF99" s="266">
        <v>6</v>
      </c>
      <c r="BG99" s="258">
        <v>2</v>
      </c>
      <c r="BH99" s="258">
        <f t="shared" si="47"/>
        <v>-4</v>
      </c>
    </row>
    <row r="100" s="171" customFormat="1" hidden="1" spans="1:60">
      <c r="A100" s="23">
        <v>50</v>
      </c>
      <c r="B100" s="23">
        <v>391</v>
      </c>
      <c r="C100" s="24" t="s">
        <v>146</v>
      </c>
      <c r="D100" s="24" t="s">
        <v>47</v>
      </c>
      <c r="E100" s="59">
        <v>17</v>
      </c>
      <c r="F100" s="60">
        <v>150</v>
      </c>
      <c r="G100" s="191">
        <v>2</v>
      </c>
      <c r="H100" s="191">
        <v>2</v>
      </c>
      <c r="I100" s="205">
        <v>13500</v>
      </c>
      <c r="J100" s="111">
        <f t="shared" si="27"/>
        <v>40500</v>
      </c>
      <c r="K100" s="205">
        <f t="shared" si="28"/>
        <v>3320.5557086545</v>
      </c>
      <c r="L100" s="111">
        <f t="shared" si="29"/>
        <v>9961.6671259635</v>
      </c>
      <c r="M100" s="206">
        <v>0.245967089529963</v>
      </c>
      <c r="N100" s="207">
        <v>16875</v>
      </c>
      <c r="O100" s="208">
        <f t="shared" si="30"/>
        <v>50625</v>
      </c>
      <c r="P100" s="205">
        <f t="shared" si="31"/>
        <v>3839.39253813177</v>
      </c>
      <c r="Q100" s="111">
        <f t="shared" si="32"/>
        <v>11518.1776143953</v>
      </c>
      <c r="R100" s="206">
        <v>0.227519557815216</v>
      </c>
      <c r="S100" s="220">
        <v>31877.72</v>
      </c>
      <c r="T100" s="220">
        <v>8887.48</v>
      </c>
      <c r="U100" s="225">
        <f t="shared" si="33"/>
        <v>0.787104197530864</v>
      </c>
      <c r="V100" s="225">
        <f t="shared" si="34"/>
        <v>0.892167936111436</v>
      </c>
      <c r="W100" s="225">
        <f t="shared" si="35"/>
        <v>0.629683358024691</v>
      </c>
      <c r="X100" s="225">
        <f t="shared" si="36"/>
        <v>0.771604701501782</v>
      </c>
      <c r="Y100" s="194"/>
      <c r="Z100" s="232"/>
      <c r="AA100" s="233">
        <v>8775</v>
      </c>
      <c r="AB100" s="208">
        <f t="shared" si="37"/>
        <v>17550</v>
      </c>
      <c r="AC100" s="205">
        <v>2787.88323039118</v>
      </c>
      <c r="AD100" s="111">
        <f t="shared" si="38"/>
        <v>5575.76646078236</v>
      </c>
      <c r="AE100" s="206">
        <v>0.317707490642869</v>
      </c>
      <c r="AF100" s="205">
        <v>10091.25</v>
      </c>
      <c r="AG100" s="111">
        <f t="shared" si="39"/>
        <v>20182.5</v>
      </c>
      <c r="AH100" s="205">
        <v>2981.64111490337</v>
      </c>
      <c r="AI100" s="111">
        <f t="shared" si="40"/>
        <v>5963.28222980674</v>
      </c>
      <c r="AJ100" s="244">
        <v>0.295467966297868</v>
      </c>
      <c r="AK100" s="110">
        <v>12963.67</v>
      </c>
      <c r="AL100" s="110">
        <v>3919.14</v>
      </c>
      <c r="AM100" s="79">
        <f t="shared" si="41"/>
        <v>0.738670655270655</v>
      </c>
      <c r="AN100" s="79">
        <f t="shared" si="42"/>
        <v>0.702888119071273</v>
      </c>
      <c r="AO100" s="79">
        <f t="shared" si="43"/>
        <v>0.642322308931005</v>
      </c>
      <c r="AP100" s="79">
        <f t="shared" si="44"/>
        <v>0.657211892539759</v>
      </c>
      <c r="AQ100" s="257"/>
      <c r="AR100" s="257"/>
      <c r="AS100" s="258">
        <v>42</v>
      </c>
      <c r="AT100" s="258">
        <v>0</v>
      </c>
      <c r="AU100" s="258">
        <f t="shared" si="45"/>
        <v>-42</v>
      </c>
      <c r="AV100" s="259">
        <f>AU100*2</f>
        <v>-84</v>
      </c>
      <c r="AW100" s="258">
        <v>14</v>
      </c>
      <c r="AX100" s="258">
        <v>12</v>
      </c>
      <c r="AY100" s="258">
        <v>4</v>
      </c>
      <c r="AZ100" s="258">
        <f t="shared" si="46"/>
        <v>2</v>
      </c>
      <c r="BA100" s="258"/>
      <c r="BB100" s="262">
        <v>100</v>
      </c>
      <c r="BC100" s="258">
        <v>32</v>
      </c>
      <c r="BD100" s="258">
        <v>96</v>
      </c>
      <c r="BE100" s="265">
        <v>28</v>
      </c>
      <c r="BF100" s="266">
        <v>8</v>
      </c>
      <c r="BG100" s="258">
        <v>1</v>
      </c>
      <c r="BH100" s="258">
        <f t="shared" si="47"/>
        <v>-7</v>
      </c>
    </row>
    <row r="101" s="171" customFormat="1" hidden="1" spans="1:60">
      <c r="A101" s="29">
        <v>67</v>
      </c>
      <c r="B101" s="29">
        <v>102564</v>
      </c>
      <c r="C101" s="30" t="s">
        <v>147</v>
      </c>
      <c r="D101" s="30" t="s">
        <v>59</v>
      </c>
      <c r="E101" s="59">
        <v>23</v>
      </c>
      <c r="F101" s="70">
        <v>150</v>
      </c>
      <c r="G101" s="191">
        <v>3</v>
      </c>
      <c r="H101" s="191">
        <v>0</v>
      </c>
      <c r="I101" s="209">
        <v>10000</v>
      </c>
      <c r="J101" s="111">
        <f t="shared" si="27"/>
        <v>30000</v>
      </c>
      <c r="K101" s="209">
        <f t="shared" si="28"/>
        <v>2553.9848341911</v>
      </c>
      <c r="L101" s="111">
        <f t="shared" si="29"/>
        <v>7661.9545025733</v>
      </c>
      <c r="M101" s="210">
        <v>0.25539848341911</v>
      </c>
      <c r="N101" s="211">
        <v>12800</v>
      </c>
      <c r="O101" s="208">
        <f t="shared" si="30"/>
        <v>38400</v>
      </c>
      <c r="P101" s="209">
        <f t="shared" si="31"/>
        <v>3023.91804368225</v>
      </c>
      <c r="Q101" s="111">
        <f t="shared" si="32"/>
        <v>9071.75413104676</v>
      </c>
      <c r="R101" s="210">
        <v>0.236243597162676</v>
      </c>
      <c r="S101" s="224">
        <v>23491.81</v>
      </c>
      <c r="T101" s="224">
        <v>6006.03</v>
      </c>
      <c r="U101" s="225">
        <f t="shared" si="33"/>
        <v>0.783060333333333</v>
      </c>
      <c r="V101" s="225">
        <f t="shared" si="34"/>
        <v>0.783877011796775</v>
      </c>
      <c r="W101" s="225">
        <f t="shared" si="35"/>
        <v>0.611765885416667</v>
      </c>
      <c r="X101" s="225">
        <f t="shared" si="36"/>
        <v>0.662058286990521</v>
      </c>
      <c r="Y101" s="194"/>
      <c r="Z101" s="232"/>
      <c r="AA101" s="236">
        <v>6500</v>
      </c>
      <c r="AB101" s="208">
        <f t="shared" si="37"/>
        <v>13000</v>
      </c>
      <c r="AC101" s="209">
        <v>2144.28310037294</v>
      </c>
      <c r="AD101" s="111">
        <f t="shared" si="38"/>
        <v>4288.56620074588</v>
      </c>
      <c r="AE101" s="210">
        <v>0.329889707749683</v>
      </c>
      <c r="AF101" s="209">
        <v>7475</v>
      </c>
      <c r="AG101" s="111">
        <f t="shared" si="39"/>
        <v>14950</v>
      </c>
      <c r="AH101" s="209">
        <v>2293.31077584886</v>
      </c>
      <c r="AI101" s="111">
        <f t="shared" si="40"/>
        <v>4586.62155169772</v>
      </c>
      <c r="AJ101" s="245">
        <v>0.306797428207206</v>
      </c>
      <c r="AK101" s="246">
        <v>14794.52</v>
      </c>
      <c r="AL101" s="246">
        <v>3002.41</v>
      </c>
      <c r="AM101" s="247">
        <f t="shared" si="41"/>
        <v>1.13804</v>
      </c>
      <c r="AN101" s="79">
        <f t="shared" si="42"/>
        <v>0.700096456358261</v>
      </c>
      <c r="AO101" s="79">
        <f t="shared" si="43"/>
        <v>0.9896</v>
      </c>
      <c r="AP101" s="79">
        <f t="shared" si="44"/>
        <v>0.654601642223713</v>
      </c>
      <c r="AQ101" s="257"/>
      <c r="AR101" s="257"/>
      <c r="AS101" s="258">
        <v>27</v>
      </c>
      <c r="AT101" s="258">
        <v>30</v>
      </c>
      <c r="AU101" s="258">
        <f t="shared" ref="AU101:AU132" si="51">AT101-AS101</f>
        <v>3</v>
      </c>
      <c r="AV101" s="259"/>
      <c r="AW101" s="258">
        <v>10</v>
      </c>
      <c r="AX101" s="258">
        <v>10</v>
      </c>
      <c r="AY101" s="258">
        <v>0</v>
      </c>
      <c r="AZ101" s="258">
        <f t="shared" ref="AZ101:AZ131" si="52">(AX101+AY101)-AW101</f>
        <v>0</v>
      </c>
      <c r="BA101" s="258"/>
      <c r="BB101" s="262">
        <v>100</v>
      </c>
      <c r="BC101" s="258">
        <v>0</v>
      </c>
      <c r="BD101" s="258">
        <v>80</v>
      </c>
      <c r="BE101" s="265">
        <v>-20</v>
      </c>
      <c r="BF101" s="266">
        <v>6</v>
      </c>
      <c r="BG101" s="258">
        <v>2</v>
      </c>
      <c r="BH101" s="258">
        <f t="shared" ref="BH101:BH132" si="53">BG101-BF101</f>
        <v>-4</v>
      </c>
    </row>
    <row r="102" s="171" customFormat="1" hidden="1" spans="1:60">
      <c r="A102" s="29">
        <v>60</v>
      </c>
      <c r="B102" s="29">
        <v>103199</v>
      </c>
      <c r="C102" s="30" t="s">
        <v>148</v>
      </c>
      <c r="D102" s="30" t="s">
        <v>47</v>
      </c>
      <c r="E102" s="192">
        <v>20</v>
      </c>
      <c r="F102" s="193">
        <v>150</v>
      </c>
      <c r="G102" s="191">
        <v>3</v>
      </c>
      <c r="H102" s="191">
        <v>1</v>
      </c>
      <c r="I102" s="209">
        <v>12000</v>
      </c>
      <c r="J102" s="111">
        <f t="shared" si="27"/>
        <v>36000</v>
      </c>
      <c r="K102" s="209">
        <f t="shared" si="28"/>
        <v>3004.28093533322</v>
      </c>
      <c r="L102" s="111">
        <f t="shared" si="29"/>
        <v>9012.84280599967</v>
      </c>
      <c r="M102" s="210">
        <v>0.250356744611102</v>
      </c>
      <c r="N102" s="211">
        <v>15500</v>
      </c>
      <c r="O102" s="208">
        <f t="shared" si="30"/>
        <v>46500</v>
      </c>
      <c r="P102" s="209">
        <f t="shared" si="31"/>
        <v>3589.48982586168</v>
      </c>
      <c r="Q102" s="111">
        <f t="shared" si="32"/>
        <v>10768.4694775851</v>
      </c>
      <c r="R102" s="210">
        <v>0.23157998876527</v>
      </c>
      <c r="S102" s="224">
        <v>28005.5</v>
      </c>
      <c r="T102" s="224">
        <v>8174.6</v>
      </c>
      <c r="U102" s="225">
        <f t="shared" si="33"/>
        <v>0.777930555555556</v>
      </c>
      <c r="V102" s="225">
        <f t="shared" si="34"/>
        <v>0.906994627106814</v>
      </c>
      <c r="W102" s="225">
        <f t="shared" si="35"/>
        <v>0.602268817204301</v>
      </c>
      <c r="X102" s="225">
        <f t="shared" si="36"/>
        <v>0.759123663489572</v>
      </c>
      <c r="Y102" s="194"/>
      <c r="Z102" s="232"/>
      <c r="AA102" s="236">
        <v>7800</v>
      </c>
      <c r="AB102" s="208">
        <f t="shared" si="37"/>
        <v>15600</v>
      </c>
      <c r="AC102" s="209">
        <v>2522.34420195686</v>
      </c>
      <c r="AD102" s="111">
        <f t="shared" si="38"/>
        <v>5044.68840391372</v>
      </c>
      <c r="AE102" s="210">
        <v>0.323377461789341</v>
      </c>
      <c r="AF102" s="209">
        <v>8970</v>
      </c>
      <c r="AG102" s="111">
        <f t="shared" si="39"/>
        <v>17940</v>
      </c>
      <c r="AH102" s="209">
        <v>2697.64712399286</v>
      </c>
      <c r="AI102" s="111">
        <f t="shared" si="40"/>
        <v>5395.29424798572</v>
      </c>
      <c r="AJ102" s="245">
        <v>0.300741039464087</v>
      </c>
      <c r="AK102" s="246">
        <v>12768.06</v>
      </c>
      <c r="AL102" s="246">
        <v>3116.61</v>
      </c>
      <c r="AM102" s="79">
        <f t="shared" si="41"/>
        <v>0.818465384615385</v>
      </c>
      <c r="AN102" s="79">
        <f t="shared" si="42"/>
        <v>0.617800298147672</v>
      </c>
      <c r="AO102" s="79">
        <f t="shared" si="43"/>
        <v>0.711709030100334</v>
      </c>
      <c r="AP102" s="79">
        <f t="shared" si="44"/>
        <v>0.577653387702359</v>
      </c>
      <c r="AQ102" s="257"/>
      <c r="AR102" s="257"/>
      <c r="AS102" s="258">
        <v>33</v>
      </c>
      <c r="AT102" s="258">
        <v>0</v>
      </c>
      <c r="AU102" s="258">
        <f t="shared" si="51"/>
        <v>-33</v>
      </c>
      <c r="AV102" s="259">
        <f>AU102*2</f>
        <v>-66</v>
      </c>
      <c r="AW102" s="258">
        <v>14</v>
      </c>
      <c r="AX102" s="258">
        <v>4</v>
      </c>
      <c r="AY102" s="258">
        <v>0</v>
      </c>
      <c r="AZ102" s="258">
        <f t="shared" si="52"/>
        <v>-10</v>
      </c>
      <c r="BA102" s="259">
        <f>AZ102*5</f>
        <v>-50</v>
      </c>
      <c r="BB102" s="262">
        <v>100</v>
      </c>
      <c r="BC102" s="258">
        <v>0</v>
      </c>
      <c r="BD102" s="258">
        <v>20</v>
      </c>
      <c r="BE102" s="265">
        <v>-80</v>
      </c>
      <c r="BF102" s="266">
        <v>6</v>
      </c>
      <c r="BG102" s="258">
        <v>7</v>
      </c>
      <c r="BH102" s="258">
        <f t="shared" si="53"/>
        <v>1</v>
      </c>
    </row>
    <row r="103" s="171" customFormat="1" hidden="1" spans="1:60">
      <c r="A103" s="29">
        <v>9</v>
      </c>
      <c r="B103" s="29">
        <v>341</v>
      </c>
      <c r="C103" s="30" t="s">
        <v>149</v>
      </c>
      <c r="D103" s="30" t="s">
        <v>59</v>
      </c>
      <c r="E103" s="59">
        <v>3</v>
      </c>
      <c r="F103" s="70">
        <v>200</v>
      </c>
      <c r="G103" s="191">
        <v>5</v>
      </c>
      <c r="H103" s="191">
        <v>1</v>
      </c>
      <c r="I103" s="209">
        <v>40000</v>
      </c>
      <c r="J103" s="111">
        <f t="shared" si="27"/>
        <v>120000</v>
      </c>
      <c r="K103" s="209">
        <f t="shared" si="28"/>
        <v>8000</v>
      </c>
      <c r="L103" s="111">
        <f t="shared" si="29"/>
        <v>24000</v>
      </c>
      <c r="M103" s="210">
        <v>0.2</v>
      </c>
      <c r="N103" s="211">
        <v>48000</v>
      </c>
      <c r="O103" s="208">
        <f t="shared" si="30"/>
        <v>144000</v>
      </c>
      <c r="P103" s="209">
        <f t="shared" si="31"/>
        <v>8880</v>
      </c>
      <c r="Q103" s="111">
        <f t="shared" si="32"/>
        <v>26640</v>
      </c>
      <c r="R103" s="210">
        <v>0.185</v>
      </c>
      <c r="S103" s="224">
        <v>93347.8</v>
      </c>
      <c r="T103" s="224">
        <v>19673.86</v>
      </c>
      <c r="U103" s="225">
        <f t="shared" si="33"/>
        <v>0.777898333333333</v>
      </c>
      <c r="V103" s="225">
        <f t="shared" si="34"/>
        <v>0.819744166666667</v>
      </c>
      <c r="W103" s="225">
        <f t="shared" si="35"/>
        <v>0.648248611111111</v>
      </c>
      <c r="X103" s="225">
        <f t="shared" si="36"/>
        <v>0.738508258258258</v>
      </c>
      <c r="Y103" s="194"/>
      <c r="Z103" s="232"/>
      <c r="AA103" s="236">
        <v>25000</v>
      </c>
      <c r="AB103" s="208">
        <f t="shared" si="37"/>
        <v>50000</v>
      </c>
      <c r="AC103" s="209">
        <v>6142.12542616122</v>
      </c>
      <c r="AD103" s="111">
        <f t="shared" si="38"/>
        <v>12284.2508523224</v>
      </c>
      <c r="AE103" s="210">
        <v>0.245685017046449</v>
      </c>
      <c r="AF103" s="209">
        <v>28750</v>
      </c>
      <c r="AG103" s="111">
        <f t="shared" si="39"/>
        <v>57500</v>
      </c>
      <c r="AH103" s="209">
        <v>6569.00314327943</v>
      </c>
      <c r="AI103" s="111">
        <f t="shared" si="40"/>
        <v>13138.0062865589</v>
      </c>
      <c r="AJ103" s="245">
        <v>0.228487065853197</v>
      </c>
      <c r="AK103" s="246">
        <v>44551.93</v>
      </c>
      <c r="AL103" s="246">
        <v>11057.88</v>
      </c>
      <c r="AM103" s="79">
        <f t="shared" si="41"/>
        <v>0.8910386</v>
      </c>
      <c r="AN103" s="79">
        <f t="shared" si="42"/>
        <v>0.900167224923562</v>
      </c>
      <c r="AO103" s="79">
        <f t="shared" si="43"/>
        <v>0.774816173913043</v>
      </c>
      <c r="AP103" s="79">
        <f t="shared" si="44"/>
        <v>0.84167108454751</v>
      </c>
      <c r="AQ103" s="257"/>
      <c r="AR103" s="257"/>
      <c r="AS103" s="258">
        <v>56</v>
      </c>
      <c r="AT103" s="258">
        <v>312</v>
      </c>
      <c r="AU103" s="258">
        <f t="shared" si="51"/>
        <v>256</v>
      </c>
      <c r="AV103" s="259"/>
      <c r="AW103" s="258">
        <v>36</v>
      </c>
      <c r="AX103" s="258">
        <v>18</v>
      </c>
      <c r="AY103" s="258">
        <v>14</v>
      </c>
      <c r="AZ103" s="258">
        <f t="shared" si="52"/>
        <v>-4</v>
      </c>
      <c r="BA103" s="259">
        <f>AZ103*5</f>
        <v>-20</v>
      </c>
      <c r="BB103" s="262">
        <v>300</v>
      </c>
      <c r="BC103" s="258">
        <v>112</v>
      </c>
      <c r="BD103" s="258">
        <v>90</v>
      </c>
      <c r="BE103" s="265">
        <v>-98</v>
      </c>
      <c r="BF103" s="266">
        <v>12</v>
      </c>
      <c r="BG103" s="258">
        <v>14</v>
      </c>
      <c r="BH103" s="258">
        <f t="shared" si="53"/>
        <v>2</v>
      </c>
    </row>
    <row r="104" s="171" customFormat="1" hidden="1" spans="1:60">
      <c r="A104" s="29">
        <v>95</v>
      </c>
      <c r="B104" s="29">
        <v>573</v>
      </c>
      <c r="C104" s="30" t="s">
        <v>150</v>
      </c>
      <c r="D104" s="30" t="s">
        <v>51</v>
      </c>
      <c r="E104" s="192">
        <v>32</v>
      </c>
      <c r="F104" s="193">
        <v>150</v>
      </c>
      <c r="G104" s="191">
        <v>2</v>
      </c>
      <c r="H104" s="191">
        <v>2</v>
      </c>
      <c r="I104" s="209">
        <v>10000</v>
      </c>
      <c r="J104" s="111">
        <f t="shared" si="27"/>
        <v>30000</v>
      </c>
      <c r="K104" s="209">
        <f t="shared" si="28"/>
        <v>2103.34478047153</v>
      </c>
      <c r="L104" s="111">
        <f t="shared" si="29"/>
        <v>6310.03434141459</v>
      </c>
      <c r="M104" s="210">
        <v>0.210334478047153</v>
      </c>
      <c r="N104" s="211">
        <v>12800</v>
      </c>
      <c r="O104" s="208">
        <f t="shared" si="30"/>
        <v>38400</v>
      </c>
      <c r="P104" s="209">
        <f t="shared" si="31"/>
        <v>2490.36022007828</v>
      </c>
      <c r="Q104" s="111">
        <f t="shared" si="32"/>
        <v>7471.08066023485</v>
      </c>
      <c r="R104" s="210">
        <v>0.194559392193616</v>
      </c>
      <c r="S104" s="224">
        <v>23326.73</v>
      </c>
      <c r="T104" s="224">
        <v>3844.2</v>
      </c>
      <c r="U104" s="225">
        <f t="shared" si="33"/>
        <v>0.777557666666667</v>
      </c>
      <c r="V104" s="225">
        <f t="shared" si="34"/>
        <v>0.609220139226406</v>
      </c>
      <c r="W104" s="225">
        <f t="shared" si="35"/>
        <v>0.607466927083333</v>
      </c>
      <c r="X104" s="225">
        <f t="shared" si="36"/>
        <v>0.51454403650879</v>
      </c>
      <c r="Y104" s="194"/>
      <c r="Z104" s="232"/>
      <c r="AA104" s="236">
        <v>6500</v>
      </c>
      <c r="AB104" s="208">
        <f t="shared" si="37"/>
        <v>13000</v>
      </c>
      <c r="AC104" s="209">
        <v>1765.93322193755</v>
      </c>
      <c r="AD104" s="111">
        <f t="shared" si="38"/>
        <v>3531.8664438751</v>
      </c>
      <c r="AE104" s="210">
        <v>0.271682034144239</v>
      </c>
      <c r="AF104" s="209">
        <v>7475</v>
      </c>
      <c r="AG104" s="111">
        <f t="shared" si="39"/>
        <v>14950</v>
      </c>
      <c r="AH104" s="209">
        <v>1888.66558086221</v>
      </c>
      <c r="AI104" s="111">
        <f t="shared" si="40"/>
        <v>3777.33116172442</v>
      </c>
      <c r="AJ104" s="245">
        <v>0.252664291754142</v>
      </c>
      <c r="AK104" s="246">
        <v>14941.36</v>
      </c>
      <c r="AL104" s="246">
        <v>1963.74</v>
      </c>
      <c r="AM104" s="247">
        <f t="shared" si="41"/>
        <v>1.14933538461538</v>
      </c>
      <c r="AN104" s="79">
        <f t="shared" si="42"/>
        <v>0.556006301825338</v>
      </c>
      <c r="AO104" s="79">
        <f t="shared" si="43"/>
        <v>0.999422073578595</v>
      </c>
      <c r="AP104" s="79">
        <f t="shared" si="44"/>
        <v>0.519874990019016</v>
      </c>
      <c r="AQ104" s="257"/>
      <c r="AR104" s="257"/>
      <c r="AS104" s="258">
        <v>36</v>
      </c>
      <c r="AT104" s="258">
        <v>10</v>
      </c>
      <c r="AU104" s="258">
        <f t="shared" si="51"/>
        <v>-26</v>
      </c>
      <c r="AV104" s="259">
        <f>AU104*2</f>
        <v>-52</v>
      </c>
      <c r="AW104" s="258">
        <v>12</v>
      </c>
      <c r="AX104" s="258">
        <v>6</v>
      </c>
      <c r="AY104" s="258">
        <v>0</v>
      </c>
      <c r="AZ104" s="258">
        <f t="shared" si="52"/>
        <v>-6</v>
      </c>
      <c r="BA104" s="259">
        <f>AZ104*5</f>
        <v>-30</v>
      </c>
      <c r="BB104" s="262">
        <v>100</v>
      </c>
      <c r="BC104" s="258">
        <v>0</v>
      </c>
      <c r="BD104" s="258">
        <v>30</v>
      </c>
      <c r="BE104" s="265">
        <v>-70</v>
      </c>
      <c r="BF104" s="266">
        <v>6</v>
      </c>
      <c r="BG104" s="258">
        <v>6</v>
      </c>
      <c r="BH104" s="258">
        <f t="shared" si="53"/>
        <v>0</v>
      </c>
    </row>
    <row r="105" s="171" customFormat="1" hidden="1" spans="1:60">
      <c r="A105" s="29">
        <v>106</v>
      </c>
      <c r="B105" s="29">
        <v>104429</v>
      </c>
      <c r="C105" s="30" t="s">
        <v>151</v>
      </c>
      <c r="D105" s="30" t="s">
        <v>53</v>
      </c>
      <c r="E105" s="192">
        <v>36</v>
      </c>
      <c r="F105" s="193">
        <v>100</v>
      </c>
      <c r="G105" s="191">
        <v>3</v>
      </c>
      <c r="H105" s="191">
        <v>0</v>
      </c>
      <c r="I105" s="209">
        <v>8000</v>
      </c>
      <c r="J105" s="111">
        <f t="shared" si="27"/>
        <v>24000</v>
      </c>
      <c r="K105" s="209">
        <f t="shared" si="28"/>
        <v>1280</v>
      </c>
      <c r="L105" s="111">
        <f t="shared" si="29"/>
        <v>3840</v>
      </c>
      <c r="M105" s="210">
        <v>0.16</v>
      </c>
      <c r="N105" s="211">
        <v>11500</v>
      </c>
      <c r="O105" s="208">
        <f t="shared" si="30"/>
        <v>34500</v>
      </c>
      <c r="P105" s="209">
        <f t="shared" si="31"/>
        <v>1725</v>
      </c>
      <c r="Q105" s="111">
        <f t="shared" si="32"/>
        <v>5175</v>
      </c>
      <c r="R105" s="210">
        <v>0.15</v>
      </c>
      <c r="S105" s="224">
        <v>18431.47</v>
      </c>
      <c r="T105" s="224">
        <v>3875.84</v>
      </c>
      <c r="U105" s="225">
        <f t="shared" si="33"/>
        <v>0.767977916666667</v>
      </c>
      <c r="V105" s="225">
        <f t="shared" si="34"/>
        <v>1.00933333333333</v>
      </c>
      <c r="W105" s="225">
        <f t="shared" si="35"/>
        <v>0.534245507246377</v>
      </c>
      <c r="X105" s="225">
        <f t="shared" si="36"/>
        <v>0.748954589371981</v>
      </c>
      <c r="Y105" s="194"/>
      <c r="Z105" s="232"/>
      <c r="AA105" s="236">
        <v>5200</v>
      </c>
      <c r="AB105" s="208">
        <f t="shared" si="37"/>
        <v>10400</v>
      </c>
      <c r="AC105" s="209">
        <v>943.240414373265</v>
      </c>
      <c r="AD105" s="111">
        <f t="shared" si="38"/>
        <v>1886.48082874653</v>
      </c>
      <c r="AE105" s="210">
        <v>0.181392387379474</v>
      </c>
      <c r="AF105" s="209">
        <v>5980</v>
      </c>
      <c r="AG105" s="111">
        <f t="shared" si="39"/>
        <v>11960</v>
      </c>
      <c r="AH105" s="209">
        <v>1008.79562317221</v>
      </c>
      <c r="AI105" s="111">
        <f t="shared" si="40"/>
        <v>2017.59124634442</v>
      </c>
      <c r="AJ105" s="245">
        <v>0.168694920262911</v>
      </c>
      <c r="AK105" s="246">
        <v>9521.68</v>
      </c>
      <c r="AL105" s="246">
        <v>1450.15</v>
      </c>
      <c r="AM105" s="79">
        <f t="shared" si="41"/>
        <v>0.915546153846154</v>
      </c>
      <c r="AN105" s="79">
        <f t="shared" si="42"/>
        <v>0.76870646014651</v>
      </c>
      <c r="AO105" s="79">
        <f t="shared" si="43"/>
        <v>0.796127090301003</v>
      </c>
      <c r="AP105" s="79">
        <f t="shared" si="44"/>
        <v>0.718753118416557</v>
      </c>
      <c r="AQ105" s="257"/>
      <c r="AR105" s="257"/>
      <c r="AS105" s="258">
        <v>27</v>
      </c>
      <c r="AT105" s="258">
        <v>0</v>
      </c>
      <c r="AU105" s="258">
        <f t="shared" si="51"/>
        <v>-27</v>
      </c>
      <c r="AV105" s="259">
        <f>AU105*2</f>
        <v>-54</v>
      </c>
      <c r="AW105" s="258">
        <v>10</v>
      </c>
      <c r="AX105" s="258">
        <v>0</v>
      </c>
      <c r="AY105" s="258">
        <v>0</v>
      </c>
      <c r="AZ105" s="258">
        <f t="shared" si="52"/>
        <v>-10</v>
      </c>
      <c r="BA105" s="259">
        <f>AZ105*5</f>
        <v>-50</v>
      </c>
      <c r="BB105" s="262">
        <v>100</v>
      </c>
      <c r="BC105" s="258">
        <v>0</v>
      </c>
      <c r="BD105" s="258">
        <v>0</v>
      </c>
      <c r="BE105" s="265">
        <v>-100</v>
      </c>
      <c r="BF105" s="266">
        <v>4</v>
      </c>
      <c r="BG105" s="258">
        <v>2</v>
      </c>
      <c r="BH105" s="258">
        <f t="shared" si="53"/>
        <v>-2</v>
      </c>
    </row>
    <row r="106" s="171" customFormat="1" hidden="1" spans="1:60">
      <c r="A106" s="29">
        <v>77</v>
      </c>
      <c r="B106" s="29">
        <v>108277</v>
      </c>
      <c r="C106" s="30" t="s">
        <v>152</v>
      </c>
      <c r="D106" s="30" t="s">
        <v>53</v>
      </c>
      <c r="E106" s="192">
        <v>26</v>
      </c>
      <c r="F106" s="193">
        <v>150</v>
      </c>
      <c r="G106" s="191">
        <v>2</v>
      </c>
      <c r="H106" s="191">
        <v>2</v>
      </c>
      <c r="I106" s="209">
        <v>10500</v>
      </c>
      <c r="J106" s="111">
        <f t="shared" si="27"/>
        <v>31500</v>
      </c>
      <c r="K106" s="209">
        <f t="shared" si="28"/>
        <v>2100</v>
      </c>
      <c r="L106" s="111">
        <f t="shared" si="29"/>
        <v>6300</v>
      </c>
      <c r="M106" s="210">
        <v>0.2</v>
      </c>
      <c r="N106" s="211">
        <v>13500</v>
      </c>
      <c r="O106" s="208">
        <f t="shared" si="30"/>
        <v>40500</v>
      </c>
      <c r="P106" s="209">
        <f t="shared" si="31"/>
        <v>2497.5</v>
      </c>
      <c r="Q106" s="111">
        <f t="shared" si="32"/>
        <v>7492.5</v>
      </c>
      <c r="R106" s="210">
        <v>0.185</v>
      </c>
      <c r="S106" s="224">
        <v>23649.46</v>
      </c>
      <c r="T106" s="224">
        <v>1820.86</v>
      </c>
      <c r="U106" s="225">
        <f t="shared" si="33"/>
        <v>0.750776507936508</v>
      </c>
      <c r="V106" s="225">
        <f t="shared" si="34"/>
        <v>0.289025396825397</v>
      </c>
      <c r="W106" s="225">
        <f t="shared" si="35"/>
        <v>0.583937283950617</v>
      </c>
      <c r="X106" s="225">
        <f t="shared" si="36"/>
        <v>0.243024357691024</v>
      </c>
      <c r="Y106" s="194"/>
      <c r="Z106" s="232"/>
      <c r="AA106" s="236">
        <v>6825</v>
      </c>
      <c r="AB106" s="208">
        <f t="shared" si="37"/>
        <v>13650</v>
      </c>
      <c r="AC106" s="209">
        <v>1694.32705253915</v>
      </c>
      <c r="AD106" s="111">
        <f t="shared" si="38"/>
        <v>3388.6541050783</v>
      </c>
      <c r="AE106" s="210">
        <v>0.248253047991084</v>
      </c>
      <c r="AF106" s="209">
        <v>7848.75</v>
      </c>
      <c r="AG106" s="111">
        <f t="shared" si="39"/>
        <v>15697.5</v>
      </c>
      <c r="AH106" s="209">
        <v>1812.08278269062</v>
      </c>
      <c r="AI106" s="111">
        <f t="shared" si="40"/>
        <v>3624.16556538124</v>
      </c>
      <c r="AJ106" s="245">
        <v>0.230875334631708</v>
      </c>
      <c r="AK106" s="246">
        <v>14989.55</v>
      </c>
      <c r="AL106" s="246">
        <v>2446.73</v>
      </c>
      <c r="AM106" s="247">
        <f t="shared" si="41"/>
        <v>1.09813553113553</v>
      </c>
      <c r="AN106" s="79">
        <f t="shared" si="42"/>
        <v>0.722035924626619</v>
      </c>
      <c r="AO106" s="79">
        <f t="shared" si="43"/>
        <v>0.954900461856984</v>
      </c>
      <c r="AP106" s="79">
        <f t="shared" si="44"/>
        <v>0.67511540404546</v>
      </c>
      <c r="AQ106" s="257"/>
      <c r="AR106" s="257"/>
      <c r="AS106" s="258">
        <v>27</v>
      </c>
      <c r="AT106" s="258">
        <v>0</v>
      </c>
      <c r="AU106" s="258">
        <f t="shared" si="51"/>
        <v>-27</v>
      </c>
      <c r="AV106" s="259">
        <f>AU106*2</f>
        <v>-54</v>
      </c>
      <c r="AW106" s="258">
        <v>12</v>
      </c>
      <c r="AX106" s="258">
        <v>6</v>
      </c>
      <c r="AY106" s="258">
        <v>4</v>
      </c>
      <c r="AZ106" s="258">
        <f t="shared" si="52"/>
        <v>-2</v>
      </c>
      <c r="BA106" s="259">
        <f>AZ106*5</f>
        <v>-10</v>
      </c>
      <c r="BB106" s="262">
        <v>100</v>
      </c>
      <c r="BC106" s="258">
        <v>32</v>
      </c>
      <c r="BD106" s="258">
        <v>30</v>
      </c>
      <c r="BE106" s="265">
        <v>-38</v>
      </c>
      <c r="BF106" s="266">
        <v>6</v>
      </c>
      <c r="BG106" s="258">
        <v>4</v>
      </c>
      <c r="BH106" s="258">
        <f t="shared" si="53"/>
        <v>-2</v>
      </c>
    </row>
    <row r="107" s="171" customFormat="1" hidden="1" spans="1:60">
      <c r="A107" s="29">
        <v>119</v>
      </c>
      <c r="B107" s="29">
        <v>591</v>
      </c>
      <c r="C107" s="30" t="s">
        <v>153</v>
      </c>
      <c r="D107" s="30" t="s">
        <v>59</v>
      </c>
      <c r="E107" s="192">
        <v>40</v>
      </c>
      <c r="F107" s="193">
        <v>100</v>
      </c>
      <c r="G107" s="191">
        <v>1</v>
      </c>
      <c r="H107" s="191">
        <v>1</v>
      </c>
      <c r="I107" s="209">
        <v>8500</v>
      </c>
      <c r="J107" s="111">
        <f t="shared" si="27"/>
        <v>25500</v>
      </c>
      <c r="K107" s="209">
        <f t="shared" si="28"/>
        <v>2209.47080860302</v>
      </c>
      <c r="L107" s="111">
        <f t="shared" si="29"/>
        <v>6628.41242580907</v>
      </c>
      <c r="M107" s="210">
        <v>0.259937742188591</v>
      </c>
      <c r="N107" s="211">
        <v>11000</v>
      </c>
      <c r="O107" s="208">
        <f t="shared" si="30"/>
        <v>33000</v>
      </c>
      <c r="P107" s="209">
        <f t="shared" si="31"/>
        <v>2644.86652676892</v>
      </c>
      <c r="Q107" s="111">
        <f t="shared" si="32"/>
        <v>7934.59958030675</v>
      </c>
      <c r="R107" s="210">
        <v>0.240442411524447</v>
      </c>
      <c r="S107" s="224">
        <v>19018.97</v>
      </c>
      <c r="T107" s="224">
        <v>3708.88</v>
      </c>
      <c r="U107" s="225">
        <f t="shared" si="33"/>
        <v>0.745841960784314</v>
      </c>
      <c r="V107" s="225">
        <f t="shared" si="34"/>
        <v>0.559542732368119</v>
      </c>
      <c r="W107" s="225">
        <f t="shared" si="35"/>
        <v>0.576332424242424</v>
      </c>
      <c r="X107" s="225">
        <f t="shared" si="36"/>
        <v>0.467431275196954</v>
      </c>
      <c r="Y107" s="194"/>
      <c r="Z107" s="232"/>
      <c r="AA107" s="236">
        <v>5525</v>
      </c>
      <c r="AB107" s="208">
        <f t="shared" si="37"/>
        <v>11050</v>
      </c>
      <c r="AC107" s="209">
        <v>1855.03486638963</v>
      </c>
      <c r="AD107" s="111">
        <f t="shared" si="38"/>
        <v>3710.06973277926</v>
      </c>
      <c r="AE107" s="210">
        <v>0.335752916993597</v>
      </c>
      <c r="AF107" s="209">
        <v>6353.75</v>
      </c>
      <c r="AG107" s="111">
        <f t="shared" si="39"/>
        <v>12707.5</v>
      </c>
      <c r="AH107" s="209">
        <v>1983.9597896037</v>
      </c>
      <c r="AI107" s="111">
        <f t="shared" si="40"/>
        <v>3967.9195792074</v>
      </c>
      <c r="AJ107" s="245">
        <v>0.312250212804046</v>
      </c>
      <c r="AK107" s="246">
        <v>11221.09</v>
      </c>
      <c r="AL107" s="246">
        <v>2858.72</v>
      </c>
      <c r="AM107" s="247">
        <f t="shared" si="41"/>
        <v>1.01548325791855</v>
      </c>
      <c r="AN107" s="79">
        <f t="shared" si="42"/>
        <v>0.770529991590885</v>
      </c>
      <c r="AO107" s="79">
        <f t="shared" si="43"/>
        <v>0.883028919929176</v>
      </c>
      <c r="AP107" s="79">
        <f t="shared" si="44"/>
        <v>0.720458150155108</v>
      </c>
      <c r="AQ107" s="257"/>
      <c r="AR107" s="257"/>
      <c r="AS107" s="258">
        <v>27</v>
      </c>
      <c r="AT107" s="258">
        <v>22</v>
      </c>
      <c r="AU107" s="258">
        <f t="shared" si="51"/>
        <v>-5</v>
      </c>
      <c r="AV107" s="259">
        <f>AU107*2</f>
        <v>-10</v>
      </c>
      <c r="AW107" s="258">
        <v>8</v>
      </c>
      <c r="AX107" s="258">
        <v>4</v>
      </c>
      <c r="AY107" s="258">
        <v>4</v>
      </c>
      <c r="AZ107" s="258">
        <f t="shared" si="52"/>
        <v>0</v>
      </c>
      <c r="BA107" s="258"/>
      <c r="BB107" s="262">
        <v>100</v>
      </c>
      <c r="BC107" s="258">
        <v>32</v>
      </c>
      <c r="BD107" s="258">
        <v>32</v>
      </c>
      <c r="BE107" s="265">
        <v>-36</v>
      </c>
      <c r="BF107" s="266">
        <v>4</v>
      </c>
      <c r="BG107" s="258">
        <v>2</v>
      </c>
      <c r="BH107" s="258">
        <f t="shared" si="53"/>
        <v>-2</v>
      </c>
    </row>
    <row r="108" s="171" customFormat="1" hidden="1" spans="1:60">
      <c r="A108" s="29">
        <v>111</v>
      </c>
      <c r="B108" s="29">
        <v>113298</v>
      </c>
      <c r="C108" s="30" t="s">
        <v>154</v>
      </c>
      <c r="D108" s="30" t="s">
        <v>53</v>
      </c>
      <c r="E108" s="59">
        <v>37</v>
      </c>
      <c r="F108" s="70">
        <v>100</v>
      </c>
      <c r="G108" s="191">
        <v>3</v>
      </c>
      <c r="H108" s="191">
        <v>1</v>
      </c>
      <c r="I108" s="209">
        <v>8500</v>
      </c>
      <c r="J108" s="111">
        <f t="shared" si="27"/>
        <v>25500</v>
      </c>
      <c r="K108" s="209">
        <f t="shared" si="28"/>
        <v>2013.88715716473</v>
      </c>
      <c r="L108" s="111">
        <f t="shared" si="29"/>
        <v>6041.66147149418</v>
      </c>
      <c r="M108" s="210">
        <v>0.236927900842909</v>
      </c>
      <c r="N108" s="211">
        <v>11000</v>
      </c>
      <c r="O108" s="208">
        <f t="shared" si="30"/>
        <v>33000</v>
      </c>
      <c r="P108" s="209">
        <f t="shared" si="31"/>
        <v>2410.7413910766</v>
      </c>
      <c r="Q108" s="111">
        <f t="shared" si="32"/>
        <v>7232.2241732298</v>
      </c>
      <c r="R108" s="210">
        <v>0.219158308279691</v>
      </c>
      <c r="S108" s="224">
        <v>18669.51</v>
      </c>
      <c r="T108" s="224">
        <v>4532.23</v>
      </c>
      <c r="U108" s="225">
        <f t="shared" si="33"/>
        <v>0.732137647058823</v>
      </c>
      <c r="V108" s="225">
        <f t="shared" si="34"/>
        <v>0.750162851954551</v>
      </c>
      <c r="W108" s="225">
        <f t="shared" si="35"/>
        <v>0.565742727272727</v>
      </c>
      <c r="X108" s="225">
        <f t="shared" si="36"/>
        <v>0.626671669937462</v>
      </c>
      <c r="Y108" s="194"/>
      <c r="Z108" s="232"/>
      <c r="AA108" s="236">
        <v>5525</v>
      </c>
      <c r="AB108" s="208">
        <f t="shared" si="37"/>
        <v>11050</v>
      </c>
      <c r="AC108" s="209">
        <v>1690.82609236955</v>
      </c>
      <c r="AD108" s="111">
        <f t="shared" si="38"/>
        <v>3381.6521847391</v>
      </c>
      <c r="AE108" s="210">
        <v>0.306031871922091</v>
      </c>
      <c r="AF108" s="209">
        <v>6353.75</v>
      </c>
      <c r="AG108" s="111">
        <f t="shared" si="39"/>
        <v>12707.5</v>
      </c>
      <c r="AH108" s="209">
        <v>1808.33850578923</v>
      </c>
      <c r="AI108" s="111">
        <f t="shared" si="40"/>
        <v>3616.67701157846</v>
      </c>
      <c r="AJ108" s="245">
        <v>0.284609640887544</v>
      </c>
      <c r="AK108" s="246">
        <v>10138.95</v>
      </c>
      <c r="AL108" s="246">
        <v>2598.92</v>
      </c>
      <c r="AM108" s="79">
        <f t="shared" si="41"/>
        <v>0.917552036199095</v>
      </c>
      <c r="AN108" s="79">
        <f t="shared" si="42"/>
        <v>0.768535573152243</v>
      </c>
      <c r="AO108" s="79">
        <f t="shared" si="43"/>
        <v>0.7978713358253</v>
      </c>
      <c r="AP108" s="79">
        <f t="shared" si="44"/>
        <v>0.718593336280734</v>
      </c>
      <c r="AQ108" s="257"/>
      <c r="AR108" s="257"/>
      <c r="AS108" s="258">
        <v>24</v>
      </c>
      <c r="AT108" s="258">
        <v>44</v>
      </c>
      <c r="AU108" s="258">
        <f t="shared" si="51"/>
        <v>20</v>
      </c>
      <c r="AV108" s="259"/>
      <c r="AW108" s="258">
        <v>8</v>
      </c>
      <c r="AX108" s="258">
        <v>0</v>
      </c>
      <c r="AY108" s="258">
        <v>0</v>
      </c>
      <c r="AZ108" s="258">
        <f t="shared" si="52"/>
        <v>-8</v>
      </c>
      <c r="BA108" s="259">
        <f>AZ108*5</f>
        <v>-40</v>
      </c>
      <c r="BB108" s="262">
        <v>100</v>
      </c>
      <c r="BC108" s="258">
        <v>0</v>
      </c>
      <c r="BD108" s="258">
        <v>0</v>
      </c>
      <c r="BE108" s="265">
        <v>-100</v>
      </c>
      <c r="BF108" s="266">
        <v>4</v>
      </c>
      <c r="BG108" s="258">
        <v>4</v>
      </c>
      <c r="BH108" s="258">
        <f t="shared" si="53"/>
        <v>0</v>
      </c>
    </row>
    <row r="109" s="171" customFormat="1" hidden="1" spans="1:60">
      <c r="A109" s="29">
        <v>90</v>
      </c>
      <c r="B109" s="29">
        <v>733</v>
      </c>
      <c r="C109" s="30" t="s">
        <v>155</v>
      </c>
      <c r="D109" s="30" t="s">
        <v>51</v>
      </c>
      <c r="E109" s="192">
        <v>30</v>
      </c>
      <c r="F109" s="193">
        <v>150</v>
      </c>
      <c r="G109" s="191">
        <v>2</v>
      </c>
      <c r="H109" s="191">
        <v>3</v>
      </c>
      <c r="I109" s="209">
        <v>9500</v>
      </c>
      <c r="J109" s="111">
        <f t="shared" si="27"/>
        <v>28500</v>
      </c>
      <c r="K109" s="209">
        <f t="shared" si="28"/>
        <v>2311.82854096569</v>
      </c>
      <c r="L109" s="111">
        <f t="shared" si="29"/>
        <v>6935.48562289708</v>
      </c>
      <c r="M109" s="210">
        <v>0.243350372733231</v>
      </c>
      <c r="N109" s="211">
        <v>12000</v>
      </c>
      <c r="O109" s="208">
        <f t="shared" si="30"/>
        <v>36000</v>
      </c>
      <c r="P109" s="209">
        <f t="shared" si="31"/>
        <v>2701.18913733887</v>
      </c>
      <c r="Q109" s="111">
        <f t="shared" si="32"/>
        <v>8103.5674120166</v>
      </c>
      <c r="R109" s="210">
        <v>0.225099094778239</v>
      </c>
      <c r="S109" s="224">
        <v>20828.56</v>
      </c>
      <c r="T109" s="224">
        <v>5080.99</v>
      </c>
      <c r="U109" s="225">
        <f t="shared" si="33"/>
        <v>0.730826666666667</v>
      </c>
      <c r="V109" s="225">
        <f t="shared" si="34"/>
        <v>0.732607675405659</v>
      </c>
      <c r="W109" s="225">
        <f t="shared" si="35"/>
        <v>0.578571111111111</v>
      </c>
      <c r="X109" s="225">
        <f t="shared" si="36"/>
        <v>0.627006569040878</v>
      </c>
      <c r="Y109" s="194"/>
      <c r="Z109" s="232"/>
      <c r="AA109" s="236">
        <v>6175</v>
      </c>
      <c r="AB109" s="208">
        <f t="shared" si="37"/>
        <v>12350</v>
      </c>
      <c r="AC109" s="209">
        <v>1940.97271251912</v>
      </c>
      <c r="AD109" s="111">
        <f t="shared" si="38"/>
        <v>3881.94542503824</v>
      </c>
      <c r="AE109" s="210">
        <v>0.314327564780424</v>
      </c>
      <c r="AF109" s="209">
        <v>7101.25</v>
      </c>
      <c r="AG109" s="111">
        <f t="shared" si="39"/>
        <v>14202.5</v>
      </c>
      <c r="AH109" s="209">
        <v>2075.8703160392</v>
      </c>
      <c r="AI109" s="111">
        <f t="shared" si="40"/>
        <v>4151.7406320784</v>
      </c>
      <c r="AJ109" s="245">
        <v>0.292324635245794</v>
      </c>
      <c r="AK109" s="246">
        <v>12084.13</v>
      </c>
      <c r="AL109" s="246">
        <v>2930.57</v>
      </c>
      <c r="AM109" s="79">
        <f t="shared" si="41"/>
        <v>0.978472064777328</v>
      </c>
      <c r="AN109" s="79">
        <f t="shared" si="42"/>
        <v>0.754923029339376</v>
      </c>
      <c r="AO109" s="79">
        <f t="shared" si="43"/>
        <v>0.850845273719416</v>
      </c>
      <c r="AP109" s="79">
        <f t="shared" si="44"/>
        <v>0.705865385076555</v>
      </c>
      <c r="AQ109" s="257"/>
      <c r="AR109" s="257"/>
      <c r="AS109" s="258">
        <v>27</v>
      </c>
      <c r="AT109" s="258">
        <v>87</v>
      </c>
      <c r="AU109" s="258">
        <f t="shared" si="51"/>
        <v>60</v>
      </c>
      <c r="AV109" s="259"/>
      <c r="AW109" s="258">
        <v>12</v>
      </c>
      <c r="AX109" s="258">
        <v>6</v>
      </c>
      <c r="AY109" s="258">
        <v>0</v>
      </c>
      <c r="AZ109" s="258">
        <f t="shared" si="52"/>
        <v>-6</v>
      </c>
      <c r="BA109" s="259">
        <f>AZ109*5</f>
        <v>-30</v>
      </c>
      <c r="BB109" s="262">
        <v>100</v>
      </c>
      <c r="BC109" s="258">
        <v>0</v>
      </c>
      <c r="BD109" s="258">
        <v>30</v>
      </c>
      <c r="BE109" s="265">
        <v>-70</v>
      </c>
      <c r="BF109" s="266">
        <v>6</v>
      </c>
      <c r="BG109" s="258">
        <v>3</v>
      </c>
      <c r="BH109" s="258">
        <f t="shared" si="53"/>
        <v>-3</v>
      </c>
    </row>
    <row r="110" s="171" customFormat="1" hidden="1" spans="1:60">
      <c r="A110" s="23">
        <v>89</v>
      </c>
      <c r="B110" s="23">
        <v>349</v>
      </c>
      <c r="C110" s="24" t="s">
        <v>156</v>
      </c>
      <c r="D110" s="24" t="s">
        <v>47</v>
      </c>
      <c r="E110" s="192">
        <v>30</v>
      </c>
      <c r="F110" s="195">
        <v>150</v>
      </c>
      <c r="G110" s="191">
        <v>2</v>
      </c>
      <c r="H110" s="191">
        <v>2</v>
      </c>
      <c r="I110" s="205">
        <v>11000</v>
      </c>
      <c r="J110" s="111">
        <f t="shared" si="27"/>
        <v>33000</v>
      </c>
      <c r="K110" s="205">
        <f t="shared" si="28"/>
        <v>2951.4921765291</v>
      </c>
      <c r="L110" s="111">
        <f t="shared" si="29"/>
        <v>8854.47652958731</v>
      </c>
      <c r="M110" s="206">
        <v>0.268317470593555</v>
      </c>
      <c r="N110" s="207">
        <v>14000</v>
      </c>
      <c r="O110" s="208">
        <f t="shared" si="30"/>
        <v>42000</v>
      </c>
      <c r="P110" s="205">
        <f t="shared" si="31"/>
        <v>3474.71124418653</v>
      </c>
      <c r="Q110" s="111">
        <f t="shared" si="32"/>
        <v>10424.1337325596</v>
      </c>
      <c r="R110" s="206">
        <v>0.248193660299038</v>
      </c>
      <c r="S110" s="220">
        <v>24027.72</v>
      </c>
      <c r="T110" s="220">
        <v>5691.35</v>
      </c>
      <c r="U110" s="225">
        <f t="shared" si="33"/>
        <v>0.728112727272727</v>
      </c>
      <c r="V110" s="225">
        <f t="shared" si="34"/>
        <v>0.642765270310707</v>
      </c>
      <c r="W110" s="225">
        <f t="shared" si="35"/>
        <v>0.572088571428572</v>
      </c>
      <c r="X110" s="225">
        <f t="shared" si="36"/>
        <v>0.545978221885543</v>
      </c>
      <c r="Y110" s="194"/>
      <c r="Z110" s="232"/>
      <c r="AA110" s="233">
        <v>7150</v>
      </c>
      <c r="AB110" s="208">
        <f t="shared" si="37"/>
        <v>14300</v>
      </c>
      <c r="AC110" s="205">
        <v>2478.02363987756</v>
      </c>
      <c r="AD110" s="111">
        <f t="shared" si="38"/>
        <v>4956.04727975512</v>
      </c>
      <c r="AE110" s="206">
        <v>0.346576732850008</v>
      </c>
      <c r="AF110" s="205">
        <v>8222.5</v>
      </c>
      <c r="AG110" s="111">
        <f t="shared" si="39"/>
        <v>16445</v>
      </c>
      <c r="AH110" s="205">
        <v>2650.24628284905</v>
      </c>
      <c r="AI110" s="111">
        <f t="shared" si="40"/>
        <v>5300.4925656981</v>
      </c>
      <c r="AJ110" s="244">
        <v>0.322316361550508</v>
      </c>
      <c r="AK110" s="110">
        <v>8235.1</v>
      </c>
      <c r="AL110" s="110">
        <v>2607.42</v>
      </c>
      <c r="AM110" s="79">
        <f t="shared" si="41"/>
        <v>0.575881118881119</v>
      </c>
      <c r="AN110" s="79">
        <f t="shared" si="42"/>
        <v>0.526108782426473</v>
      </c>
      <c r="AO110" s="79">
        <f t="shared" si="43"/>
        <v>0.500766190331408</v>
      </c>
      <c r="AP110" s="79">
        <f t="shared" si="44"/>
        <v>0.491920320174355</v>
      </c>
      <c r="AQ110" s="257"/>
      <c r="AR110" s="257"/>
      <c r="AS110" s="258">
        <v>27</v>
      </c>
      <c r="AT110" s="258">
        <v>55</v>
      </c>
      <c r="AU110" s="258">
        <f t="shared" si="51"/>
        <v>28</v>
      </c>
      <c r="AV110" s="259"/>
      <c r="AW110" s="258">
        <v>10</v>
      </c>
      <c r="AX110" s="258">
        <v>0</v>
      </c>
      <c r="AY110" s="258">
        <v>0</v>
      </c>
      <c r="AZ110" s="258">
        <f t="shared" si="52"/>
        <v>-10</v>
      </c>
      <c r="BA110" s="259">
        <f>AZ110*5</f>
        <v>-50</v>
      </c>
      <c r="BB110" s="262">
        <v>100</v>
      </c>
      <c r="BC110" s="258">
        <v>0</v>
      </c>
      <c r="BD110" s="258">
        <v>0</v>
      </c>
      <c r="BE110" s="265">
        <v>-100</v>
      </c>
      <c r="BF110" s="266">
        <v>8</v>
      </c>
      <c r="BG110" s="258">
        <v>0</v>
      </c>
      <c r="BH110" s="258">
        <f t="shared" si="53"/>
        <v>-8</v>
      </c>
    </row>
    <row r="111" s="171" customFormat="1" hidden="1" spans="1:60">
      <c r="A111" s="29">
        <v>86</v>
      </c>
      <c r="B111" s="29">
        <v>723</v>
      </c>
      <c r="C111" s="30" t="s">
        <v>157</v>
      </c>
      <c r="D111" s="30" t="s">
        <v>47</v>
      </c>
      <c r="E111" s="59">
        <v>29</v>
      </c>
      <c r="F111" s="70">
        <v>150</v>
      </c>
      <c r="G111" s="191">
        <v>3</v>
      </c>
      <c r="H111" s="191">
        <v>1</v>
      </c>
      <c r="I111" s="209">
        <v>10000</v>
      </c>
      <c r="J111" s="111">
        <f t="shared" si="27"/>
        <v>30000</v>
      </c>
      <c r="K111" s="209">
        <f t="shared" si="28"/>
        <v>1900</v>
      </c>
      <c r="L111" s="111">
        <f t="shared" si="29"/>
        <v>5700</v>
      </c>
      <c r="M111" s="210">
        <v>0.19</v>
      </c>
      <c r="N111" s="211">
        <v>12800</v>
      </c>
      <c r="O111" s="208">
        <f t="shared" si="30"/>
        <v>38400</v>
      </c>
      <c r="P111" s="209">
        <f t="shared" si="31"/>
        <v>2249.6</v>
      </c>
      <c r="Q111" s="111">
        <f t="shared" si="32"/>
        <v>6748.8</v>
      </c>
      <c r="R111" s="210">
        <v>0.17575</v>
      </c>
      <c r="S111" s="224">
        <v>21835.9</v>
      </c>
      <c r="T111" s="224">
        <v>3825.26</v>
      </c>
      <c r="U111" s="225">
        <f t="shared" si="33"/>
        <v>0.727863333333333</v>
      </c>
      <c r="V111" s="225">
        <f t="shared" si="34"/>
        <v>0.671098245614035</v>
      </c>
      <c r="W111" s="225">
        <f t="shared" si="35"/>
        <v>0.568643229166667</v>
      </c>
      <c r="X111" s="225">
        <f t="shared" si="36"/>
        <v>0.56680595068753</v>
      </c>
      <c r="Y111" s="194"/>
      <c r="Z111" s="232"/>
      <c r="AA111" s="236">
        <v>6500</v>
      </c>
      <c r="AB111" s="208">
        <f t="shared" si="37"/>
        <v>13000</v>
      </c>
      <c r="AC111" s="209">
        <v>1471.84370091416</v>
      </c>
      <c r="AD111" s="111">
        <f t="shared" si="38"/>
        <v>2943.68740182832</v>
      </c>
      <c r="AE111" s="210">
        <v>0.226437492448332</v>
      </c>
      <c r="AF111" s="209">
        <v>7475</v>
      </c>
      <c r="AG111" s="111">
        <f t="shared" si="39"/>
        <v>14950</v>
      </c>
      <c r="AH111" s="209">
        <v>1574.13683812769</v>
      </c>
      <c r="AI111" s="111">
        <f t="shared" si="40"/>
        <v>3148.27367625538</v>
      </c>
      <c r="AJ111" s="245">
        <v>0.210586867976949</v>
      </c>
      <c r="AK111" s="246">
        <v>11766</v>
      </c>
      <c r="AL111" s="246">
        <v>2037.9</v>
      </c>
      <c r="AM111" s="79">
        <f t="shared" si="41"/>
        <v>0.905076923076923</v>
      </c>
      <c r="AN111" s="79">
        <f t="shared" si="42"/>
        <v>0.692294976271687</v>
      </c>
      <c r="AO111" s="79">
        <f t="shared" si="43"/>
        <v>0.787023411371237</v>
      </c>
      <c r="AP111" s="79">
        <f t="shared" si="44"/>
        <v>0.647307130688816</v>
      </c>
      <c r="AQ111" s="257"/>
      <c r="AR111" s="257"/>
      <c r="AS111" s="258">
        <v>27</v>
      </c>
      <c r="AT111" s="258">
        <v>0</v>
      </c>
      <c r="AU111" s="258">
        <f t="shared" si="51"/>
        <v>-27</v>
      </c>
      <c r="AV111" s="259">
        <f>AU111*2</f>
        <v>-54</v>
      </c>
      <c r="AW111" s="258">
        <v>10</v>
      </c>
      <c r="AX111" s="258">
        <v>10</v>
      </c>
      <c r="AY111" s="258">
        <v>0</v>
      </c>
      <c r="AZ111" s="258">
        <f t="shared" si="52"/>
        <v>0</v>
      </c>
      <c r="BA111" s="258"/>
      <c r="BB111" s="262">
        <v>100</v>
      </c>
      <c r="BC111" s="258">
        <v>0</v>
      </c>
      <c r="BD111" s="258">
        <v>80</v>
      </c>
      <c r="BE111" s="265">
        <v>-20</v>
      </c>
      <c r="BF111" s="266">
        <v>6</v>
      </c>
      <c r="BG111" s="258">
        <v>1</v>
      </c>
      <c r="BH111" s="258">
        <f t="shared" si="53"/>
        <v>-5</v>
      </c>
    </row>
    <row r="112" s="171" customFormat="1" hidden="1" spans="1:60">
      <c r="A112" s="29">
        <v>54</v>
      </c>
      <c r="B112" s="29">
        <v>377</v>
      </c>
      <c r="C112" s="30" t="s">
        <v>158</v>
      </c>
      <c r="D112" s="30" t="s">
        <v>51</v>
      </c>
      <c r="E112" s="192">
        <v>18</v>
      </c>
      <c r="F112" s="193">
        <v>150</v>
      </c>
      <c r="G112" s="191">
        <v>2</v>
      </c>
      <c r="H112" s="191">
        <v>2</v>
      </c>
      <c r="I112" s="209">
        <v>16000</v>
      </c>
      <c r="J112" s="111">
        <f t="shared" si="27"/>
        <v>48000</v>
      </c>
      <c r="K112" s="209">
        <f t="shared" si="28"/>
        <v>3877.16013868277</v>
      </c>
      <c r="L112" s="111">
        <f t="shared" si="29"/>
        <v>11631.4804160483</v>
      </c>
      <c r="M112" s="210">
        <v>0.242322508667673</v>
      </c>
      <c r="N112" s="211">
        <v>20000</v>
      </c>
      <c r="O112" s="208">
        <f t="shared" si="30"/>
        <v>60000</v>
      </c>
      <c r="P112" s="209">
        <f t="shared" si="31"/>
        <v>4482.96641035194</v>
      </c>
      <c r="Q112" s="111">
        <f t="shared" si="32"/>
        <v>13448.8992310558</v>
      </c>
      <c r="R112" s="210">
        <v>0.224148320517597</v>
      </c>
      <c r="S112" s="224">
        <v>34743.81</v>
      </c>
      <c r="T112" s="224">
        <v>9299.23</v>
      </c>
      <c r="U112" s="225">
        <f t="shared" si="33"/>
        <v>0.723829375</v>
      </c>
      <c r="V112" s="225">
        <f t="shared" si="34"/>
        <v>0.799488084695528</v>
      </c>
      <c r="W112" s="225">
        <f t="shared" si="35"/>
        <v>0.5790635</v>
      </c>
      <c r="X112" s="225">
        <f t="shared" si="36"/>
        <v>0.691449154331269</v>
      </c>
      <c r="Y112" s="194"/>
      <c r="Z112" s="232"/>
      <c r="AA112" s="236">
        <v>10400</v>
      </c>
      <c r="AB112" s="208">
        <f t="shared" si="37"/>
        <v>20800</v>
      </c>
      <c r="AC112" s="209">
        <v>3255.19903310241</v>
      </c>
      <c r="AD112" s="111">
        <f t="shared" si="38"/>
        <v>6510.39806620482</v>
      </c>
      <c r="AE112" s="210">
        <v>0.312999907029078</v>
      </c>
      <c r="AF112" s="209">
        <v>11960</v>
      </c>
      <c r="AG112" s="111">
        <f t="shared" si="39"/>
        <v>23920</v>
      </c>
      <c r="AH112" s="209">
        <v>3481.43536590302</v>
      </c>
      <c r="AI112" s="111">
        <f t="shared" si="40"/>
        <v>6962.87073180604</v>
      </c>
      <c r="AJ112" s="245">
        <v>0.291089913537042</v>
      </c>
      <c r="AK112" s="246">
        <v>21918.79</v>
      </c>
      <c r="AL112" s="246">
        <v>5182.44</v>
      </c>
      <c r="AM112" s="247">
        <f t="shared" si="41"/>
        <v>1.05378798076923</v>
      </c>
      <c r="AN112" s="79">
        <f t="shared" si="42"/>
        <v>0.79602505826822</v>
      </c>
      <c r="AO112" s="79">
        <f t="shared" si="43"/>
        <v>0.91633737458194</v>
      </c>
      <c r="AP112" s="79">
        <f t="shared" si="44"/>
        <v>0.744296454668744</v>
      </c>
      <c r="AQ112" s="257"/>
      <c r="AR112" s="257"/>
      <c r="AS112" s="258">
        <v>42</v>
      </c>
      <c r="AT112" s="258">
        <v>0</v>
      </c>
      <c r="AU112" s="258">
        <f t="shared" si="51"/>
        <v>-42</v>
      </c>
      <c r="AV112" s="259">
        <f>AU112*2</f>
        <v>-84</v>
      </c>
      <c r="AW112" s="258">
        <v>20</v>
      </c>
      <c r="AX112" s="258">
        <v>0</v>
      </c>
      <c r="AY112" s="258">
        <v>0</v>
      </c>
      <c r="AZ112" s="258">
        <f t="shared" si="52"/>
        <v>-20</v>
      </c>
      <c r="BA112" s="259">
        <f>AZ112*5</f>
        <v>-100</v>
      </c>
      <c r="BB112" s="262">
        <v>200</v>
      </c>
      <c r="BC112" s="258">
        <v>0</v>
      </c>
      <c r="BD112" s="258">
        <v>0</v>
      </c>
      <c r="BE112" s="265">
        <v>-200</v>
      </c>
      <c r="BF112" s="266">
        <v>8</v>
      </c>
      <c r="BG112" s="258">
        <v>5</v>
      </c>
      <c r="BH112" s="258">
        <f t="shared" si="53"/>
        <v>-3</v>
      </c>
    </row>
    <row r="113" s="171" customFormat="1" hidden="1" spans="1:60">
      <c r="A113" s="29">
        <v>104</v>
      </c>
      <c r="B113" s="29">
        <v>347</v>
      </c>
      <c r="C113" s="30" t="s">
        <v>159</v>
      </c>
      <c r="D113" s="30" t="s">
        <v>53</v>
      </c>
      <c r="E113" s="59">
        <v>35</v>
      </c>
      <c r="F113" s="70">
        <v>150</v>
      </c>
      <c r="G113" s="191">
        <v>3</v>
      </c>
      <c r="H113" s="191">
        <v>1</v>
      </c>
      <c r="I113" s="209">
        <v>10000</v>
      </c>
      <c r="J113" s="111">
        <f t="shared" si="27"/>
        <v>30000</v>
      </c>
      <c r="K113" s="209">
        <f t="shared" si="28"/>
        <v>2245.04272417238</v>
      </c>
      <c r="L113" s="111">
        <f t="shared" si="29"/>
        <v>6735.12817251714</v>
      </c>
      <c r="M113" s="210">
        <v>0.224504272417238</v>
      </c>
      <c r="N113" s="211">
        <v>12800</v>
      </c>
      <c r="O113" s="208">
        <f t="shared" si="30"/>
        <v>38400</v>
      </c>
      <c r="P113" s="209">
        <f t="shared" si="31"/>
        <v>2658.1305854201</v>
      </c>
      <c r="Q113" s="111">
        <f t="shared" si="32"/>
        <v>7974.39175626029</v>
      </c>
      <c r="R113" s="210">
        <v>0.207666451985945</v>
      </c>
      <c r="S113" s="224">
        <v>21291.35</v>
      </c>
      <c r="T113" s="224">
        <v>3507.41</v>
      </c>
      <c r="U113" s="225">
        <f t="shared" si="33"/>
        <v>0.709711666666667</v>
      </c>
      <c r="V113" s="225">
        <f t="shared" si="34"/>
        <v>0.520763660343106</v>
      </c>
      <c r="W113" s="225">
        <f t="shared" si="35"/>
        <v>0.554462239583333</v>
      </c>
      <c r="X113" s="225">
        <f t="shared" si="36"/>
        <v>0.439834172587083</v>
      </c>
      <c r="Y113" s="194"/>
      <c r="Z113" s="232"/>
      <c r="AA113" s="236">
        <v>6500</v>
      </c>
      <c r="AB113" s="208">
        <f t="shared" si="37"/>
        <v>13000</v>
      </c>
      <c r="AC113" s="209">
        <v>1884.9004538364</v>
      </c>
      <c r="AD113" s="111">
        <f t="shared" si="38"/>
        <v>3769.8009076728</v>
      </c>
      <c r="AE113" s="210">
        <v>0.289984685205599</v>
      </c>
      <c r="AF113" s="209">
        <v>7475</v>
      </c>
      <c r="AG113" s="111">
        <f t="shared" si="39"/>
        <v>14950</v>
      </c>
      <c r="AH113" s="209">
        <v>2015.90103537802</v>
      </c>
      <c r="AI113" s="111">
        <f t="shared" si="40"/>
        <v>4031.80207075604</v>
      </c>
      <c r="AJ113" s="245">
        <v>0.269685757241207</v>
      </c>
      <c r="AK113" s="246">
        <v>14479.49</v>
      </c>
      <c r="AL113" s="246">
        <v>2916.15</v>
      </c>
      <c r="AM113" s="247">
        <f t="shared" si="41"/>
        <v>1.11380692307692</v>
      </c>
      <c r="AN113" s="79">
        <f t="shared" si="42"/>
        <v>0.773555440040524</v>
      </c>
      <c r="AO113" s="79">
        <f t="shared" si="43"/>
        <v>0.968527759197324</v>
      </c>
      <c r="AP113" s="79">
        <f t="shared" si="44"/>
        <v>0.723286993960288</v>
      </c>
      <c r="AQ113" s="257"/>
      <c r="AR113" s="257"/>
      <c r="AS113" s="258">
        <v>27</v>
      </c>
      <c r="AT113" s="258">
        <v>32</v>
      </c>
      <c r="AU113" s="258">
        <f t="shared" si="51"/>
        <v>5</v>
      </c>
      <c r="AV113" s="259"/>
      <c r="AW113" s="258">
        <v>10</v>
      </c>
      <c r="AX113" s="258">
        <v>2</v>
      </c>
      <c r="AY113" s="258">
        <v>0</v>
      </c>
      <c r="AZ113" s="258">
        <f t="shared" si="52"/>
        <v>-8</v>
      </c>
      <c r="BA113" s="259">
        <f>AZ113*5</f>
        <v>-40</v>
      </c>
      <c r="BB113" s="262">
        <v>100</v>
      </c>
      <c r="BC113" s="258">
        <v>0</v>
      </c>
      <c r="BD113" s="258">
        <v>10</v>
      </c>
      <c r="BE113" s="265">
        <v>-90</v>
      </c>
      <c r="BF113" s="266">
        <v>6</v>
      </c>
      <c r="BG113" s="258">
        <v>1</v>
      </c>
      <c r="BH113" s="258">
        <f t="shared" si="53"/>
        <v>-5</v>
      </c>
    </row>
    <row r="114" s="171" customFormat="1" hidden="1" spans="1:60">
      <c r="A114" s="29">
        <v>82</v>
      </c>
      <c r="B114" s="29">
        <v>752</v>
      </c>
      <c r="C114" s="30" t="s">
        <v>160</v>
      </c>
      <c r="D114" s="30" t="s">
        <v>53</v>
      </c>
      <c r="E114" s="192">
        <v>28</v>
      </c>
      <c r="F114" s="193">
        <v>150</v>
      </c>
      <c r="G114" s="191">
        <v>2</v>
      </c>
      <c r="H114" s="191">
        <v>2</v>
      </c>
      <c r="I114" s="209">
        <v>10000</v>
      </c>
      <c r="J114" s="111">
        <f t="shared" si="27"/>
        <v>30000</v>
      </c>
      <c r="K114" s="209">
        <f t="shared" si="28"/>
        <v>2000</v>
      </c>
      <c r="L114" s="111">
        <f t="shared" si="29"/>
        <v>6000</v>
      </c>
      <c r="M114" s="210">
        <v>0.2</v>
      </c>
      <c r="N114" s="211">
        <v>12800</v>
      </c>
      <c r="O114" s="208">
        <f t="shared" si="30"/>
        <v>38400</v>
      </c>
      <c r="P114" s="209">
        <f t="shared" si="31"/>
        <v>2368</v>
      </c>
      <c r="Q114" s="111">
        <f t="shared" si="32"/>
        <v>7104</v>
      </c>
      <c r="R114" s="210">
        <v>0.185</v>
      </c>
      <c r="S114" s="224">
        <v>20747.12</v>
      </c>
      <c r="T114" s="224">
        <v>3756.51</v>
      </c>
      <c r="U114" s="225">
        <f t="shared" si="33"/>
        <v>0.691570666666667</v>
      </c>
      <c r="V114" s="225">
        <f t="shared" si="34"/>
        <v>0.626085</v>
      </c>
      <c r="W114" s="225">
        <f t="shared" si="35"/>
        <v>0.540289583333333</v>
      </c>
      <c r="X114" s="225">
        <f t="shared" si="36"/>
        <v>0.528788006756757</v>
      </c>
      <c r="Y114" s="194"/>
      <c r="Z114" s="232"/>
      <c r="AA114" s="236">
        <v>6500</v>
      </c>
      <c r="AB114" s="208">
        <f t="shared" si="37"/>
        <v>13000</v>
      </c>
      <c r="AC114" s="209">
        <v>1606.64015822174</v>
      </c>
      <c r="AD114" s="111">
        <f t="shared" si="38"/>
        <v>3213.28031644348</v>
      </c>
      <c r="AE114" s="210">
        <v>0.24717540895719</v>
      </c>
      <c r="AF114" s="209">
        <v>7475</v>
      </c>
      <c r="AG114" s="111">
        <f t="shared" si="39"/>
        <v>14950</v>
      </c>
      <c r="AH114" s="209">
        <v>1718.30164921815</v>
      </c>
      <c r="AI114" s="111">
        <f t="shared" si="40"/>
        <v>3436.6032984363</v>
      </c>
      <c r="AJ114" s="245">
        <v>0.229873130330187</v>
      </c>
      <c r="AK114" s="246">
        <v>14045.6</v>
      </c>
      <c r="AL114" s="246">
        <v>2579.43</v>
      </c>
      <c r="AM114" s="247">
        <f t="shared" si="41"/>
        <v>1.08043076923077</v>
      </c>
      <c r="AN114" s="79">
        <f t="shared" si="42"/>
        <v>0.802740422863251</v>
      </c>
      <c r="AO114" s="79">
        <f t="shared" si="43"/>
        <v>0.939505016722408</v>
      </c>
      <c r="AP114" s="79">
        <f t="shared" si="44"/>
        <v>0.750575430447173</v>
      </c>
      <c r="AQ114" s="257"/>
      <c r="AR114" s="257"/>
      <c r="AS114" s="258">
        <v>27</v>
      </c>
      <c r="AT114" s="258">
        <v>0</v>
      </c>
      <c r="AU114" s="258">
        <f t="shared" si="51"/>
        <v>-27</v>
      </c>
      <c r="AV114" s="259">
        <f>AU114*2</f>
        <v>-54</v>
      </c>
      <c r="AW114" s="258">
        <v>12</v>
      </c>
      <c r="AX114" s="258">
        <v>6</v>
      </c>
      <c r="AY114" s="258">
        <v>0</v>
      </c>
      <c r="AZ114" s="258">
        <f t="shared" si="52"/>
        <v>-6</v>
      </c>
      <c r="BA114" s="259">
        <f>AZ114*5</f>
        <v>-30</v>
      </c>
      <c r="BB114" s="262">
        <v>100</v>
      </c>
      <c r="BC114" s="258">
        <v>0</v>
      </c>
      <c r="BD114" s="258">
        <v>30</v>
      </c>
      <c r="BE114" s="265">
        <v>-70</v>
      </c>
      <c r="BF114" s="266">
        <v>6</v>
      </c>
      <c r="BG114" s="258">
        <v>0</v>
      </c>
      <c r="BH114" s="258">
        <f t="shared" si="53"/>
        <v>-6</v>
      </c>
    </row>
    <row r="115" s="171" customFormat="1" ht="15" hidden="1" customHeight="1" spans="1:60">
      <c r="A115" s="29">
        <v>85</v>
      </c>
      <c r="B115" s="29">
        <v>740</v>
      </c>
      <c r="C115" s="30" t="s">
        <v>161</v>
      </c>
      <c r="D115" s="30" t="s">
        <v>51</v>
      </c>
      <c r="E115" s="59">
        <v>29</v>
      </c>
      <c r="F115" s="70">
        <v>150</v>
      </c>
      <c r="G115" s="191">
        <v>2</v>
      </c>
      <c r="H115" s="191">
        <v>0</v>
      </c>
      <c r="I115" s="209">
        <v>10500</v>
      </c>
      <c r="J115" s="111">
        <f t="shared" si="27"/>
        <v>31500</v>
      </c>
      <c r="K115" s="209">
        <f t="shared" si="28"/>
        <v>2726.87567961291</v>
      </c>
      <c r="L115" s="111">
        <f t="shared" si="29"/>
        <v>8180.62703883873</v>
      </c>
      <c r="M115" s="210">
        <v>0.25970244567742</v>
      </c>
      <c r="N115" s="211">
        <v>13500</v>
      </c>
      <c r="O115" s="208">
        <f t="shared" si="30"/>
        <v>40500</v>
      </c>
      <c r="P115" s="209">
        <f t="shared" si="31"/>
        <v>3243.03429039679</v>
      </c>
      <c r="Q115" s="111">
        <f t="shared" si="32"/>
        <v>9729.10287119037</v>
      </c>
      <c r="R115" s="210">
        <v>0.240224762251614</v>
      </c>
      <c r="S115" s="224">
        <v>21437.12</v>
      </c>
      <c r="T115" s="224">
        <v>5239</v>
      </c>
      <c r="U115" s="225">
        <f t="shared" si="33"/>
        <v>0.680543492063492</v>
      </c>
      <c r="V115" s="225">
        <f t="shared" si="34"/>
        <v>0.640415456556946</v>
      </c>
      <c r="W115" s="225">
        <f t="shared" si="35"/>
        <v>0.529311604938272</v>
      </c>
      <c r="X115" s="225">
        <f t="shared" si="36"/>
        <v>0.538487470978812</v>
      </c>
      <c r="Y115" s="194"/>
      <c r="Z115" s="232"/>
      <c r="AA115" s="236">
        <v>6825</v>
      </c>
      <c r="AB115" s="208">
        <f t="shared" si="37"/>
        <v>13650</v>
      </c>
      <c r="AC115" s="209">
        <v>2289.43937267501</v>
      </c>
      <c r="AD115" s="111">
        <f t="shared" si="38"/>
        <v>4578.87874535002</v>
      </c>
      <c r="AE115" s="210">
        <v>0.335448992333334</v>
      </c>
      <c r="AF115" s="209">
        <v>7848.75</v>
      </c>
      <c r="AG115" s="111">
        <f t="shared" si="39"/>
        <v>15697.5</v>
      </c>
      <c r="AH115" s="209">
        <v>2448.55540907592</v>
      </c>
      <c r="AI115" s="111">
        <f t="shared" si="40"/>
        <v>4897.11081815184</v>
      </c>
      <c r="AJ115" s="245">
        <v>0.311967562870001</v>
      </c>
      <c r="AK115" s="246">
        <v>9395.82</v>
      </c>
      <c r="AL115" s="246">
        <v>2474.57</v>
      </c>
      <c r="AM115" s="79">
        <f t="shared" si="41"/>
        <v>0.688338461538462</v>
      </c>
      <c r="AN115" s="79">
        <f t="shared" si="42"/>
        <v>0.540431432588818</v>
      </c>
      <c r="AO115" s="79">
        <f t="shared" si="43"/>
        <v>0.598555183946488</v>
      </c>
      <c r="AP115" s="79">
        <f t="shared" si="44"/>
        <v>0.505312232434613</v>
      </c>
      <c r="AQ115" s="257"/>
      <c r="AR115" s="257"/>
      <c r="AS115" s="258">
        <v>27</v>
      </c>
      <c r="AT115" s="258">
        <v>22</v>
      </c>
      <c r="AU115" s="258">
        <f t="shared" si="51"/>
        <v>-5</v>
      </c>
      <c r="AV115" s="259">
        <f>AU115*2</f>
        <v>-10</v>
      </c>
      <c r="AW115" s="258">
        <v>10</v>
      </c>
      <c r="AX115" s="258">
        <v>2</v>
      </c>
      <c r="AY115" s="258">
        <v>2</v>
      </c>
      <c r="AZ115" s="258">
        <f t="shared" si="52"/>
        <v>-6</v>
      </c>
      <c r="BA115" s="259">
        <f>AZ115*5</f>
        <v>-30</v>
      </c>
      <c r="BB115" s="262">
        <v>100</v>
      </c>
      <c r="BC115" s="258">
        <v>16</v>
      </c>
      <c r="BD115" s="258">
        <v>10</v>
      </c>
      <c r="BE115" s="265">
        <v>-74</v>
      </c>
      <c r="BF115" s="266">
        <v>6</v>
      </c>
      <c r="BG115" s="258">
        <v>3</v>
      </c>
      <c r="BH115" s="258">
        <f t="shared" si="53"/>
        <v>-3</v>
      </c>
    </row>
    <row r="116" s="171" customFormat="1" hidden="1" spans="1:60">
      <c r="A116" s="29">
        <v>120</v>
      </c>
      <c r="B116" s="29">
        <v>753</v>
      </c>
      <c r="C116" s="30" t="s">
        <v>162</v>
      </c>
      <c r="D116" s="30" t="s">
        <v>51</v>
      </c>
      <c r="E116" s="192">
        <v>40</v>
      </c>
      <c r="F116" s="193">
        <v>100</v>
      </c>
      <c r="G116" s="191">
        <v>2</v>
      </c>
      <c r="H116" s="191">
        <v>1</v>
      </c>
      <c r="I116" s="209">
        <v>8000</v>
      </c>
      <c r="J116" s="111">
        <f t="shared" si="27"/>
        <v>24000</v>
      </c>
      <c r="K116" s="209">
        <f t="shared" si="28"/>
        <v>1872.35902704079</v>
      </c>
      <c r="L116" s="111">
        <f t="shared" si="29"/>
        <v>5617.07708112238</v>
      </c>
      <c r="M116" s="210">
        <v>0.234044878380099</v>
      </c>
      <c r="N116" s="211">
        <v>11500</v>
      </c>
      <c r="O116" s="208">
        <f t="shared" si="30"/>
        <v>34500</v>
      </c>
      <c r="P116" s="209">
        <f t="shared" si="31"/>
        <v>2489.6523937683</v>
      </c>
      <c r="Q116" s="111">
        <f t="shared" si="32"/>
        <v>7468.95718130489</v>
      </c>
      <c r="R116" s="210">
        <v>0.216491512501591</v>
      </c>
      <c r="S116" s="224">
        <v>16273.41</v>
      </c>
      <c r="T116" s="224">
        <v>2718.79</v>
      </c>
      <c r="U116" s="225">
        <f t="shared" si="33"/>
        <v>0.67805875</v>
      </c>
      <c r="V116" s="225">
        <f t="shared" si="34"/>
        <v>0.484022198865169</v>
      </c>
      <c r="W116" s="225">
        <f t="shared" si="35"/>
        <v>0.471693043478261</v>
      </c>
      <c r="X116" s="225">
        <f t="shared" si="36"/>
        <v>0.364011994446192</v>
      </c>
      <c r="Y116" s="194"/>
      <c r="Z116" s="232"/>
      <c r="AA116" s="236">
        <v>5200</v>
      </c>
      <c r="AB116" s="208">
        <f t="shared" si="37"/>
        <v>10400</v>
      </c>
      <c r="AC116" s="209">
        <v>1572.00143311966</v>
      </c>
      <c r="AD116" s="111">
        <f t="shared" si="38"/>
        <v>3144.00286623932</v>
      </c>
      <c r="AE116" s="210">
        <v>0.302307967907628</v>
      </c>
      <c r="AF116" s="209">
        <v>5980</v>
      </c>
      <c r="AG116" s="111">
        <f t="shared" si="39"/>
        <v>11960</v>
      </c>
      <c r="AH116" s="209">
        <v>1681.25553272148</v>
      </c>
      <c r="AI116" s="111">
        <f t="shared" si="40"/>
        <v>3362.51106544296</v>
      </c>
      <c r="AJ116" s="245">
        <v>0.281146410154094</v>
      </c>
      <c r="AK116" s="246">
        <v>9217.51</v>
      </c>
      <c r="AL116" s="246">
        <v>2035.1</v>
      </c>
      <c r="AM116" s="79">
        <f t="shared" si="41"/>
        <v>0.886299038461538</v>
      </c>
      <c r="AN116" s="79">
        <f t="shared" si="42"/>
        <v>0.647295847549361</v>
      </c>
      <c r="AO116" s="79">
        <f t="shared" si="43"/>
        <v>0.770694816053512</v>
      </c>
      <c r="AP116" s="79">
        <f t="shared" si="44"/>
        <v>0.605232209022309</v>
      </c>
      <c r="AQ116" s="257"/>
      <c r="AR116" s="257"/>
      <c r="AS116" s="258">
        <v>24</v>
      </c>
      <c r="AT116" s="258">
        <v>22</v>
      </c>
      <c r="AU116" s="258">
        <f t="shared" si="51"/>
        <v>-2</v>
      </c>
      <c r="AV116" s="259">
        <f>AU116*2</f>
        <v>-4</v>
      </c>
      <c r="AW116" s="258">
        <v>8</v>
      </c>
      <c r="AX116" s="258">
        <v>6</v>
      </c>
      <c r="AY116" s="258">
        <v>0</v>
      </c>
      <c r="AZ116" s="258">
        <f t="shared" si="52"/>
        <v>-2</v>
      </c>
      <c r="BA116" s="259">
        <f>AZ116*5</f>
        <v>-10</v>
      </c>
      <c r="BB116" s="262">
        <v>100</v>
      </c>
      <c r="BC116" s="258">
        <v>0</v>
      </c>
      <c r="BD116" s="258">
        <v>30</v>
      </c>
      <c r="BE116" s="265">
        <v>-70</v>
      </c>
      <c r="BF116" s="266">
        <v>3</v>
      </c>
      <c r="BG116" s="258">
        <v>3</v>
      </c>
      <c r="BH116" s="258">
        <f t="shared" si="53"/>
        <v>0</v>
      </c>
    </row>
    <row r="117" s="171" customFormat="1" hidden="1" spans="1:60">
      <c r="A117" s="29">
        <v>116</v>
      </c>
      <c r="B117" s="29">
        <v>110378</v>
      </c>
      <c r="C117" s="30" t="s">
        <v>163</v>
      </c>
      <c r="D117" s="30" t="s">
        <v>55</v>
      </c>
      <c r="E117" s="59">
        <v>39</v>
      </c>
      <c r="F117" s="70">
        <v>100</v>
      </c>
      <c r="G117" s="191">
        <v>2</v>
      </c>
      <c r="H117" s="191">
        <v>2</v>
      </c>
      <c r="I117" s="209">
        <v>8000</v>
      </c>
      <c r="J117" s="111">
        <f t="shared" si="27"/>
        <v>24000</v>
      </c>
      <c r="K117" s="209">
        <f t="shared" si="28"/>
        <v>1600</v>
      </c>
      <c r="L117" s="111">
        <f t="shared" si="29"/>
        <v>4800</v>
      </c>
      <c r="M117" s="210">
        <v>0.2</v>
      </c>
      <c r="N117" s="211">
        <v>11500</v>
      </c>
      <c r="O117" s="208">
        <f t="shared" si="30"/>
        <v>34500</v>
      </c>
      <c r="P117" s="209">
        <f t="shared" si="31"/>
        <v>2127.5</v>
      </c>
      <c r="Q117" s="111">
        <f t="shared" si="32"/>
        <v>6382.5</v>
      </c>
      <c r="R117" s="210">
        <v>0.185</v>
      </c>
      <c r="S117" s="224">
        <v>16228.33</v>
      </c>
      <c r="T117" s="224">
        <v>2613.3</v>
      </c>
      <c r="U117" s="225">
        <f t="shared" si="33"/>
        <v>0.676180416666667</v>
      </c>
      <c r="V117" s="225">
        <f t="shared" si="34"/>
        <v>0.5444375</v>
      </c>
      <c r="W117" s="225">
        <f t="shared" si="35"/>
        <v>0.470386376811594</v>
      </c>
      <c r="X117" s="225">
        <f t="shared" si="36"/>
        <v>0.409447708578143</v>
      </c>
      <c r="Y117" s="194"/>
      <c r="Z117" s="232"/>
      <c r="AA117" s="236">
        <v>5200</v>
      </c>
      <c r="AB117" s="208">
        <f t="shared" si="37"/>
        <v>10400</v>
      </c>
      <c r="AC117" s="209">
        <v>1329.10893518929</v>
      </c>
      <c r="AD117" s="111">
        <f t="shared" si="38"/>
        <v>2658.21787037858</v>
      </c>
      <c r="AE117" s="210">
        <v>0.255597872151787</v>
      </c>
      <c r="AF117" s="209">
        <v>5980</v>
      </c>
      <c r="AG117" s="111">
        <f t="shared" si="39"/>
        <v>11960</v>
      </c>
      <c r="AH117" s="209">
        <v>1421.48200618495</v>
      </c>
      <c r="AI117" s="111">
        <f t="shared" si="40"/>
        <v>2842.9640123699</v>
      </c>
      <c r="AJ117" s="245">
        <v>0.237706021101162</v>
      </c>
      <c r="AK117" s="246">
        <v>10500.17</v>
      </c>
      <c r="AL117" s="246">
        <v>2147.48</v>
      </c>
      <c r="AM117" s="247">
        <f t="shared" si="41"/>
        <v>1.00963173076923</v>
      </c>
      <c r="AN117" s="79">
        <f t="shared" si="42"/>
        <v>0.807864556148725</v>
      </c>
      <c r="AO117" s="79">
        <f t="shared" si="43"/>
        <v>0.877940635451505</v>
      </c>
      <c r="AP117" s="79">
        <f t="shared" si="44"/>
        <v>0.755366578914186</v>
      </c>
      <c r="AQ117" s="257"/>
      <c r="AR117" s="257"/>
      <c r="AS117" s="258">
        <v>24</v>
      </c>
      <c r="AT117" s="258">
        <v>32</v>
      </c>
      <c r="AU117" s="258">
        <f t="shared" si="51"/>
        <v>8</v>
      </c>
      <c r="AV117" s="259"/>
      <c r="AW117" s="258">
        <v>8</v>
      </c>
      <c r="AX117" s="258">
        <v>8</v>
      </c>
      <c r="AY117" s="258">
        <v>2</v>
      </c>
      <c r="AZ117" s="258">
        <f t="shared" si="52"/>
        <v>2</v>
      </c>
      <c r="BA117" s="258"/>
      <c r="BB117" s="262">
        <v>100</v>
      </c>
      <c r="BC117" s="258">
        <v>16</v>
      </c>
      <c r="BD117" s="258">
        <v>64</v>
      </c>
      <c r="BE117" s="265">
        <v>-20</v>
      </c>
      <c r="BF117" s="266">
        <v>2</v>
      </c>
      <c r="BG117" s="258">
        <v>2</v>
      </c>
      <c r="BH117" s="258">
        <f t="shared" si="53"/>
        <v>0</v>
      </c>
    </row>
    <row r="118" s="171" customFormat="1" hidden="1" spans="1:60">
      <c r="A118" s="29">
        <v>58</v>
      </c>
      <c r="B118" s="29">
        <v>716</v>
      </c>
      <c r="C118" s="30" t="s">
        <v>164</v>
      </c>
      <c r="D118" s="30" t="s">
        <v>49</v>
      </c>
      <c r="E118" s="192">
        <v>20</v>
      </c>
      <c r="F118" s="193">
        <v>150</v>
      </c>
      <c r="G118" s="191">
        <v>2</v>
      </c>
      <c r="H118" s="191">
        <v>0</v>
      </c>
      <c r="I118" s="209">
        <v>14000</v>
      </c>
      <c r="J118" s="111">
        <f t="shared" si="27"/>
        <v>42000</v>
      </c>
      <c r="K118" s="209">
        <f t="shared" si="28"/>
        <v>3544.15784126408</v>
      </c>
      <c r="L118" s="111">
        <f t="shared" si="29"/>
        <v>10632.4735237922</v>
      </c>
      <c r="M118" s="210">
        <v>0.253154131518863</v>
      </c>
      <c r="N118" s="211">
        <v>17500</v>
      </c>
      <c r="O118" s="208">
        <f t="shared" si="30"/>
        <v>52500</v>
      </c>
      <c r="P118" s="209">
        <f t="shared" si="31"/>
        <v>4097.93250396159</v>
      </c>
      <c r="Q118" s="111">
        <f t="shared" si="32"/>
        <v>12293.7975118848</v>
      </c>
      <c r="R118" s="210">
        <v>0.234167571654948</v>
      </c>
      <c r="S118" s="224">
        <v>28384.09</v>
      </c>
      <c r="T118" s="224">
        <v>7379.95</v>
      </c>
      <c r="U118" s="225">
        <f t="shared" si="33"/>
        <v>0.675811666666667</v>
      </c>
      <c r="V118" s="225">
        <f t="shared" si="34"/>
        <v>0.694095309382705</v>
      </c>
      <c r="W118" s="225">
        <f t="shared" si="35"/>
        <v>0.540649333333333</v>
      </c>
      <c r="X118" s="225">
        <f t="shared" si="36"/>
        <v>0.600298645952611</v>
      </c>
      <c r="Y118" s="194"/>
      <c r="Z118" s="232"/>
      <c r="AA118" s="236">
        <v>9100</v>
      </c>
      <c r="AB118" s="208">
        <f t="shared" si="37"/>
        <v>18200</v>
      </c>
      <c r="AC118" s="209">
        <v>2975.61585422797</v>
      </c>
      <c r="AD118" s="111">
        <f t="shared" si="38"/>
        <v>5951.23170845594</v>
      </c>
      <c r="AE118" s="210">
        <v>0.326990753211865</v>
      </c>
      <c r="AF118" s="209">
        <v>10465</v>
      </c>
      <c r="AG118" s="111">
        <f t="shared" si="39"/>
        <v>20930</v>
      </c>
      <c r="AH118" s="209">
        <v>3182.42115609681</v>
      </c>
      <c r="AI118" s="111">
        <f t="shared" si="40"/>
        <v>6364.84231219362</v>
      </c>
      <c r="AJ118" s="245">
        <v>0.304101400487034</v>
      </c>
      <c r="AK118" s="246">
        <v>16412.49</v>
      </c>
      <c r="AL118" s="246">
        <v>4552.69</v>
      </c>
      <c r="AM118" s="79">
        <f t="shared" si="41"/>
        <v>0.901785164835165</v>
      </c>
      <c r="AN118" s="79">
        <f t="shared" si="42"/>
        <v>0.764999620756021</v>
      </c>
      <c r="AO118" s="79">
        <f t="shared" si="43"/>
        <v>0.784161012900143</v>
      </c>
      <c r="AP118" s="79">
        <f t="shared" si="44"/>
        <v>0.715287162932232</v>
      </c>
      <c r="AQ118" s="257"/>
      <c r="AR118" s="257"/>
      <c r="AS118" s="258">
        <v>42</v>
      </c>
      <c r="AT118" s="258">
        <v>20</v>
      </c>
      <c r="AU118" s="258">
        <f t="shared" si="51"/>
        <v>-22</v>
      </c>
      <c r="AV118" s="259">
        <f>AU118*2</f>
        <v>-44</v>
      </c>
      <c r="AW118" s="258">
        <v>22</v>
      </c>
      <c r="AX118" s="258">
        <v>8</v>
      </c>
      <c r="AY118" s="258">
        <v>0</v>
      </c>
      <c r="AZ118" s="258">
        <f t="shared" si="52"/>
        <v>-14</v>
      </c>
      <c r="BA118" s="259">
        <f>AZ118*5</f>
        <v>-70</v>
      </c>
      <c r="BB118" s="262">
        <v>200</v>
      </c>
      <c r="BC118" s="258">
        <v>0</v>
      </c>
      <c r="BD118" s="258">
        <v>40</v>
      </c>
      <c r="BE118" s="265">
        <v>-160</v>
      </c>
      <c r="BF118" s="266">
        <v>8</v>
      </c>
      <c r="BG118" s="258">
        <v>0</v>
      </c>
      <c r="BH118" s="258">
        <f t="shared" si="53"/>
        <v>-8</v>
      </c>
    </row>
    <row r="119" s="171" customFormat="1" hidden="1" spans="1:60">
      <c r="A119" s="29">
        <v>124</v>
      </c>
      <c r="B119" s="29">
        <v>114069</v>
      </c>
      <c r="C119" s="30" t="s">
        <v>165</v>
      </c>
      <c r="D119" s="30" t="s">
        <v>51</v>
      </c>
      <c r="E119" s="192">
        <v>42</v>
      </c>
      <c r="F119" s="193">
        <v>100</v>
      </c>
      <c r="G119" s="191">
        <v>2</v>
      </c>
      <c r="H119" s="191">
        <v>2</v>
      </c>
      <c r="I119" s="209">
        <v>6000</v>
      </c>
      <c r="J119" s="111">
        <f t="shared" si="27"/>
        <v>18000</v>
      </c>
      <c r="K119" s="209">
        <f t="shared" si="28"/>
        <v>1607.86733471036</v>
      </c>
      <c r="L119" s="111">
        <f t="shared" si="29"/>
        <v>4823.60200413107</v>
      </c>
      <c r="M119" s="210">
        <v>0.267977889118393</v>
      </c>
      <c r="N119" s="211">
        <v>8000</v>
      </c>
      <c r="O119" s="208">
        <f t="shared" si="30"/>
        <v>24000</v>
      </c>
      <c r="P119" s="209">
        <f t="shared" si="31"/>
        <v>1983.0363794761</v>
      </c>
      <c r="Q119" s="111">
        <f t="shared" si="32"/>
        <v>5949.10913842831</v>
      </c>
      <c r="R119" s="210">
        <v>0.247879547434513</v>
      </c>
      <c r="S119" s="224">
        <v>12111.72</v>
      </c>
      <c r="T119" s="224">
        <v>3624.25</v>
      </c>
      <c r="U119" s="225">
        <f t="shared" si="33"/>
        <v>0.672873333333333</v>
      </c>
      <c r="V119" s="225">
        <f t="shared" si="34"/>
        <v>0.751357594780018</v>
      </c>
      <c r="W119" s="225">
        <f t="shared" si="35"/>
        <v>0.504655</v>
      </c>
      <c r="X119" s="225">
        <f t="shared" si="36"/>
        <v>0.609208860632449</v>
      </c>
      <c r="Y119" s="194"/>
      <c r="Z119" s="232"/>
      <c r="AA119" s="236">
        <v>3900</v>
      </c>
      <c r="AB119" s="208">
        <f t="shared" si="37"/>
        <v>7800</v>
      </c>
      <c r="AC119" s="209">
        <v>1349.9386164339</v>
      </c>
      <c r="AD119" s="111">
        <f t="shared" si="38"/>
        <v>2699.8772328678</v>
      </c>
      <c r="AE119" s="210">
        <v>0.346138106777924</v>
      </c>
      <c r="AF119" s="209">
        <v>4485</v>
      </c>
      <c r="AG119" s="111">
        <f t="shared" si="39"/>
        <v>8970</v>
      </c>
      <c r="AH119" s="209">
        <v>1443.75935027606</v>
      </c>
      <c r="AI119" s="111">
        <f t="shared" si="40"/>
        <v>2887.51870055212</v>
      </c>
      <c r="AJ119" s="245">
        <v>0.321908439303469</v>
      </c>
      <c r="AK119" s="246">
        <v>5818.88</v>
      </c>
      <c r="AL119" s="246">
        <v>1371.58</v>
      </c>
      <c r="AM119" s="79">
        <f t="shared" si="41"/>
        <v>0.746010256410256</v>
      </c>
      <c r="AN119" s="79">
        <f t="shared" si="42"/>
        <v>0.508015691714661</v>
      </c>
      <c r="AO119" s="79">
        <f t="shared" si="43"/>
        <v>0.648704570791527</v>
      </c>
      <c r="AP119" s="79">
        <f t="shared" si="44"/>
        <v>0.475002984305432</v>
      </c>
      <c r="AQ119" s="257"/>
      <c r="AR119" s="257"/>
      <c r="AS119" s="258">
        <v>24</v>
      </c>
      <c r="AT119" s="258">
        <v>58</v>
      </c>
      <c r="AU119" s="258">
        <f t="shared" si="51"/>
        <v>34</v>
      </c>
      <c r="AV119" s="259"/>
      <c r="AW119" s="258">
        <v>8</v>
      </c>
      <c r="AX119" s="258">
        <v>2</v>
      </c>
      <c r="AY119" s="258">
        <v>2</v>
      </c>
      <c r="AZ119" s="258">
        <f t="shared" si="52"/>
        <v>-4</v>
      </c>
      <c r="BA119" s="259">
        <f>AZ119*5</f>
        <v>-20</v>
      </c>
      <c r="BB119" s="262">
        <v>100</v>
      </c>
      <c r="BC119" s="258">
        <v>16</v>
      </c>
      <c r="BD119" s="258">
        <v>10</v>
      </c>
      <c r="BE119" s="265">
        <v>-74</v>
      </c>
      <c r="BF119" s="266">
        <v>3</v>
      </c>
      <c r="BG119" s="258">
        <v>0</v>
      </c>
      <c r="BH119" s="258">
        <f t="shared" si="53"/>
        <v>-3</v>
      </c>
    </row>
    <row r="120" s="171" customFormat="1" hidden="1" spans="1:60">
      <c r="A120" s="29">
        <v>115</v>
      </c>
      <c r="B120" s="29">
        <v>113025</v>
      </c>
      <c r="C120" s="30" t="s">
        <v>166</v>
      </c>
      <c r="D120" s="30" t="s">
        <v>53</v>
      </c>
      <c r="E120" s="59">
        <v>39</v>
      </c>
      <c r="F120" s="70">
        <v>100</v>
      </c>
      <c r="G120" s="191">
        <v>2</v>
      </c>
      <c r="H120" s="191">
        <v>2</v>
      </c>
      <c r="I120" s="209">
        <v>8000</v>
      </c>
      <c r="J120" s="111">
        <f t="shared" si="27"/>
        <v>24000</v>
      </c>
      <c r="K120" s="209">
        <f t="shared" si="28"/>
        <v>1847.47246518138</v>
      </c>
      <c r="L120" s="111">
        <f t="shared" si="29"/>
        <v>5542.41739554413</v>
      </c>
      <c r="M120" s="210">
        <v>0.230934058147672</v>
      </c>
      <c r="N120" s="211">
        <v>11500</v>
      </c>
      <c r="O120" s="208">
        <f t="shared" si="30"/>
        <v>34500</v>
      </c>
      <c r="P120" s="209">
        <f t="shared" si="31"/>
        <v>2456.56104354587</v>
      </c>
      <c r="Q120" s="111">
        <f t="shared" si="32"/>
        <v>7369.6831306376</v>
      </c>
      <c r="R120" s="210">
        <v>0.213614003786597</v>
      </c>
      <c r="S120" s="224">
        <v>16033.4</v>
      </c>
      <c r="T120" s="224">
        <v>3813.53</v>
      </c>
      <c r="U120" s="225">
        <f t="shared" si="33"/>
        <v>0.668058333333333</v>
      </c>
      <c r="V120" s="225">
        <f t="shared" si="34"/>
        <v>0.688062577723922</v>
      </c>
      <c r="W120" s="225">
        <f t="shared" si="35"/>
        <v>0.464736231884058</v>
      </c>
      <c r="X120" s="225">
        <f t="shared" si="36"/>
        <v>0.517461868088495</v>
      </c>
      <c r="Y120" s="194"/>
      <c r="Z120" s="232"/>
      <c r="AA120" s="236">
        <v>5200</v>
      </c>
      <c r="AB120" s="208">
        <f t="shared" si="37"/>
        <v>10400</v>
      </c>
      <c r="AC120" s="209">
        <v>1551.10709055853</v>
      </c>
      <c r="AD120" s="111">
        <f t="shared" si="38"/>
        <v>3102.21418111706</v>
      </c>
      <c r="AE120" s="210">
        <v>0.29828982510741</v>
      </c>
      <c r="AF120" s="209">
        <v>5980</v>
      </c>
      <c r="AG120" s="111">
        <f t="shared" si="39"/>
        <v>11960</v>
      </c>
      <c r="AH120" s="209">
        <v>1658.90903335235</v>
      </c>
      <c r="AI120" s="111">
        <f t="shared" si="40"/>
        <v>3317.8180667047</v>
      </c>
      <c r="AJ120" s="245">
        <v>0.277409537349892</v>
      </c>
      <c r="AK120" s="246">
        <v>8596.06</v>
      </c>
      <c r="AL120" s="246">
        <v>2392.45</v>
      </c>
      <c r="AM120" s="79">
        <f t="shared" si="41"/>
        <v>0.826544230769231</v>
      </c>
      <c r="AN120" s="79">
        <f t="shared" si="42"/>
        <v>0.771207228231584</v>
      </c>
      <c r="AO120" s="79">
        <f t="shared" si="43"/>
        <v>0.718734113712375</v>
      </c>
      <c r="AP120" s="79">
        <f t="shared" si="44"/>
        <v>0.721091377495636</v>
      </c>
      <c r="AQ120" s="257"/>
      <c r="AR120" s="257"/>
      <c r="AS120" s="258">
        <v>24</v>
      </c>
      <c r="AT120" s="258">
        <v>0</v>
      </c>
      <c r="AU120" s="258">
        <f t="shared" si="51"/>
        <v>-24</v>
      </c>
      <c r="AV120" s="259">
        <f>AU120*2</f>
        <v>-48</v>
      </c>
      <c r="AW120" s="258">
        <v>8</v>
      </c>
      <c r="AX120" s="258">
        <v>0</v>
      </c>
      <c r="AY120" s="258">
        <v>0</v>
      </c>
      <c r="AZ120" s="258">
        <f t="shared" si="52"/>
        <v>-8</v>
      </c>
      <c r="BA120" s="259">
        <f>AZ120*5</f>
        <v>-40</v>
      </c>
      <c r="BB120" s="262">
        <v>100</v>
      </c>
      <c r="BC120" s="258">
        <v>0</v>
      </c>
      <c r="BD120" s="258">
        <v>0</v>
      </c>
      <c r="BE120" s="265">
        <v>-100</v>
      </c>
      <c r="BF120" s="266">
        <v>4</v>
      </c>
      <c r="BG120" s="258">
        <v>3</v>
      </c>
      <c r="BH120" s="258">
        <f t="shared" si="53"/>
        <v>-1</v>
      </c>
    </row>
    <row r="121" s="171" customFormat="1" hidden="1" spans="1:60">
      <c r="A121" s="29">
        <v>47</v>
      </c>
      <c r="B121" s="29">
        <v>357</v>
      </c>
      <c r="C121" s="30" t="s">
        <v>167</v>
      </c>
      <c r="D121" s="30" t="s">
        <v>53</v>
      </c>
      <c r="E121" s="192">
        <v>16</v>
      </c>
      <c r="F121" s="193">
        <v>150</v>
      </c>
      <c r="G121" s="191">
        <v>3</v>
      </c>
      <c r="H121" s="191">
        <v>1</v>
      </c>
      <c r="I121" s="209">
        <v>14000</v>
      </c>
      <c r="J121" s="111">
        <f t="shared" si="27"/>
        <v>42000</v>
      </c>
      <c r="K121" s="209">
        <f t="shared" si="28"/>
        <v>2940</v>
      </c>
      <c r="L121" s="111">
        <f t="shared" si="29"/>
        <v>8820</v>
      </c>
      <c r="M121" s="210">
        <v>0.21</v>
      </c>
      <c r="N121" s="211">
        <v>17500</v>
      </c>
      <c r="O121" s="208">
        <f t="shared" si="30"/>
        <v>52500</v>
      </c>
      <c r="P121" s="209">
        <f t="shared" si="31"/>
        <v>3399.375</v>
      </c>
      <c r="Q121" s="111">
        <f t="shared" si="32"/>
        <v>10198.125</v>
      </c>
      <c r="R121" s="210">
        <v>0.19425</v>
      </c>
      <c r="S121" s="224">
        <v>27602.35</v>
      </c>
      <c r="T121" s="224">
        <v>6092.94</v>
      </c>
      <c r="U121" s="225">
        <f t="shared" si="33"/>
        <v>0.657198809523809</v>
      </c>
      <c r="V121" s="225">
        <f t="shared" si="34"/>
        <v>0.690809523809524</v>
      </c>
      <c r="W121" s="225">
        <f t="shared" si="35"/>
        <v>0.525759047619048</v>
      </c>
      <c r="X121" s="225">
        <f t="shared" si="36"/>
        <v>0.597456885456885</v>
      </c>
      <c r="Y121" s="194"/>
      <c r="Z121" s="232"/>
      <c r="AA121" s="236">
        <v>9100</v>
      </c>
      <c r="AB121" s="208">
        <f t="shared" si="37"/>
        <v>18200</v>
      </c>
      <c r="AC121" s="209">
        <v>2362.12961652753</v>
      </c>
      <c r="AD121" s="111">
        <f t="shared" si="38"/>
        <v>4724.25923305506</v>
      </c>
      <c r="AE121" s="210">
        <v>0.259574683134893</v>
      </c>
      <c r="AF121" s="209">
        <v>10465</v>
      </c>
      <c r="AG121" s="111">
        <f t="shared" si="39"/>
        <v>20930</v>
      </c>
      <c r="AH121" s="209">
        <v>2526.29762487619</v>
      </c>
      <c r="AI121" s="111">
        <f t="shared" si="40"/>
        <v>5052.59524975238</v>
      </c>
      <c r="AJ121" s="245">
        <v>0.241404455315451</v>
      </c>
      <c r="AK121" s="246">
        <v>38303.78</v>
      </c>
      <c r="AL121" s="246">
        <v>7676.77</v>
      </c>
      <c r="AM121" s="247">
        <f t="shared" si="41"/>
        <v>2.1046032967033</v>
      </c>
      <c r="AN121" s="247">
        <f t="shared" si="42"/>
        <v>1.62496798361245</v>
      </c>
      <c r="AO121" s="247">
        <f t="shared" si="43"/>
        <v>1.83008982322026</v>
      </c>
      <c r="AP121" s="247">
        <f t="shared" si="44"/>
        <v>1.51937165368159</v>
      </c>
      <c r="AQ121" s="194">
        <v>800</v>
      </c>
      <c r="AR121" s="232">
        <f>(AL121-AD121)*0.2</f>
        <v>590.502153388988</v>
      </c>
      <c r="AS121" s="258">
        <v>59</v>
      </c>
      <c r="AT121" s="258">
        <v>65</v>
      </c>
      <c r="AU121" s="258">
        <f t="shared" si="51"/>
        <v>6</v>
      </c>
      <c r="AV121" s="259"/>
      <c r="AW121" s="258">
        <v>14</v>
      </c>
      <c r="AX121" s="258">
        <v>14</v>
      </c>
      <c r="AY121" s="258">
        <v>8</v>
      </c>
      <c r="AZ121" s="258">
        <f t="shared" si="52"/>
        <v>8</v>
      </c>
      <c r="BA121" s="258"/>
      <c r="BB121" s="262">
        <v>100</v>
      </c>
      <c r="BC121" s="258">
        <v>64</v>
      </c>
      <c r="BD121" s="258">
        <v>112</v>
      </c>
      <c r="BE121" s="265">
        <v>76</v>
      </c>
      <c r="BF121" s="266">
        <v>10</v>
      </c>
      <c r="BG121" s="258">
        <v>3</v>
      </c>
      <c r="BH121" s="258">
        <f t="shared" si="53"/>
        <v>-7</v>
      </c>
    </row>
    <row r="122" s="171" customFormat="1" hidden="1" spans="1:60">
      <c r="A122" s="29">
        <v>125</v>
      </c>
      <c r="B122" s="29">
        <v>104430</v>
      </c>
      <c r="C122" s="30" t="s">
        <v>168</v>
      </c>
      <c r="D122" s="30" t="s">
        <v>51</v>
      </c>
      <c r="E122" s="59">
        <v>43</v>
      </c>
      <c r="F122" s="70">
        <v>100</v>
      </c>
      <c r="G122" s="191">
        <v>3</v>
      </c>
      <c r="H122" s="191">
        <v>1</v>
      </c>
      <c r="I122" s="209">
        <v>8500</v>
      </c>
      <c r="J122" s="111">
        <f t="shared" si="27"/>
        <v>25500</v>
      </c>
      <c r="K122" s="209">
        <f t="shared" si="28"/>
        <v>1959.29381837828</v>
      </c>
      <c r="L122" s="111">
        <f t="shared" si="29"/>
        <v>5877.88145513484</v>
      </c>
      <c r="M122" s="210">
        <v>0.230505155103327</v>
      </c>
      <c r="N122" s="211">
        <v>11000</v>
      </c>
      <c r="O122" s="208">
        <f t="shared" si="30"/>
        <v>33000</v>
      </c>
      <c r="P122" s="209">
        <f t="shared" si="31"/>
        <v>2345.38995317636</v>
      </c>
      <c r="Q122" s="111">
        <f t="shared" si="32"/>
        <v>7036.16985952907</v>
      </c>
      <c r="R122" s="210">
        <v>0.213217268470578</v>
      </c>
      <c r="S122" s="224">
        <v>16569.46</v>
      </c>
      <c r="T122" s="224">
        <v>4157.56</v>
      </c>
      <c r="U122" s="225">
        <f t="shared" si="33"/>
        <v>0.649782745098039</v>
      </c>
      <c r="V122" s="225">
        <f t="shared" si="34"/>
        <v>0.707322873340362</v>
      </c>
      <c r="W122" s="225">
        <f t="shared" si="35"/>
        <v>0.502104848484848</v>
      </c>
      <c r="X122" s="225">
        <f t="shared" si="36"/>
        <v>0.590883972815043</v>
      </c>
      <c r="Y122" s="194"/>
      <c r="Z122" s="232"/>
      <c r="AA122" s="236">
        <v>5525</v>
      </c>
      <c r="AB122" s="208">
        <f t="shared" si="37"/>
        <v>11050</v>
      </c>
      <c r="AC122" s="209">
        <v>1644.99043501343</v>
      </c>
      <c r="AD122" s="111">
        <f t="shared" si="38"/>
        <v>3289.98087002686</v>
      </c>
      <c r="AE122" s="210">
        <v>0.297735825341798</v>
      </c>
      <c r="AF122" s="209">
        <v>6353.75</v>
      </c>
      <c r="AG122" s="111">
        <f t="shared" si="39"/>
        <v>12707.5</v>
      </c>
      <c r="AH122" s="209">
        <v>1759.31727024687</v>
      </c>
      <c r="AI122" s="111">
        <f t="shared" si="40"/>
        <v>3518.63454049374</v>
      </c>
      <c r="AJ122" s="245">
        <v>0.276894317567872</v>
      </c>
      <c r="AK122" s="246">
        <v>11588.69</v>
      </c>
      <c r="AL122" s="246">
        <v>2676.58</v>
      </c>
      <c r="AM122" s="247">
        <f t="shared" si="41"/>
        <v>1.04875022624434</v>
      </c>
      <c r="AN122" s="79">
        <f t="shared" si="42"/>
        <v>0.813554882456854</v>
      </c>
      <c r="AO122" s="79">
        <f t="shared" si="43"/>
        <v>0.911956718473343</v>
      </c>
      <c r="AP122" s="79">
        <f t="shared" si="44"/>
        <v>0.76068712712188</v>
      </c>
      <c r="AQ122" s="257"/>
      <c r="AR122" s="257"/>
      <c r="AS122" s="258">
        <v>24</v>
      </c>
      <c r="AT122" s="258">
        <v>0</v>
      </c>
      <c r="AU122" s="258">
        <f t="shared" si="51"/>
        <v>-24</v>
      </c>
      <c r="AV122" s="259">
        <f t="shared" ref="AV122:AV131" si="54">AU122*2</f>
        <v>-48</v>
      </c>
      <c r="AW122" s="258">
        <v>10</v>
      </c>
      <c r="AX122" s="258">
        <v>10</v>
      </c>
      <c r="AY122" s="258">
        <v>0</v>
      </c>
      <c r="AZ122" s="258">
        <f t="shared" si="52"/>
        <v>0</v>
      </c>
      <c r="BA122" s="258"/>
      <c r="BB122" s="262">
        <v>100</v>
      </c>
      <c r="BC122" s="258">
        <v>0</v>
      </c>
      <c r="BD122" s="258">
        <v>80</v>
      </c>
      <c r="BE122" s="265">
        <v>-20</v>
      </c>
      <c r="BF122" s="266">
        <v>4</v>
      </c>
      <c r="BG122" s="258">
        <v>4</v>
      </c>
      <c r="BH122" s="258">
        <f t="shared" si="53"/>
        <v>0</v>
      </c>
    </row>
    <row r="123" s="171" customFormat="1" hidden="1" spans="1:60">
      <c r="A123" s="29">
        <v>123</v>
      </c>
      <c r="B123" s="29">
        <v>111064</v>
      </c>
      <c r="C123" s="30" t="s">
        <v>169</v>
      </c>
      <c r="D123" s="30" t="s">
        <v>59</v>
      </c>
      <c r="E123" s="192">
        <v>42</v>
      </c>
      <c r="F123" s="193">
        <v>100</v>
      </c>
      <c r="G123" s="191">
        <v>1</v>
      </c>
      <c r="H123" s="191">
        <v>1</v>
      </c>
      <c r="I123" s="209">
        <v>6000</v>
      </c>
      <c r="J123" s="111">
        <f t="shared" si="27"/>
        <v>18000</v>
      </c>
      <c r="K123" s="209">
        <f t="shared" si="28"/>
        <v>1734.02389881257</v>
      </c>
      <c r="L123" s="111">
        <f t="shared" si="29"/>
        <v>5202.0716964377</v>
      </c>
      <c r="M123" s="210">
        <v>0.289003983135428</v>
      </c>
      <c r="N123" s="211">
        <v>8000</v>
      </c>
      <c r="O123" s="208">
        <f t="shared" si="30"/>
        <v>24000</v>
      </c>
      <c r="P123" s="209">
        <f t="shared" si="31"/>
        <v>2138.62947520217</v>
      </c>
      <c r="Q123" s="111">
        <f t="shared" si="32"/>
        <v>6415.8884256065</v>
      </c>
      <c r="R123" s="210">
        <v>0.267328684400271</v>
      </c>
      <c r="S123" s="224">
        <v>11587.74</v>
      </c>
      <c r="T123" s="224">
        <v>1628.74</v>
      </c>
      <c r="U123" s="225">
        <f t="shared" si="33"/>
        <v>0.643763333333333</v>
      </c>
      <c r="V123" s="225">
        <f t="shared" si="34"/>
        <v>0.313094492933524</v>
      </c>
      <c r="W123" s="225">
        <f t="shared" si="35"/>
        <v>0.4828225</v>
      </c>
      <c r="X123" s="225">
        <f t="shared" si="36"/>
        <v>0.25386039967583</v>
      </c>
      <c r="Y123" s="194"/>
      <c r="Z123" s="232"/>
      <c r="AA123" s="236">
        <v>3900</v>
      </c>
      <c r="AB123" s="208">
        <f t="shared" si="37"/>
        <v>7800</v>
      </c>
      <c r="AC123" s="209">
        <v>1455.85756504472</v>
      </c>
      <c r="AD123" s="111">
        <f t="shared" si="38"/>
        <v>2911.71513008944</v>
      </c>
      <c r="AE123" s="210">
        <v>0.373296811549928</v>
      </c>
      <c r="AF123" s="209">
        <v>4485</v>
      </c>
      <c r="AG123" s="111">
        <f t="shared" si="39"/>
        <v>8970</v>
      </c>
      <c r="AH123" s="209">
        <v>1557.03966581533</v>
      </c>
      <c r="AI123" s="111">
        <f t="shared" si="40"/>
        <v>3114.07933163066</v>
      </c>
      <c r="AJ123" s="245">
        <v>0.347166034741433</v>
      </c>
      <c r="AK123" s="246">
        <v>3022.16</v>
      </c>
      <c r="AL123" s="246">
        <v>466.87</v>
      </c>
      <c r="AM123" s="79">
        <f t="shared" si="41"/>
        <v>0.38745641025641</v>
      </c>
      <c r="AN123" s="79">
        <f t="shared" si="42"/>
        <v>0.160341921905547</v>
      </c>
      <c r="AO123" s="79">
        <f t="shared" si="43"/>
        <v>0.33691861761427</v>
      </c>
      <c r="AP123" s="79">
        <f t="shared" si="44"/>
        <v>0.149922320622297</v>
      </c>
      <c r="AQ123" s="257"/>
      <c r="AR123" s="257"/>
      <c r="AS123" s="258">
        <v>24</v>
      </c>
      <c r="AT123" s="258">
        <v>0</v>
      </c>
      <c r="AU123" s="258">
        <f t="shared" si="51"/>
        <v>-24</v>
      </c>
      <c r="AV123" s="259">
        <f t="shared" si="54"/>
        <v>-48</v>
      </c>
      <c r="AW123" s="258">
        <v>8</v>
      </c>
      <c r="AX123" s="258">
        <v>6</v>
      </c>
      <c r="AY123" s="258">
        <v>3</v>
      </c>
      <c r="AZ123" s="258">
        <f t="shared" si="52"/>
        <v>1</v>
      </c>
      <c r="BA123" s="258"/>
      <c r="BB123" s="262">
        <v>100</v>
      </c>
      <c r="BC123" s="258">
        <v>24</v>
      </c>
      <c r="BD123" s="258">
        <v>48</v>
      </c>
      <c r="BE123" s="265">
        <v>-28</v>
      </c>
      <c r="BF123" s="266">
        <v>2</v>
      </c>
      <c r="BG123" s="258">
        <v>1</v>
      </c>
      <c r="BH123" s="258">
        <f t="shared" si="53"/>
        <v>-1</v>
      </c>
    </row>
    <row r="124" s="171" customFormat="1" hidden="1" spans="1:60">
      <c r="A124" s="29">
        <v>83</v>
      </c>
      <c r="B124" s="29">
        <v>704</v>
      </c>
      <c r="C124" s="30" t="s">
        <v>170</v>
      </c>
      <c r="D124" s="30" t="s">
        <v>55</v>
      </c>
      <c r="E124" s="192">
        <v>28</v>
      </c>
      <c r="F124" s="193">
        <v>150</v>
      </c>
      <c r="G124" s="191">
        <v>3</v>
      </c>
      <c r="H124" s="191">
        <v>1</v>
      </c>
      <c r="I124" s="209">
        <v>12500</v>
      </c>
      <c r="J124" s="111">
        <f t="shared" si="27"/>
        <v>37500</v>
      </c>
      <c r="K124" s="209">
        <f t="shared" si="28"/>
        <v>2663.34180523624</v>
      </c>
      <c r="L124" s="111">
        <f t="shared" si="29"/>
        <v>7990.02541570871</v>
      </c>
      <c r="M124" s="210">
        <v>0.213067344418899</v>
      </c>
      <c r="N124" s="211">
        <v>15625</v>
      </c>
      <c r="O124" s="208">
        <f t="shared" si="30"/>
        <v>46875</v>
      </c>
      <c r="P124" s="209">
        <f t="shared" si="31"/>
        <v>3079.48896230439</v>
      </c>
      <c r="Q124" s="111">
        <f t="shared" si="32"/>
        <v>9238.46688691317</v>
      </c>
      <c r="R124" s="210">
        <v>0.197087293587481</v>
      </c>
      <c r="S124" s="224">
        <v>23969.17</v>
      </c>
      <c r="T124" s="224">
        <v>5044.6</v>
      </c>
      <c r="U124" s="225">
        <f t="shared" si="33"/>
        <v>0.639177866666667</v>
      </c>
      <c r="V124" s="225">
        <f t="shared" si="34"/>
        <v>0.631362196931453</v>
      </c>
      <c r="W124" s="225">
        <f t="shared" si="35"/>
        <v>0.511342293333333</v>
      </c>
      <c r="X124" s="225">
        <f t="shared" si="36"/>
        <v>0.546042981129907</v>
      </c>
      <c r="Y124" s="194"/>
      <c r="Z124" s="232"/>
      <c r="AA124" s="236">
        <v>8125</v>
      </c>
      <c r="AB124" s="208">
        <f t="shared" si="37"/>
        <v>16250</v>
      </c>
      <c r="AC124" s="209">
        <v>2236.09739064625</v>
      </c>
      <c r="AD124" s="111">
        <f t="shared" si="38"/>
        <v>4472.1947812925</v>
      </c>
      <c r="AE124" s="210">
        <v>0.275211986541077</v>
      </c>
      <c r="AF124" s="209">
        <v>9343.75</v>
      </c>
      <c r="AG124" s="111">
        <f t="shared" si="39"/>
        <v>18687.5</v>
      </c>
      <c r="AH124" s="209">
        <v>2391.50615929617</v>
      </c>
      <c r="AI124" s="111">
        <f t="shared" si="40"/>
        <v>4783.01231859234</v>
      </c>
      <c r="AJ124" s="245">
        <v>0.255947147483202</v>
      </c>
      <c r="AK124" s="246">
        <v>17852.87</v>
      </c>
      <c r="AL124" s="246">
        <v>3750.58</v>
      </c>
      <c r="AM124" s="247">
        <f t="shared" si="41"/>
        <v>1.09863815384615</v>
      </c>
      <c r="AN124" s="79">
        <f t="shared" si="42"/>
        <v>0.838644152014339</v>
      </c>
      <c r="AO124" s="79">
        <f t="shared" si="43"/>
        <v>0.955337525083612</v>
      </c>
      <c r="AP124" s="79">
        <f t="shared" si="44"/>
        <v>0.784146004688487</v>
      </c>
      <c r="AQ124" s="257"/>
      <c r="AR124" s="257"/>
      <c r="AS124" s="258">
        <v>27</v>
      </c>
      <c r="AT124" s="258">
        <v>22</v>
      </c>
      <c r="AU124" s="258">
        <f t="shared" si="51"/>
        <v>-5</v>
      </c>
      <c r="AV124" s="259">
        <f t="shared" si="54"/>
        <v>-10</v>
      </c>
      <c r="AW124" s="258">
        <v>10</v>
      </c>
      <c r="AX124" s="258">
        <v>16</v>
      </c>
      <c r="AY124" s="258">
        <v>2</v>
      </c>
      <c r="AZ124" s="258">
        <f t="shared" si="52"/>
        <v>8</v>
      </c>
      <c r="BA124" s="258"/>
      <c r="BB124" s="262">
        <v>100</v>
      </c>
      <c r="BC124" s="258">
        <v>16</v>
      </c>
      <c r="BD124" s="258">
        <v>128</v>
      </c>
      <c r="BE124" s="265">
        <v>44</v>
      </c>
      <c r="BF124" s="266">
        <v>6</v>
      </c>
      <c r="BG124" s="258">
        <v>9</v>
      </c>
      <c r="BH124" s="258">
        <f t="shared" si="53"/>
        <v>3</v>
      </c>
    </row>
    <row r="125" s="171" customFormat="1" hidden="1" spans="1:60">
      <c r="A125" s="29">
        <v>96</v>
      </c>
      <c r="B125" s="29">
        <v>106485</v>
      </c>
      <c r="C125" s="30" t="s">
        <v>171</v>
      </c>
      <c r="D125" s="30" t="s">
        <v>51</v>
      </c>
      <c r="E125" s="192">
        <v>32</v>
      </c>
      <c r="F125" s="193">
        <v>150</v>
      </c>
      <c r="G125" s="191">
        <v>2</v>
      </c>
      <c r="H125" s="191">
        <v>3</v>
      </c>
      <c r="I125" s="209">
        <v>10000</v>
      </c>
      <c r="J125" s="111">
        <f t="shared" si="27"/>
        <v>30000</v>
      </c>
      <c r="K125" s="209">
        <f t="shared" si="28"/>
        <v>1650</v>
      </c>
      <c r="L125" s="111">
        <f t="shared" si="29"/>
        <v>4950</v>
      </c>
      <c r="M125" s="210">
        <v>0.165</v>
      </c>
      <c r="N125" s="211">
        <v>12800</v>
      </c>
      <c r="O125" s="208">
        <f t="shared" si="30"/>
        <v>38400</v>
      </c>
      <c r="P125" s="209">
        <f t="shared" si="31"/>
        <v>1920</v>
      </c>
      <c r="Q125" s="111">
        <f t="shared" si="32"/>
        <v>5760</v>
      </c>
      <c r="R125" s="210">
        <v>0.15</v>
      </c>
      <c r="S125" s="224">
        <v>18783.81</v>
      </c>
      <c r="T125" s="224">
        <v>4713.41</v>
      </c>
      <c r="U125" s="225">
        <f t="shared" si="33"/>
        <v>0.626127</v>
      </c>
      <c r="V125" s="225">
        <f t="shared" si="34"/>
        <v>0.95220404040404</v>
      </c>
      <c r="W125" s="225">
        <f t="shared" si="35"/>
        <v>0.48916171875</v>
      </c>
      <c r="X125" s="225">
        <f t="shared" si="36"/>
        <v>0.818300347222222</v>
      </c>
      <c r="Y125" s="194"/>
      <c r="Z125" s="232"/>
      <c r="AA125" s="236">
        <v>6500</v>
      </c>
      <c r="AB125" s="208">
        <f t="shared" si="37"/>
        <v>13000</v>
      </c>
      <c r="AC125" s="209">
        <v>1262.79519063388</v>
      </c>
      <c r="AD125" s="111">
        <f t="shared" si="38"/>
        <v>2525.59038126776</v>
      </c>
      <c r="AE125" s="210">
        <v>0.194276183174443</v>
      </c>
      <c r="AF125" s="209">
        <v>7475</v>
      </c>
      <c r="AG125" s="111">
        <f t="shared" si="39"/>
        <v>14950</v>
      </c>
      <c r="AH125" s="209">
        <v>1350.55945638293</v>
      </c>
      <c r="AI125" s="111">
        <f t="shared" si="40"/>
        <v>2701.11891276586</v>
      </c>
      <c r="AJ125" s="245">
        <v>0.180676850352232</v>
      </c>
      <c r="AK125" s="246">
        <v>15161.98</v>
      </c>
      <c r="AL125" s="246">
        <v>3593.82</v>
      </c>
      <c r="AM125" s="247">
        <f t="shared" si="41"/>
        <v>1.16630615384615</v>
      </c>
      <c r="AN125" s="247">
        <f t="shared" si="42"/>
        <v>1.42296234047107</v>
      </c>
      <c r="AO125" s="247">
        <f t="shared" si="43"/>
        <v>1.01417926421405</v>
      </c>
      <c r="AP125" s="247">
        <f t="shared" si="44"/>
        <v>1.33049307196922</v>
      </c>
      <c r="AQ125" s="194">
        <v>300</v>
      </c>
      <c r="AR125" s="232">
        <f>(AL125-AD125)*0.2</f>
        <v>213.645923746448</v>
      </c>
      <c r="AS125" s="258">
        <v>36</v>
      </c>
      <c r="AT125" s="258">
        <v>32</v>
      </c>
      <c r="AU125" s="258">
        <f t="shared" si="51"/>
        <v>-4</v>
      </c>
      <c r="AV125" s="259">
        <f t="shared" si="54"/>
        <v>-8</v>
      </c>
      <c r="AW125" s="258">
        <v>12</v>
      </c>
      <c r="AX125" s="258">
        <v>16</v>
      </c>
      <c r="AY125" s="258">
        <v>2</v>
      </c>
      <c r="AZ125" s="258">
        <f t="shared" si="52"/>
        <v>6</v>
      </c>
      <c r="BA125" s="258"/>
      <c r="BB125" s="262">
        <v>100</v>
      </c>
      <c r="BC125" s="258">
        <v>16</v>
      </c>
      <c r="BD125" s="258">
        <v>128</v>
      </c>
      <c r="BE125" s="265">
        <v>44</v>
      </c>
      <c r="BF125" s="266">
        <v>6</v>
      </c>
      <c r="BG125" s="258">
        <v>5</v>
      </c>
      <c r="BH125" s="258">
        <f t="shared" si="53"/>
        <v>-1</v>
      </c>
    </row>
    <row r="126" s="171" customFormat="1" hidden="1" spans="1:60">
      <c r="A126" s="29">
        <v>97</v>
      </c>
      <c r="B126" s="29">
        <v>112415</v>
      </c>
      <c r="C126" s="30" t="s">
        <v>172</v>
      </c>
      <c r="D126" s="30" t="s">
        <v>53</v>
      </c>
      <c r="E126" s="59">
        <v>33</v>
      </c>
      <c r="F126" s="70">
        <v>150</v>
      </c>
      <c r="G126" s="191">
        <v>3</v>
      </c>
      <c r="H126" s="191">
        <v>1</v>
      </c>
      <c r="I126" s="209">
        <v>9500</v>
      </c>
      <c r="J126" s="111">
        <f t="shared" si="27"/>
        <v>28500</v>
      </c>
      <c r="K126" s="209">
        <f t="shared" si="28"/>
        <v>1900</v>
      </c>
      <c r="L126" s="111">
        <f t="shared" si="29"/>
        <v>5700</v>
      </c>
      <c r="M126" s="210">
        <v>0.2</v>
      </c>
      <c r="N126" s="211">
        <v>12000</v>
      </c>
      <c r="O126" s="208">
        <f t="shared" si="30"/>
        <v>36000</v>
      </c>
      <c r="P126" s="209">
        <f t="shared" si="31"/>
        <v>2220</v>
      </c>
      <c r="Q126" s="111">
        <f t="shared" si="32"/>
        <v>6660</v>
      </c>
      <c r="R126" s="210">
        <v>0.185</v>
      </c>
      <c r="S126" s="224">
        <v>17735.81</v>
      </c>
      <c r="T126" s="224">
        <v>3503.15</v>
      </c>
      <c r="U126" s="225">
        <f t="shared" si="33"/>
        <v>0.622309122807018</v>
      </c>
      <c r="V126" s="225">
        <f t="shared" si="34"/>
        <v>0.614587719298246</v>
      </c>
      <c r="W126" s="225">
        <f t="shared" si="35"/>
        <v>0.492661388888889</v>
      </c>
      <c r="X126" s="225">
        <f t="shared" si="36"/>
        <v>0.525998498498499</v>
      </c>
      <c r="Y126" s="194"/>
      <c r="Z126" s="232"/>
      <c r="AA126" s="236">
        <v>6175</v>
      </c>
      <c r="AB126" s="208">
        <f t="shared" si="37"/>
        <v>12350</v>
      </c>
      <c r="AC126" s="209">
        <v>1447.18743290548</v>
      </c>
      <c r="AD126" s="111">
        <f t="shared" si="38"/>
        <v>2894.37486581096</v>
      </c>
      <c r="AE126" s="210">
        <v>0.234362337312629</v>
      </c>
      <c r="AF126" s="209">
        <v>7101.25</v>
      </c>
      <c r="AG126" s="111">
        <f t="shared" si="39"/>
        <v>14202.5</v>
      </c>
      <c r="AH126" s="209">
        <v>1547.76695949241</v>
      </c>
      <c r="AI126" s="111">
        <f t="shared" si="40"/>
        <v>3095.53391898482</v>
      </c>
      <c r="AJ126" s="245">
        <v>0.217956973700745</v>
      </c>
      <c r="AK126" s="246">
        <v>14019.67</v>
      </c>
      <c r="AL126" s="246">
        <v>2937.71</v>
      </c>
      <c r="AM126" s="247">
        <f t="shared" si="41"/>
        <v>1.135195951417</v>
      </c>
      <c r="AN126" s="247">
        <f t="shared" si="42"/>
        <v>1.01497219130145</v>
      </c>
      <c r="AO126" s="79">
        <f t="shared" si="43"/>
        <v>0.987126914275656</v>
      </c>
      <c r="AP126" s="79">
        <f t="shared" si="44"/>
        <v>0.949015606639976</v>
      </c>
      <c r="AQ126" s="194">
        <v>300</v>
      </c>
      <c r="AR126" s="191"/>
      <c r="AS126" s="258">
        <v>24</v>
      </c>
      <c r="AT126" s="258">
        <v>0</v>
      </c>
      <c r="AU126" s="258">
        <f t="shared" si="51"/>
        <v>-24</v>
      </c>
      <c r="AV126" s="259">
        <f t="shared" si="54"/>
        <v>-48</v>
      </c>
      <c r="AW126" s="258">
        <v>8</v>
      </c>
      <c r="AX126" s="258">
        <v>6</v>
      </c>
      <c r="AY126" s="258">
        <v>2</v>
      </c>
      <c r="AZ126" s="258">
        <f t="shared" si="52"/>
        <v>0</v>
      </c>
      <c r="BA126" s="258"/>
      <c r="BB126" s="262">
        <v>100</v>
      </c>
      <c r="BC126" s="258">
        <v>16</v>
      </c>
      <c r="BD126" s="258">
        <v>48</v>
      </c>
      <c r="BE126" s="265">
        <v>-36</v>
      </c>
      <c r="BF126" s="266">
        <v>4</v>
      </c>
      <c r="BG126" s="258">
        <v>2</v>
      </c>
      <c r="BH126" s="258">
        <f t="shared" si="53"/>
        <v>-2</v>
      </c>
    </row>
    <row r="127" s="171" customFormat="1" hidden="1" spans="1:60">
      <c r="A127" s="29">
        <v>108</v>
      </c>
      <c r="B127" s="29">
        <v>112888</v>
      </c>
      <c r="C127" s="30" t="s">
        <v>173</v>
      </c>
      <c r="D127" s="30" t="s">
        <v>53</v>
      </c>
      <c r="E127" s="192">
        <v>36</v>
      </c>
      <c r="F127" s="193">
        <v>100</v>
      </c>
      <c r="G127" s="191">
        <v>2</v>
      </c>
      <c r="H127" s="191">
        <v>2</v>
      </c>
      <c r="I127" s="209">
        <v>9500</v>
      </c>
      <c r="J127" s="111">
        <f t="shared" si="27"/>
        <v>28500</v>
      </c>
      <c r="K127" s="209">
        <f t="shared" si="28"/>
        <v>1900</v>
      </c>
      <c r="L127" s="111">
        <f t="shared" si="29"/>
        <v>5700</v>
      </c>
      <c r="M127" s="210">
        <v>0.2</v>
      </c>
      <c r="N127" s="211">
        <v>12000</v>
      </c>
      <c r="O127" s="208">
        <f t="shared" si="30"/>
        <v>36000</v>
      </c>
      <c r="P127" s="209">
        <f t="shared" si="31"/>
        <v>2220</v>
      </c>
      <c r="Q127" s="111">
        <f t="shared" si="32"/>
        <v>6660</v>
      </c>
      <c r="R127" s="210">
        <v>0.185</v>
      </c>
      <c r="S127" s="224">
        <v>16662.54</v>
      </c>
      <c r="T127" s="224">
        <v>4620.6</v>
      </c>
      <c r="U127" s="225">
        <f t="shared" si="33"/>
        <v>0.58465052631579</v>
      </c>
      <c r="V127" s="225">
        <f t="shared" si="34"/>
        <v>0.810631578947368</v>
      </c>
      <c r="W127" s="225">
        <f t="shared" si="35"/>
        <v>0.462848333333333</v>
      </c>
      <c r="X127" s="225">
        <f t="shared" si="36"/>
        <v>0.693783783783784</v>
      </c>
      <c r="Y127" s="194"/>
      <c r="Z127" s="232"/>
      <c r="AA127" s="236">
        <v>6175</v>
      </c>
      <c r="AB127" s="208">
        <f t="shared" si="37"/>
        <v>12350</v>
      </c>
      <c r="AC127" s="209">
        <v>1579.11885220322</v>
      </c>
      <c r="AD127" s="111">
        <f t="shared" si="38"/>
        <v>3158.23770440644</v>
      </c>
      <c r="AE127" s="210">
        <v>0.255727749344651</v>
      </c>
      <c r="AF127" s="209">
        <v>7101.25</v>
      </c>
      <c r="AG127" s="111">
        <f t="shared" si="39"/>
        <v>14202.5</v>
      </c>
      <c r="AH127" s="209">
        <v>1688.86761243134</v>
      </c>
      <c r="AI127" s="111">
        <f t="shared" si="40"/>
        <v>3377.73522486268</v>
      </c>
      <c r="AJ127" s="245">
        <v>0.237826806890525</v>
      </c>
      <c r="AK127" s="246">
        <v>12454.39</v>
      </c>
      <c r="AL127" s="246">
        <v>2441.4</v>
      </c>
      <c r="AM127" s="247">
        <f t="shared" si="41"/>
        <v>1.00845263157895</v>
      </c>
      <c r="AN127" s="79">
        <f t="shared" si="42"/>
        <v>0.773026044427786</v>
      </c>
      <c r="AO127" s="79">
        <f t="shared" si="43"/>
        <v>0.87691533180778</v>
      </c>
      <c r="AP127" s="79">
        <f t="shared" si="44"/>
        <v>0.722792000399988</v>
      </c>
      <c r="AQ127" s="257"/>
      <c r="AR127" s="257"/>
      <c r="AS127" s="258">
        <v>24</v>
      </c>
      <c r="AT127" s="258">
        <v>2</v>
      </c>
      <c r="AU127" s="258">
        <f t="shared" si="51"/>
        <v>-22</v>
      </c>
      <c r="AV127" s="259">
        <f t="shared" si="54"/>
        <v>-44</v>
      </c>
      <c r="AW127" s="258">
        <v>8</v>
      </c>
      <c r="AX127" s="258">
        <v>1</v>
      </c>
      <c r="AY127" s="258">
        <v>4</v>
      </c>
      <c r="AZ127" s="258">
        <f t="shared" si="52"/>
        <v>-3</v>
      </c>
      <c r="BA127" s="259">
        <f>AZ127*5</f>
        <v>-15</v>
      </c>
      <c r="BB127" s="262">
        <v>100</v>
      </c>
      <c r="BC127" s="258">
        <v>32</v>
      </c>
      <c r="BD127" s="258">
        <v>5</v>
      </c>
      <c r="BE127" s="265">
        <v>-63</v>
      </c>
      <c r="BF127" s="266">
        <v>4</v>
      </c>
      <c r="BG127" s="258">
        <v>0</v>
      </c>
      <c r="BH127" s="258">
        <f t="shared" si="53"/>
        <v>-4</v>
      </c>
    </row>
    <row r="128" s="171" customFormat="1" hidden="1" spans="1:60">
      <c r="A128" s="29">
        <v>92</v>
      </c>
      <c r="B128" s="29">
        <v>113299</v>
      </c>
      <c r="C128" s="30" t="s">
        <v>174</v>
      </c>
      <c r="D128" s="30" t="s">
        <v>47</v>
      </c>
      <c r="E128" s="59">
        <v>31</v>
      </c>
      <c r="F128" s="70">
        <v>150</v>
      </c>
      <c r="G128" s="191">
        <v>2</v>
      </c>
      <c r="H128" s="191">
        <v>2</v>
      </c>
      <c r="I128" s="209">
        <v>9500</v>
      </c>
      <c r="J128" s="111">
        <f t="shared" si="27"/>
        <v>28500</v>
      </c>
      <c r="K128" s="209">
        <f t="shared" si="28"/>
        <v>1900</v>
      </c>
      <c r="L128" s="111">
        <f t="shared" si="29"/>
        <v>5700</v>
      </c>
      <c r="M128" s="210">
        <v>0.2</v>
      </c>
      <c r="N128" s="211">
        <v>12000</v>
      </c>
      <c r="O128" s="208">
        <f t="shared" si="30"/>
        <v>36000</v>
      </c>
      <c r="P128" s="209">
        <f t="shared" si="31"/>
        <v>2220</v>
      </c>
      <c r="Q128" s="111">
        <f t="shared" si="32"/>
        <v>6660</v>
      </c>
      <c r="R128" s="210">
        <v>0.185</v>
      </c>
      <c r="S128" s="224">
        <v>14599.27</v>
      </c>
      <c r="T128" s="224">
        <v>2817.95</v>
      </c>
      <c r="U128" s="225">
        <f t="shared" si="33"/>
        <v>0.512255087719298</v>
      </c>
      <c r="V128" s="225">
        <f t="shared" si="34"/>
        <v>0.494377192982456</v>
      </c>
      <c r="W128" s="225">
        <f t="shared" si="35"/>
        <v>0.405535277777778</v>
      </c>
      <c r="X128" s="225">
        <f t="shared" si="36"/>
        <v>0.423115615615616</v>
      </c>
      <c r="Y128" s="194"/>
      <c r="Z128" s="232"/>
      <c r="AA128" s="236">
        <v>6175</v>
      </c>
      <c r="AB128" s="208">
        <f t="shared" si="37"/>
        <v>12350</v>
      </c>
      <c r="AC128" s="209">
        <v>1511.7183633722</v>
      </c>
      <c r="AD128" s="111">
        <f t="shared" si="38"/>
        <v>3023.4367267444</v>
      </c>
      <c r="AE128" s="210">
        <v>0.244812690424649</v>
      </c>
      <c r="AF128" s="209">
        <v>7101.25</v>
      </c>
      <c r="AG128" s="111">
        <f t="shared" si="39"/>
        <v>14202.5</v>
      </c>
      <c r="AH128" s="209">
        <v>1616.78278962657</v>
      </c>
      <c r="AI128" s="111">
        <f t="shared" si="40"/>
        <v>3233.56557925314</v>
      </c>
      <c r="AJ128" s="245">
        <v>0.227675802094923</v>
      </c>
      <c r="AK128" s="246">
        <v>11275.53</v>
      </c>
      <c r="AL128" s="246">
        <v>1853.49</v>
      </c>
      <c r="AM128" s="79">
        <f t="shared" si="41"/>
        <v>0.912998380566802</v>
      </c>
      <c r="AN128" s="79">
        <f t="shared" si="42"/>
        <v>0.613040776942541</v>
      </c>
      <c r="AO128" s="79">
        <f t="shared" si="43"/>
        <v>0.79391163527548</v>
      </c>
      <c r="AP128" s="79">
        <f t="shared" si="44"/>
        <v>0.573203157496531</v>
      </c>
      <c r="AQ128" s="257"/>
      <c r="AR128" s="257"/>
      <c r="AS128" s="258">
        <v>24</v>
      </c>
      <c r="AT128" s="258">
        <v>0</v>
      </c>
      <c r="AU128" s="258">
        <f t="shared" si="51"/>
        <v>-24</v>
      </c>
      <c r="AV128" s="259">
        <f t="shared" si="54"/>
        <v>-48</v>
      </c>
      <c r="AW128" s="258">
        <v>8</v>
      </c>
      <c r="AX128" s="258">
        <v>4</v>
      </c>
      <c r="AY128" s="258">
        <v>0</v>
      </c>
      <c r="AZ128" s="258">
        <f t="shared" si="52"/>
        <v>-4</v>
      </c>
      <c r="BA128" s="259">
        <f>AZ128*5</f>
        <v>-20</v>
      </c>
      <c r="BB128" s="262">
        <v>100</v>
      </c>
      <c r="BC128" s="258">
        <v>0</v>
      </c>
      <c r="BD128" s="258">
        <v>20</v>
      </c>
      <c r="BE128" s="265">
        <v>-80</v>
      </c>
      <c r="BF128" s="266">
        <v>4</v>
      </c>
      <c r="BG128" s="258">
        <v>4</v>
      </c>
      <c r="BH128" s="258">
        <f t="shared" si="53"/>
        <v>0</v>
      </c>
    </row>
    <row r="129" s="171" customFormat="1" hidden="1" spans="1:60">
      <c r="A129" s="29">
        <v>121</v>
      </c>
      <c r="B129" s="29">
        <v>113008</v>
      </c>
      <c r="C129" s="30" t="s">
        <v>175</v>
      </c>
      <c r="D129" s="30" t="s">
        <v>51</v>
      </c>
      <c r="E129" s="59">
        <v>41</v>
      </c>
      <c r="F129" s="70">
        <v>100</v>
      </c>
      <c r="G129" s="191">
        <v>2</v>
      </c>
      <c r="H129" s="191">
        <v>1</v>
      </c>
      <c r="I129" s="209">
        <v>6000</v>
      </c>
      <c r="J129" s="111">
        <f t="shared" si="27"/>
        <v>18000</v>
      </c>
      <c r="K129" s="209">
        <f t="shared" si="28"/>
        <v>1353.51345592259</v>
      </c>
      <c r="L129" s="111">
        <f t="shared" si="29"/>
        <v>4060.54036776778</v>
      </c>
      <c r="M129" s="210">
        <v>0.225585575987099</v>
      </c>
      <c r="N129" s="211">
        <v>8500</v>
      </c>
      <c r="O129" s="208">
        <f t="shared" si="30"/>
        <v>25500</v>
      </c>
      <c r="P129" s="209">
        <f t="shared" si="31"/>
        <v>1773.66659119857</v>
      </c>
      <c r="Q129" s="111">
        <f t="shared" si="32"/>
        <v>5320.99977359571</v>
      </c>
      <c r="R129" s="210">
        <v>0.208666657788067</v>
      </c>
      <c r="S129" s="224">
        <v>8926.12</v>
      </c>
      <c r="T129" s="224">
        <v>2074.87</v>
      </c>
      <c r="U129" s="225">
        <f t="shared" si="33"/>
        <v>0.495895555555556</v>
      </c>
      <c r="V129" s="225">
        <f t="shared" si="34"/>
        <v>0.510983714500203</v>
      </c>
      <c r="W129" s="225">
        <f t="shared" si="35"/>
        <v>0.350043921568627</v>
      </c>
      <c r="X129" s="225">
        <f t="shared" si="36"/>
        <v>0.389939877520027</v>
      </c>
      <c r="Y129" s="194"/>
      <c r="Z129" s="232"/>
      <c r="AA129" s="236">
        <v>3900</v>
      </c>
      <c r="AB129" s="208">
        <f t="shared" si="37"/>
        <v>7800</v>
      </c>
      <c r="AC129" s="209">
        <v>1136.38733903501</v>
      </c>
      <c r="AD129" s="111">
        <f t="shared" si="38"/>
        <v>2272.77467807002</v>
      </c>
      <c r="AE129" s="210">
        <v>0.291381368983336</v>
      </c>
      <c r="AF129" s="209">
        <v>4485</v>
      </c>
      <c r="AG129" s="111">
        <f t="shared" si="39"/>
        <v>8970</v>
      </c>
      <c r="AH129" s="209">
        <v>1215.36625909795</v>
      </c>
      <c r="AI129" s="111">
        <f t="shared" si="40"/>
        <v>2430.7325181959</v>
      </c>
      <c r="AJ129" s="245">
        <v>0.270984673154503</v>
      </c>
      <c r="AK129" s="246">
        <v>4418.6</v>
      </c>
      <c r="AL129" s="246">
        <v>1144.32</v>
      </c>
      <c r="AM129" s="79">
        <f t="shared" si="41"/>
        <v>0.56648717948718</v>
      </c>
      <c r="AN129" s="79">
        <f t="shared" si="42"/>
        <v>0.503490298022735</v>
      </c>
      <c r="AO129" s="79">
        <f t="shared" si="43"/>
        <v>0.492597547380156</v>
      </c>
      <c r="AP129" s="79">
        <f t="shared" si="44"/>
        <v>0.47077166715543</v>
      </c>
      <c r="AQ129" s="257"/>
      <c r="AR129" s="257"/>
      <c r="AS129" s="258">
        <v>24</v>
      </c>
      <c r="AT129" s="258">
        <v>22</v>
      </c>
      <c r="AU129" s="258">
        <f t="shared" si="51"/>
        <v>-2</v>
      </c>
      <c r="AV129" s="259">
        <f t="shared" si="54"/>
        <v>-4</v>
      </c>
      <c r="AW129" s="258">
        <v>8</v>
      </c>
      <c r="AX129" s="258">
        <v>2</v>
      </c>
      <c r="AY129" s="258">
        <v>2</v>
      </c>
      <c r="AZ129" s="258">
        <f t="shared" si="52"/>
        <v>-4</v>
      </c>
      <c r="BA129" s="259">
        <f>AZ129*5</f>
        <v>-20</v>
      </c>
      <c r="BB129" s="262">
        <v>100</v>
      </c>
      <c r="BC129" s="258">
        <v>16</v>
      </c>
      <c r="BD129" s="258">
        <v>10</v>
      </c>
      <c r="BE129" s="265">
        <v>-74</v>
      </c>
      <c r="BF129" s="266">
        <v>3</v>
      </c>
      <c r="BG129" s="258">
        <v>2</v>
      </c>
      <c r="BH129" s="258">
        <f t="shared" si="53"/>
        <v>-1</v>
      </c>
    </row>
    <row r="130" s="171" customFormat="1" hidden="1" spans="1:60">
      <c r="A130" s="29">
        <v>127</v>
      </c>
      <c r="B130" s="23">
        <v>107829</v>
      </c>
      <c r="C130" s="24" t="s">
        <v>176</v>
      </c>
      <c r="D130" s="30" t="s">
        <v>47</v>
      </c>
      <c r="E130" s="192">
        <v>44</v>
      </c>
      <c r="F130" s="193">
        <v>100</v>
      </c>
      <c r="G130" s="191">
        <v>1</v>
      </c>
      <c r="H130" s="191">
        <v>1</v>
      </c>
      <c r="I130" s="209">
        <v>8000</v>
      </c>
      <c r="J130" s="111">
        <f t="shared" si="27"/>
        <v>24000</v>
      </c>
      <c r="K130" s="209">
        <f t="shared" si="28"/>
        <v>2116.10760979978</v>
      </c>
      <c r="L130" s="111">
        <f t="shared" si="29"/>
        <v>6348.32282939935</v>
      </c>
      <c r="M130" s="210">
        <v>0.264513451224973</v>
      </c>
      <c r="N130" s="211">
        <v>11500</v>
      </c>
      <c r="O130" s="208">
        <f t="shared" si="30"/>
        <v>34500</v>
      </c>
      <c r="P130" s="209">
        <f t="shared" si="31"/>
        <v>2813.76183740566</v>
      </c>
      <c r="Q130" s="111">
        <f t="shared" si="32"/>
        <v>8441.28551221698</v>
      </c>
      <c r="R130" s="210">
        <v>0.244674942383101</v>
      </c>
      <c r="S130" s="220">
        <v>11675.84</v>
      </c>
      <c r="T130" s="220">
        <v>3278.8</v>
      </c>
      <c r="U130" s="225">
        <f t="shared" si="33"/>
        <v>0.486493333333333</v>
      </c>
      <c r="V130" s="225">
        <f t="shared" si="34"/>
        <v>0.516482870848303</v>
      </c>
      <c r="W130" s="225">
        <f t="shared" si="35"/>
        <v>0.338430144927536</v>
      </c>
      <c r="X130" s="225">
        <f t="shared" si="36"/>
        <v>0.388424250696725</v>
      </c>
      <c r="Y130" s="194"/>
      <c r="Z130" s="232"/>
      <c r="AA130" s="236">
        <v>4875</v>
      </c>
      <c r="AB130" s="208">
        <f t="shared" si="37"/>
        <v>9750</v>
      </c>
      <c r="AC130" s="209">
        <v>1665.60813818226</v>
      </c>
      <c r="AD130" s="111">
        <f t="shared" si="38"/>
        <v>3331.21627636452</v>
      </c>
      <c r="AE130" s="210">
        <v>0.341663207832257</v>
      </c>
      <c r="AF130" s="209">
        <v>5606.25</v>
      </c>
      <c r="AG130" s="111">
        <f t="shared" si="39"/>
        <v>11212.5</v>
      </c>
      <c r="AH130" s="209">
        <v>1781.36790378592</v>
      </c>
      <c r="AI130" s="111">
        <f t="shared" si="40"/>
        <v>3562.73580757184</v>
      </c>
      <c r="AJ130" s="245">
        <v>0.317746783283999</v>
      </c>
      <c r="AK130" s="110">
        <v>3828.9</v>
      </c>
      <c r="AL130" s="110">
        <v>511.72</v>
      </c>
      <c r="AM130" s="79">
        <f t="shared" si="41"/>
        <v>0.392707692307692</v>
      </c>
      <c r="AN130" s="79">
        <f t="shared" si="42"/>
        <v>0.153613562598961</v>
      </c>
      <c r="AO130" s="79">
        <f t="shared" si="43"/>
        <v>0.341484949832776</v>
      </c>
      <c r="AP130" s="79">
        <f t="shared" si="44"/>
        <v>0.143631194575934</v>
      </c>
      <c r="AQ130" s="257"/>
      <c r="AR130" s="257"/>
      <c r="AS130" s="258">
        <v>24</v>
      </c>
      <c r="AT130" s="258">
        <v>10</v>
      </c>
      <c r="AU130" s="258">
        <f t="shared" si="51"/>
        <v>-14</v>
      </c>
      <c r="AV130" s="259">
        <f t="shared" si="54"/>
        <v>-28</v>
      </c>
      <c r="AW130" s="258">
        <v>8</v>
      </c>
      <c r="AX130" s="258">
        <v>2</v>
      </c>
      <c r="AY130" s="258">
        <v>0</v>
      </c>
      <c r="AZ130" s="258">
        <f t="shared" si="52"/>
        <v>-6</v>
      </c>
      <c r="BA130" s="259">
        <f>AZ130*5</f>
        <v>-30</v>
      </c>
      <c r="BB130" s="262">
        <v>100</v>
      </c>
      <c r="BC130" s="258">
        <v>0</v>
      </c>
      <c r="BD130" s="258">
        <v>10</v>
      </c>
      <c r="BE130" s="265">
        <v>-90</v>
      </c>
      <c r="BF130" s="266">
        <v>4</v>
      </c>
      <c r="BG130" s="258">
        <v>0</v>
      </c>
      <c r="BH130" s="258">
        <f t="shared" si="53"/>
        <v>-4</v>
      </c>
    </row>
    <row r="131" s="171" customFormat="1" hidden="1" spans="1:60">
      <c r="A131" s="267">
        <v>109</v>
      </c>
      <c r="B131" s="29">
        <v>52</v>
      </c>
      <c r="C131" s="30" t="s">
        <v>177</v>
      </c>
      <c r="D131" s="268" t="s">
        <v>55</v>
      </c>
      <c r="E131" s="269">
        <v>37</v>
      </c>
      <c r="F131" s="70">
        <v>100</v>
      </c>
      <c r="G131" s="191">
        <v>2</v>
      </c>
      <c r="H131" s="191">
        <v>0</v>
      </c>
      <c r="I131" s="209">
        <v>10000</v>
      </c>
      <c r="J131" s="111">
        <f t="shared" si="27"/>
        <v>30000</v>
      </c>
      <c r="K131" s="209">
        <f t="shared" si="28"/>
        <v>2275.69677607236</v>
      </c>
      <c r="L131" s="111">
        <f t="shared" si="29"/>
        <v>6827.09032821708</v>
      </c>
      <c r="M131" s="210">
        <v>0.227569677607236</v>
      </c>
      <c r="N131" s="211">
        <v>12800</v>
      </c>
      <c r="O131" s="208">
        <f t="shared" si="30"/>
        <v>38400</v>
      </c>
      <c r="P131" s="209">
        <f t="shared" si="31"/>
        <v>2694.42498286967</v>
      </c>
      <c r="Q131" s="111">
        <f t="shared" si="32"/>
        <v>8083.27494860901</v>
      </c>
      <c r="R131" s="210">
        <v>0.210501951786693</v>
      </c>
      <c r="S131" s="224">
        <v>11691.79</v>
      </c>
      <c r="T131" s="224">
        <v>3057.15</v>
      </c>
      <c r="U131" s="225">
        <f t="shared" si="33"/>
        <v>0.389726333333333</v>
      </c>
      <c r="V131" s="225">
        <f t="shared" si="34"/>
        <v>0.447796916845304</v>
      </c>
      <c r="W131" s="225">
        <f t="shared" si="35"/>
        <v>0.304473697916667</v>
      </c>
      <c r="X131" s="225">
        <f t="shared" si="36"/>
        <v>0.378206855443669</v>
      </c>
      <c r="Y131" s="194"/>
      <c r="Z131" s="232"/>
      <c r="AA131" s="236">
        <v>6500</v>
      </c>
      <c r="AB131" s="208">
        <f t="shared" si="37"/>
        <v>13000</v>
      </c>
      <c r="AC131" s="209">
        <v>1910.63708491075</v>
      </c>
      <c r="AD131" s="111">
        <f t="shared" si="38"/>
        <v>3821.2741698215</v>
      </c>
      <c r="AE131" s="210">
        <v>0.293944166909347</v>
      </c>
      <c r="AF131" s="209">
        <v>7475</v>
      </c>
      <c r="AG131" s="111">
        <f t="shared" si="39"/>
        <v>14950</v>
      </c>
      <c r="AH131" s="209">
        <v>2043.42636231205</v>
      </c>
      <c r="AI131" s="111">
        <f t="shared" si="40"/>
        <v>4086.8527246241</v>
      </c>
      <c r="AJ131" s="245">
        <v>0.273368075225692</v>
      </c>
      <c r="AK131" s="246">
        <v>10375.11</v>
      </c>
      <c r="AL131" s="246">
        <v>2230.77</v>
      </c>
      <c r="AM131" s="79">
        <f t="shared" si="41"/>
        <v>0.798085384615385</v>
      </c>
      <c r="AN131" s="79">
        <f t="shared" si="42"/>
        <v>0.583776484194068</v>
      </c>
      <c r="AO131" s="79">
        <f t="shared" si="43"/>
        <v>0.6939872909699</v>
      </c>
      <c r="AP131" s="79">
        <f t="shared" si="44"/>
        <v>0.545840564931339</v>
      </c>
      <c r="AQ131" s="257"/>
      <c r="AR131" s="257"/>
      <c r="AS131" s="258">
        <v>27</v>
      </c>
      <c r="AT131" s="258">
        <v>0</v>
      </c>
      <c r="AU131" s="258">
        <f t="shared" si="51"/>
        <v>-27</v>
      </c>
      <c r="AV131" s="259">
        <f t="shared" si="54"/>
        <v>-54</v>
      </c>
      <c r="AW131" s="258">
        <v>16</v>
      </c>
      <c r="AX131" s="258">
        <v>8</v>
      </c>
      <c r="AY131" s="258">
        <v>2</v>
      </c>
      <c r="AZ131" s="258">
        <f t="shared" si="52"/>
        <v>-6</v>
      </c>
      <c r="BA131" s="259">
        <f>AZ131*5</f>
        <v>-30</v>
      </c>
      <c r="BB131" s="262">
        <v>100</v>
      </c>
      <c r="BC131" s="258">
        <v>16</v>
      </c>
      <c r="BD131" s="258">
        <v>40</v>
      </c>
      <c r="BE131" s="265">
        <v>-44</v>
      </c>
      <c r="BF131" s="266">
        <v>6</v>
      </c>
      <c r="BG131" s="258">
        <v>1</v>
      </c>
      <c r="BH131" s="258">
        <f t="shared" si="53"/>
        <v>-5</v>
      </c>
    </row>
    <row r="132" s="171" customFormat="1" hidden="1" spans="1:60">
      <c r="A132" s="270" t="s">
        <v>178</v>
      </c>
      <c r="B132" s="270"/>
      <c r="C132" s="270"/>
      <c r="D132" s="270"/>
      <c r="E132" s="270"/>
      <c r="F132" s="110">
        <f t="shared" ref="F132:L132" si="55">SUM(F4:F131)</f>
        <v>19550</v>
      </c>
      <c r="G132" s="191">
        <f t="shared" si="55"/>
        <v>349</v>
      </c>
      <c r="H132" s="191">
        <f t="shared" si="55"/>
        <v>184</v>
      </c>
      <c r="I132" s="209">
        <f t="shared" si="55"/>
        <v>2018500</v>
      </c>
      <c r="J132" s="111">
        <f t="shared" si="55"/>
        <v>6055500</v>
      </c>
      <c r="K132" s="209">
        <f t="shared" si="55"/>
        <v>441042.636416023</v>
      </c>
      <c r="L132" s="111">
        <f t="shared" si="55"/>
        <v>1323127.90924807</v>
      </c>
      <c r="M132" s="210">
        <v>0.217702717854812</v>
      </c>
      <c r="N132" s="211">
        <f>SUM(N4:N131)</f>
        <v>2514625</v>
      </c>
      <c r="O132" s="208">
        <f>SUM(O4:O131)</f>
        <v>7543875</v>
      </c>
      <c r="P132" s="209">
        <f>SUM(P4:P131)</f>
        <v>508599.111329459</v>
      </c>
      <c r="Q132" s="111">
        <f>SUM(Q4:Q131)</f>
        <v>1525797.33398838</v>
      </c>
      <c r="R132" s="210">
        <v>0.193812956746964</v>
      </c>
      <c r="S132" s="224">
        <f>SUM(S4:S131)</f>
        <v>6061874.11</v>
      </c>
      <c r="T132" s="224">
        <f>SUM(T4:T131)</f>
        <v>1231290.68</v>
      </c>
      <c r="U132" s="225">
        <f>S132/J132</f>
        <v>1.00105261497812</v>
      </c>
      <c r="V132" s="225">
        <f>T132/L132</f>
        <v>0.930590815441072</v>
      </c>
      <c r="W132" s="225">
        <f>S132/O132</f>
        <v>0.803549118987258</v>
      </c>
      <c r="X132" s="225">
        <f>T132/Q132</f>
        <v>0.806981800644159</v>
      </c>
      <c r="Y132" s="194"/>
      <c r="Z132" s="232"/>
      <c r="AA132" s="236">
        <f>SUM(AA1:AA57)</f>
        <v>717595</v>
      </c>
      <c r="AB132" s="208">
        <f>SUM(AB4:AB131)</f>
        <v>2629430</v>
      </c>
      <c r="AC132" s="209">
        <f>SUM(AC1:AC57)</f>
        <v>188807.040535248</v>
      </c>
      <c r="AD132" s="111">
        <f>SUM(AD4:AD131)</f>
        <v>718581.00441938</v>
      </c>
      <c r="AE132" s="210">
        <f>AC132/AA132</f>
        <v>0.263110864115898</v>
      </c>
      <c r="AF132" s="209">
        <f>SUM(AF1:AF57)</f>
        <v>825234.25</v>
      </c>
      <c r="AG132" s="111">
        <f>SUM(AG4:AG131)</f>
        <v>3023844.5</v>
      </c>
      <c r="AH132" s="209">
        <f>SUM(AH1:AH57)</f>
        <v>201929.129852447</v>
      </c>
      <c r="AI132" s="111">
        <f>SUM(AI4:AI131)</f>
        <v>768522.384226527</v>
      </c>
      <c r="AJ132" s="245">
        <f>AH132/AF132</f>
        <v>0.244693103627785</v>
      </c>
      <c r="AK132" s="246">
        <f>SUM(AK4:AK131)</f>
        <v>2840144.55</v>
      </c>
      <c r="AL132" s="246">
        <f>SUM(AL4:AL131)</f>
        <v>602187.54</v>
      </c>
      <c r="AM132" s="247">
        <f>AK132/AB132</f>
        <v>1.08013696884876</v>
      </c>
      <c r="AN132" s="79">
        <f>AL132/AD132</f>
        <v>0.838023182211131</v>
      </c>
      <c r="AO132" s="79">
        <f>AK132/AG132</f>
        <v>0.939249538129358</v>
      </c>
      <c r="AP132" s="79">
        <f>AL132/AI132</f>
        <v>0.783565387761694</v>
      </c>
      <c r="AQ132" s="257"/>
      <c r="AR132" s="257"/>
      <c r="AS132" s="258">
        <f>SUM(AS4:AS131)</f>
        <v>5216</v>
      </c>
      <c r="AT132" s="258">
        <v>0</v>
      </c>
      <c r="AU132" s="258">
        <f t="shared" si="51"/>
        <v>-5216</v>
      </c>
      <c r="AV132" s="259"/>
      <c r="AW132" s="258">
        <f>SUM(AW4:AW131)</f>
        <v>2055</v>
      </c>
      <c r="AX132" s="258">
        <f>SUM(AX4:AX131)</f>
        <v>1211</v>
      </c>
      <c r="AY132" s="258">
        <f>SUM(AY4:AY131)</f>
        <v>326</v>
      </c>
      <c r="AZ132" s="258"/>
      <c r="BA132" s="258"/>
      <c r="BB132" s="262">
        <f>SUM(BB4:BB131)</f>
        <v>17800</v>
      </c>
      <c r="BC132" s="258">
        <f>SUM(BC4:BC131)</f>
        <v>2608</v>
      </c>
      <c r="BD132" s="258">
        <f>SUM(BD4:BD131)</f>
        <v>7864</v>
      </c>
      <c r="BE132" s="265">
        <f>SUM(BE4:BE131)</f>
        <v>-7328</v>
      </c>
      <c r="BF132" s="266">
        <f>SUM(BF4:BF131)</f>
        <v>987</v>
      </c>
      <c r="BG132" s="258">
        <v>0</v>
      </c>
      <c r="BH132" s="258">
        <f t="shared" si="53"/>
        <v>-987</v>
      </c>
    </row>
  </sheetData>
  <autoFilter ref="A2:BH132">
    <filterColumn colId="1">
      <customFilters>
        <customFilter operator="equal" val="343"/>
      </customFilters>
    </filterColumn>
    <extLst/>
  </autoFilter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574"/>
  <sheetViews>
    <sheetView workbookViewId="0">
      <selection activeCell="K6" sqref="K6"/>
    </sheetView>
  </sheetViews>
  <sheetFormatPr defaultColWidth="8" defaultRowHeight="16" customHeight="1"/>
  <cols>
    <col min="1" max="1" width="4.875" style="144" customWidth="1"/>
    <col min="2" max="2" width="7" style="144" customWidth="1"/>
    <col min="3" max="3" width="42.25" style="145" customWidth="1"/>
    <col min="4" max="4" width="9.26666666666667" style="144"/>
    <col min="5" max="5" width="13.5" style="146" customWidth="1"/>
    <col min="6" max="6" width="8.5" style="144" customWidth="1"/>
    <col min="7" max="7" width="12.875" style="144" customWidth="1"/>
    <col min="8" max="8" width="11.375" style="147" customWidth="1"/>
    <col min="9" max="9" width="9.5" style="116" customWidth="1"/>
    <col min="10" max="16384" width="8" style="16"/>
  </cols>
  <sheetData>
    <row r="1" s="16" customFormat="1" customHeight="1" spans="1:9">
      <c r="A1" s="148" t="s">
        <v>179</v>
      </c>
      <c r="B1" s="149"/>
      <c r="C1" s="149"/>
      <c r="D1" s="149"/>
      <c r="E1" s="149"/>
      <c r="F1" s="149"/>
      <c r="G1" s="149"/>
      <c r="H1" s="150"/>
      <c r="I1" s="149"/>
    </row>
    <row r="2" s="16" customFormat="1" hidden="1" customHeight="1" spans="1:9">
      <c r="A2" s="151" t="s">
        <v>14</v>
      </c>
      <c r="B2" s="151" t="s">
        <v>180</v>
      </c>
      <c r="C2" s="152" t="s">
        <v>181</v>
      </c>
      <c r="D2" s="151" t="s">
        <v>182</v>
      </c>
      <c r="E2" s="153" t="s">
        <v>183</v>
      </c>
      <c r="F2" s="151" t="s">
        <v>184</v>
      </c>
      <c r="G2" s="151" t="s">
        <v>185</v>
      </c>
      <c r="H2" s="154" t="s">
        <v>24</v>
      </c>
      <c r="I2" s="20" t="s">
        <v>186</v>
      </c>
    </row>
    <row r="3" s="143" customFormat="1" hidden="1" customHeight="1" spans="1:9">
      <c r="A3" s="155">
        <v>1</v>
      </c>
      <c r="B3" s="155">
        <v>385</v>
      </c>
      <c r="C3" s="156" t="s">
        <v>187</v>
      </c>
      <c r="D3" s="155">
        <v>7749</v>
      </c>
      <c r="E3" s="157" t="s">
        <v>188</v>
      </c>
      <c r="F3" s="155">
        <v>193</v>
      </c>
      <c r="G3" s="155">
        <v>121370.02</v>
      </c>
      <c r="H3" s="158">
        <v>50850.0482564981</v>
      </c>
      <c r="I3" s="163">
        <v>400</v>
      </c>
    </row>
    <row r="4" s="143" customFormat="1" customHeight="1" spans="1:9">
      <c r="A4" s="155">
        <v>2</v>
      </c>
      <c r="B4" s="155">
        <v>343</v>
      </c>
      <c r="C4" s="156" t="s">
        <v>189</v>
      </c>
      <c r="D4" s="155">
        <v>7583</v>
      </c>
      <c r="E4" s="157" t="s">
        <v>190</v>
      </c>
      <c r="F4" s="155">
        <v>586</v>
      </c>
      <c r="G4" s="155">
        <v>101330.91</v>
      </c>
      <c r="H4" s="158">
        <v>16379.1760351148</v>
      </c>
      <c r="I4" s="163">
        <v>400</v>
      </c>
    </row>
    <row r="5" s="143" customFormat="1" hidden="1" customHeight="1" spans="1:9">
      <c r="A5" s="155">
        <v>3</v>
      </c>
      <c r="B5" s="155">
        <v>307</v>
      </c>
      <c r="C5" s="156" t="s">
        <v>191</v>
      </c>
      <c r="D5" s="155">
        <v>7107</v>
      </c>
      <c r="E5" s="157" t="s">
        <v>192</v>
      </c>
      <c r="F5" s="155">
        <v>461</v>
      </c>
      <c r="G5" s="155">
        <v>98285.2</v>
      </c>
      <c r="H5" s="158">
        <v>17552.2824014862</v>
      </c>
      <c r="I5" s="163">
        <v>400</v>
      </c>
    </row>
    <row r="6" s="143" customFormat="1" hidden="1" customHeight="1" spans="1:9">
      <c r="A6" s="155">
        <v>4</v>
      </c>
      <c r="B6" s="155">
        <v>307</v>
      </c>
      <c r="C6" s="156" t="s">
        <v>191</v>
      </c>
      <c r="D6" s="155">
        <v>10613</v>
      </c>
      <c r="E6" s="157" t="s">
        <v>193</v>
      </c>
      <c r="F6" s="155">
        <v>340</v>
      </c>
      <c r="G6" s="155">
        <v>88284.19</v>
      </c>
      <c r="H6" s="158">
        <v>21821.1921339942</v>
      </c>
      <c r="I6" s="163">
        <v>400</v>
      </c>
    </row>
    <row r="7" s="143" customFormat="1" hidden="1" customHeight="1" spans="1:9">
      <c r="A7" s="155">
        <v>5</v>
      </c>
      <c r="B7" s="155">
        <v>337</v>
      </c>
      <c r="C7" s="156" t="s">
        <v>194</v>
      </c>
      <c r="D7" s="155">
        <v>4264</v>
      </c>
      <c r="E7" s="157" t="s">
        <v>195</v>
      </c>
      <c r="F7" s="155">
        <v>338</v>
      </c>
      <c r="G7" s="155">
        <v>83115.34</v>
      </c>
      <c r="H7" s="158">
        <v>13266.8256406431</v>
      </c>
      <c r="I7" s="163">
        <v>400</v>
      </c>
    </row>
    <row r="8" s="143" customFormat="1" hidden="1" customHeight="1" spans="1:9">
      <c r="A8" s="155">
        <v>6</v>
      </c>
      <c r="B8" s="155">
        <v>582</v>
      </c>
      <c r="C8" s="156" t="s">
        <v>196</v>
      </c>
      <c r="D8" s="155">
        <v>4044</v>
      </c>
      <c r="E8" s="157" t="s">
        <v>197</v>
      </c>
      <c r="F8" s="155">
        <v>375</v>
      </c>
      <c r="G8" s="155">
        <v>81391.33</v>
      </c>
      <c r="H8" s="158">
        <v>14508.3460813358</v>
      </c>
      <c r="I8" s="163">
        <v>400</v>
      </c>
    </row>
    <row r="9" s="143" customFormat="1" hidden="1" customHeight="1" spans="1:9">
      <c r="A9" s="155">
        <v>7</v>
      </c>
      <c r="B9" s="155">
        <v>517</v>
      </c>
      <c r="C9" s="156" t="s">
        <v>198</v>
      </c>
      <c r="D9" s="155">
        <v>4024</v>
      </c>
      <c r="E9" s="157" t="s">
        <v>199</v>
      </c>
      <c r="F9" s="155">
        <v>407</v>
      </c>
      <c r="G9" s="155">
        <v>80131.31</v>
      </c>
      <c r="H9" s="158">
        <v>14363.2125666751</v>
      </c>
      <c r="I9" s="163">
        <v>400</v>
      </c>
    </row>
    <row r="10" s="143" customFormat="1" hidden="1" customHeight="1" spans="1:9">
      <c r="A10" s="155">
        <v>8</v>
      </c>
      <c r="B10" s="155">
        <v>750</v>
      </c>
      <c r="C10" s="156" t="s">
        <v>62</v>
      </c>
      <c r="D10" s="155">
        <v>4033</v>
      </c>
      <c r="E10" s="157" t="s">
        <v>200</v>
      </c>
      <c r="F10" s="155">
        <v>326</v>
      </c>
      <c r="G10" s="155">
        <v>75961.27</v>
      </c>
      <c r="H10" s="158">
        <v>15894.0926953118</v>
      </c>
      <c r="I10" s="163">
        <v>400</v>
      </c>
    </row>
    <row r="11" s="143" customFormat="1" hidden="1" customHeight="1" spans="1:9">
      <c r="A11" s="155">
        <v>9</v>
      </c>
      <c r="B11" s="155">
        <v>517</v>
      </c>
      <c r="C11" s="156" t="s">
        <v>198</v>
      </c>
      <c r="D11" s="155">
        <v>11872</v>
      </c>
      <c r="E11" s="157" t="s">
        <v>201</v>
      </c>
      <c r="F11" s="155">
        <v>405</v>
      </c>
      <c r="G11" s="155">
        <v>70037.39</v>
      </c>
      <c r="H11" s="158">
        <v>12531.1377358396</v>
      </c>
      <c r="I11" s="163">
        <v>400</v>
      </c>
    </row>
    <row r="12" s="143" customFormat="1" hidden="1" customHeight="1" spans="1:9">
      <c r="A12" s="155">
        <v>10</v>
      </c>
      <c r="B12" s="155">
        <v>582</v>
      </c>
      <c r="C12" s="156" t="s">
        <v>196</v>
      </c>
      <c r="D12" s="155">
        <v>8798</v>
      </c>
      <c r="E12" s="157" t="s">
        <v>202</v>
      </c>
      <c r="F12" s="155">
        <v>340</v>
      </c>
      <c r="G12" s="155">
        <v>69348.05</v>
      </c>
      <c r="H12" s="158">
        <v>10146.2134442756</v>
      </c>
      <c r="I12" s="163">
        <v>400</v>
      </c>
    </row>
    <row r="13" s="143" customFormat="1" hidden="1" customHeight="1" spans="1:9">
      <c r="A13" s="155">
        <v>11</v>
      </c>
      <c r="B13" s="155">
        <v>337</v>
      </c>
      <c r="C13" s="156" t="s">
        <v>194</v>
      </c>
      <c r="D13" s="155">
        <v>11883</v>
      </c>
      <c r="E13" s="157" t="s">
        <v>203</v>
      </c>
      <c r="F13" s="155">
        <v>301</v>
      </c>
      <c r="G13" s="155">
        <v>68510.9</v>
      </c>
      <c r="H13" s="158">
        <v>11339.8262772682</v>
      </c>
      <c r="I13" s="163">
        <v>400</v>
      </c>
    </row>
    <row r="14" s="143" customFormat="1" hidden="1" customHeight="1" spans="1:9">
      <c r="A14" s="155">
        <v>12</v>
      </c>
      <c r="B14" s="155">
        <v>513</v>
      </c>
      <c r="C14" s="156" t="s">
        <v>204</v>
      </c>
      <c r="D14" s="155">
        <v>9760</v>
      </c>
      <c r="E14" s="157" t="s">
        <v>205</v>
      </c>
      <c r="F14" s="155">
        <v>575</v>
      </c>
      <c r="G14" s="155">
        <v>68394.51</v>
      </c>
      <c r="H14" s="158">
        <v>14062.3244753892</v>
      </c>
      <c r="I14" s="163">
        <v>400</v>
      </c>
    </row>
    <row r="15" s="143" customFormat="1" hidden="1" customHeight="1" spans="1:9">
      <c r="A15" s="155">
        <v>13</v>
      </c>
      <c r="B15" s="155">
        <v>307</v>
      </c>
      <c r="C15" s="156" t="s">
        <v>191</v>
      </c>
      <c r="D15" s="155">
        <v>10886</v>
      </c>
      <c r="E15" s="157" t="s">
        <v>206</v>
      </c>
      <c r="F15" s="155">
        <v>214</v>
      </c>
      <c r="G15" s="155">
        <v>64434.96</v>
      </c>
      <c r="H15" s="158">
        <v>8075.38647232498</v>
      </c>
      <c r="I15" s="163">
        <v>400</v>
      </c>
    </row>
    <row r="16" s="143" customFormat="1" hidden="1" customHeight="1" spans="1:9">
      <c r="A16" s="155">
        <v>14</v>
      </c>
      <c r="B16" s="155">
        <v>307</v>
      </c>
      <c r="C16" s="156" t="s">
        <v>191</v>
      </c>
      <c r="D16" s="155">
        <v>991137</v>
      </c>
      <c r="E16" s="157" t="s">
        <v>207</v>
      </c>
      <c r="F16" s="155">
        <v>384</v>
      </c>
      <c r="G16" s="155">
        <v>63791.98</v>
      </c>
      <c r="H16" s="158">
        <v>13892.2865526041</v>
      </c>
      <c r="I16" s="163">
        <v>400</v>
      </c>
    </row>
    <row r="17" s="143" customFormat="1" hidden="1" customHeight="1" spans="1:9">
      <c r="A17" s="155">
        <v>15</v>
      </c>
      <c r="B17" s="155">
        <v>365</v>
      </c>
      <c r="C17" s="156" t="s">
        <v>208</v>
      </c>
      <c r="D17" s="155">
        <v>4301</v>
      </c>
      <c r="E17" s="157" t="s">
        <v>209</v>
      </c>
      <c r="F17" s="155">
        <v>383</v>
      </c>
      <c r="G17" s="155">
        <v>61607.62</v>
      </c>
      <c r="H17" s="158">
        <v>12140.0679584878</v>
      </c>
      <c r="I17" s="163">
        <v>400</v>
      </c>
    </row>
    <row r="18" s="143" customFormat="1" hidden="1" customHeight="1" spans="1:9">
      <c r="A18" s="155">
        <v>16</v>
      </c>
      <c r="B18" s="155">
        <v>307</v>
      </c>
      <c r="C18" s="156" t="s">
        <v>191</v>
      </c>
      <c r="D18" s="155">
        <v>9563</v>
      </c>
      <c r="E18" s="157" t="s">
        <v>210</v>
      </c>
      <c r="F18" s="155">
        <v>382</v>
      </c>
      <c r="G18" s="155">
        <v>60254.15</v>
      </c>
      <c r="H18" s="158">
        <v>11511.6750839391</v>
      </c>
      <c r="I18" s="163">
        <v>400</v>
      </c>
    </row>
    <row r="19" s="16" customFormat="1" customHeight="1" spans="1:9">
      <c r="A19" s="159">
        <v>1</v>
      </c>
      <c r="B19" s="159">
        <v>343</v>
      </c>
      <c r="C19" s="160" t="s">
        <v>189</v>
      </c>
      <c r="D19" s="159">
        <v>10932</v>
      </c>
      <c r="E19" s="161" t="s">
        <v>211</v>
      </c>
      <c r="F19" s="159">
        <v>324</v>
      </c>
      <c r="G19" s="159">
        <v>53725.31</v>
      </c>
      <c r="H19" s="162">
        <v>13360.1606634969</v>
      </c>
      <c r="I19" s="164">
        <v>180</v>
      </c>
    </row>
    <row r="20" s="16" customFormat="1" hidden="1" customHeight="1" spans="1:9">
      <c r="A20" s="159">
        <v>2</v>
      </c>
      <c r="B20" s="159">
        <v>307</v>
      </c>
      <c r="C20" s="160" t="s">
        <v>191</v>
      </c>
      <c r="D20" s="159">
        <v>10989</v>
      </c>
      <c r="E20" s="161" t="s">
        <v>212</v>
      </c>
      <c r="F20" s="159">
        <v>347</v>
      </c>
      <c r="G20" s="159">
        <v>53325.8</v>
      </c>
      <c r="H20" s="162">
        <v>14035.4700847264</v>
      </c>
      <c r="I20" s="164">
        <v>180</v>
      </c>
    </row>
    <row r="21" s="16" customFormat="1" hidden="1" customHeight="1" spans="1:9">
      <c r="A21" s="159">
        <v>3</v>
      </c>
      <c r="B21" s="159">
        <v>582</v>
      </c>
      <c r="C21" s="160" t="s">
        <v>196</v>
      </c>
      <c r="D21" s="159">
        <v>4444</v>
      </c>
      <c r="E21" s="161" t="s">
        <v>213</v>
      </c>
      <c r="F21" s="159">
        <v>311</v>
      </c>
      <c r="G21" s="159">
        <v>52015.1</v>
      </c>
      <c r="H21" s="162">
        <v>8249.3251542402</v>
      </c>
      <c r="I21" s="164">
        <v>180</v>
      </c>
    </row>
    <row r="22" s="16" customFormat="1" hidden="1" customHeight="1" spans="1:9">
      <c r="A22" s="159">
        <v>4</v>
      </c>
      <c r="B22" s="159">
        <v>582</v>
      </c>
      <c r="C22" s="160" t="s">
        <v>196</v>
      </c>
      <c r="D22" s="159">
        <v>10816</v>
      </c>
      <c r="E22" s="161" t="s">
        <v>214</v>
      </c>
      <c r="F22" s="159">
        <v>316</v>
      </c>
      <c r="G22" s="159">
        <v>51410.57</v>
      </c>
      <c r="H22" s="162">
        <v>9020.86937744617</v>
      </c>
      <c r="I22" s="164">
        <v>180</v>
      </c>
    </row>
    <row r="23" s="16" customFormat="1" hidden="1" customHeight="1" spans="1:9">
      <c r="A23" s="159">
        <v>5</v>
      </c>
      <c r="B23" s="159">
        <v>329</v>
      </c>
      <c r="C23" s="160" t="s">
        <v>215</v>
      </c>
      <c r="D23" s="159">
        <v>9988</v>
      </c>
      <c r="E23" s="161" t="s">
        <v>216</v>
      </c>
      <c r="F23" s="159">
        <v>151</v>
      </c>
      <c r="G23" s="159">
        <v>50357.89</v>
      </c>
      <c r="H23" s="162">
        <v>-2933.0992851287</v>
      </c>
      <c r="I23" s="164">
        <v>180</v>
      </c>
    </row>
    <row r="24" s="16" customFormat="1" hidden="1" customHeight="1" spans="1:9">
      <c r="A24" s="159">
        <v>6</v>
      </c>
      <c r="B24" s="159">
        <v>517</v>
      </c>
      <c r="C24" s="160" t="s">
        <v>198</v>
      </c>
      <c r="D24" s="159">
        <v>13001</v>
      </c>
      <c r="E24" s="161" t="s">
        <v>217</v>
      </c>
      <c r="F24" s="159">
        <v>379</v>
      </c>
      <c r="G24" s="159">
        <v>50244.19</v>
      </c>
      <c r="H24" s="162">
        <v>10418.8671363752</v>
      </c>
      <c r="I24" s="164">
        <v>180</v>
      </c>
    </row>
    <row r="25" s="16" customFormat="1" hidden="1" customHeight="1" spans="1:9">
      <c r="A25" s="159">
        <v>7</v>
      </c>
      <c r="B25" s="159">
        <v>111400</v>
      </c>
      <c r="C25" s="160" t="s">
        <v>218</v>
      </c>
      <c r="D25" s="159">
        <v>7645</v>
      </c>
      <c r="E25" s="161" t="s">
        <v>219</v>
      </c>
      <c r="F25" s="159">
        <v>209</v>
      </c>
      <c r="G25" s="159">
        <v>46374.41</v>
      </c>
      <c r="H25" s="162">
        <v>6892.8507658247</v>
      </c>
      <c r="I25" s="164">
        <v>180</v>
      </c>
    </row>
    <row r="26" s="16" customFormat="1" hidden="1" customHeight="1" spans="1:9">
      <c r="A26" s="159">
        <v>8</v>
      </c>
      <c r="B26" s="159">
        <v>571</v>
      </c>
      <c r="C26" s="160" t="s">
        <v>220</v>
      </c>
      <c r="D26" s="159">
        <v>6454</v>
      </c>
      <c r="E26" s="161" t="s">
        <v>221</v>
      </c>
      <c r="F26" s="159">
        <v>333</v>
      </c>
      <c r="G26" s="159">
        <v>46170.46</v>
      </c>
      <c r="H26" s="162">
        <v>11208.4521624515</v>
      </c>
      <c r="I26" s="164">
        <v>180</v>
      </c>
    </row>
    <row r="27" s="16" customFormat="1" hidden="1" customHeight="1" spans="1:9">
      <c r="A27" s="159">
        <v>9</v>
      </c>
      <c r="B27" s="159">
        <v>546</v>
      </c>
      <c r="C27" s="160" t="s">
        <v>222</v>
      </c>
      <c r="D27" s="159">
        <v>6123</v>
      </c>
      <c r="E27" s="161" t="s">
        <v>223</v>
      </c>
      <c r="F27" s="159">
        <v>550</v>
      </c>
      <c r="G27" s="159">
        <v>45769.04</v>
      </c>
      <c r="H27" s="162">
        <v>9833.36788014266</v>
      </c>
      <c r="I27" s="164">
        <v>180</v>
      </c>
    </row>
    <row r="28" s="16" customFormat="1" hidden="1" customHeight="1" spans="1:9">
      <c r="A28" s="159">
        <v>10</v>
      </c>
      <c r="B28" s="159">
        <v>307</v>
      </c>
      <c r="C28" s="160" t="s">
        <v>191</v>
      </c>
      <c r="D28" s="159">
        <v>9669</v>
      </c>
      <c r="E28" s="161" t="s">
        <v>224</v>
      </c>
      <c r="F28" s="159">
        <v>341</v>
      </c>
      <c r="G28" s="159">
        <v>45761.15</v>
      </c>
      <c r="H28" s="162">
        <v>10538.2434173809</v>
      </c>
      <c r="I28" s="164">
        <v>180</v>
      </c>
    </row>
    <row r="29" s="16" customFormat="1" hidden="1" customHeight="1" spans="1:9">
      <c r="A29" s="159">
        <v>11</v>
      </c>
      <c r="B29" s="159">
        <v>737</v>
      </c>
      <c r="C29" s="160" t="s">
        <v>225</v>
      </c>
      <c r="D29" s="159">
        <v>11642</v>
      </c>
      <c r="E29" s="161" t="s">
        <v>226</v>
      </c>
      <c r="F29" s="159">
        <v>407</v>
      </c>
      <c r="G29" s="159">
        <v>45085.9</v>
      </c>
      <c r="H29" s="162">
        <v>10749.5033961482</v>
      </c>
      <c r="I29" s="164">
        <v>180</v>
      </c>
    </row>
    <row r="30" s="16" customFormat="1" hidden="1" customHeight="1" spans="1:9">
      <c r="A30" s="159">
        <v>12</v>
      </c>
      <c r="B30" s="159">
        <v>581</v>
      </c>
      <c r="C30" s="160" t="s">
        <v>227</v>
      </c>
      <c r="D30" s="159">
        <v>13581</v>
      </c>
      <c r="E30" s="161" t="s">
        <v>228</v>
      </c>
      <c r="F30" s="159">
        <v>501</v>
      </c>
      <c r="G30" s="159">
        <v>44789.21</v>
      </c>
      <c r="H30" s="162">
        <v>8790.7836057763</v>
      </c>
      <c r="I30" s="164">
        <v>180</v>
      </c>
    </row>
    <row r="31" s="16" customFormat="1" hidden="1" customHeight="1" spans="1:9">
      <c r="A31" s="159">
        <v>13</v>
      </c>
      <c r="B31" s="159">
        <v>106399</v>
      </c>
      <c r="C31" s="160" t="s">
        <v>229</v>
      </c>
      <c r="D31" s="159">
        <v>10860</v>
      </c>
      <c r="E31" s="161" t="s">
        <v>230</v>
      </c>
      <c r="F31" s="159">
        <v>447</v>
      </c>
      <c r="G31" s="159">
        <v>43737.12</v>
      </c>
      <c r="H31" s="162">
        <v>9668.0896480234</v>
      </c>
      <c r="I31" s="164">
        <v>180</v>
      </c>
    </row>
    <row r="32" s="16" customFormat="1" hidden="1" customHeight="1" spans="1:9">
      <c r="A32" s="159">
        <v>14</v>
      </c>
      <c r="B32" s="159">
        <v>707</v>
      </c>
      <c r="C32" s="160" t="s">
        <v>231</v>
      </c>
      <c r="D32" s="159">
        <v>10951</v>
      </c>
      <c r="E32" s="161" t="s">
        <v>232</v>
      </c>
      <c r="F32" s="159">
        <v>335</v>
      </c>
      <c r="G32" s="159">
        <v>43487.36</v>
      </c>
      <c r="H32" s="162">
        <v>13425.729215536</v>
      </c>
      <c r="I32" s="164">
        <v>180</v>
      </c>
    </row>
    <row r="33" s="16" customFormat="1" hidden="1" customHeight="1" spans="1:9">
      <c r="A33" s="159">
        <v>15</v>
      </c>
      <c r="B33" s="159">
        <v>581</v>
      </c>
      <c r="C33" s="160" t="s">
        <v>227</v>
      </c>
      <c r="D33" s="159">
        <v>13052</v>
      </c>
      <c r="E33" s="161" t="s">
        <v>233</v>
      </c>
      <c r="F33" s="159">
        <v>447</v>
      </c>
      <c r="G33" s="159">
        <v>43444.26</v>
      </c>
      <c r="H33" s="162">
        <v>7487.1462528617</v>
      </c>
      <c r="I33" s="164">
        <v>180</v>
      </c>
    </row>
    <row r="34" s="16" customFormat="1" hidden="1" customHeight="1" spans="1:9">
      <c r="A34" s="159">
        <v>16</v>
      </c>
      <c r="B34" s="159">
        <v>737</v>
      </c>
      <c r="C34" s="160" t="s">
        <v>225</v>
      </c>
      <c r="D34" s="159">
        <v>11109</v>
      </c>
      <c r="E34" s="161" t="s">
        <v>234</v>
      </c>
      <c r="F34" s="159">
        <v>471</v>
      </c>
      <c r="G34" s="159">
        <v>42849.97</v>
      </c>
      <c r="H34" s="162">
        <v>11021.6637768678</v>
      </c>
      <c r="I34" s="164">
        <v>180</v>
      </c>
    </row>
    <row r="35" s="16" customFormat="1" hidden="1" customHeight="1" spans="1:9">
      <c r="A35" s="159">
        <v>17</v>
      </c>
      <c r="B35" s="159">
        <v>337</v>
      </c>
      <c r="C35" s="160" t="s">
        <v>194</v>
      </c>
      <c r="D35" s="159">
        <v>6965</v>
      </c>
      <c r="E35" s="161" t="s">
        <v>235</v>
      </c>
      <c r="F35" s="159">
        <v>290</v>
      </c>
      <c r="G35" s="159">
        <v>41969.83</v>
      </c>
      <c r="H35" s="162">
        <v>9090.01255653547</v>
      </c>
      <c r="I35" s="164">
        <v>180</v>
      </c>
    </row>
    <row r="36" s="16" customFormat="1" hidden="1" customHeight="1" spans="1:9">
      <c r="A36" s="159">
        <v>18</v>
      </c>
      <c r="B36" s="159">
        <v>514</v>
      </c>
      <c r="C36" s="160" t="s">
        <v>236</v>
      </c>
      <c r="D36" s="159">
        <v>5406</v>
      </c>
      <c r="E36" s="161" t="s">
        <v>237</v>
      </c>
      <c r="F36" s="159">
        <v>345</v>
      </c>
      <c r="G36" s="159">
        <v>41812.53</v>
      </c>
      <c r="H36" s="162">
        <v>6855.8273093962</v>
      </c>
      <c r="I36" s="164">
        <v>180</v>
      </c>
    </row>
    <row r="37" s="16" customFormat="1" hidden="1" customHeight="1" spans="1:9">
      <c r="A37" s="159">
        <v>19</v>
      </c>
      <c r="B37" s="159">
        <v>511</v>
      </c>
      <c r="C37" s="160" t="s">
        <v>238</v>
      </c>
      <c r="D37" s="159">
        <v>5527</v>
      </c>
      <c r="E37" s="161" t="s">
        <v>239</v>
      </c>
      <c r="F37" s="159">
        <v>469</v>
      </c>
      <c r="G37" s="159">
        <v>41409.64</v>
      </c>
      <c r="H37" s="162">
        <v>5421.3282153045</v>
      </c>
      <c r="I37" s="164">
        <v>180</v>
      </c>
    </row>
    <row r="38" s="16" customFormat="1" hidden="1" customHeight="1" spans="1:9">
      <c r="A38" s="159">
        <v>20</v>
      </c>
      <c r="B38" s="159">
        <v>54</v>
      </c>
      <c r="C38" s="160" t="s">
        <v>240</v>
      </c>
      <c r="D38" s="159">
        <v>6301</v>
      </c>
      <c r="E38" s="161" t="s">
        <v>241</v>
      </c>
      <c r="F38" s="159">
        <v>324</v>
      </c>
      <c r="G38" s="159">
        <v>40876.36</v>
      </c>
      <c r="H38" s="162">
        <v>8401.5205833974</v>
      </c>
      <c r="I38" s="164">
        <v>180</v>
      </c>
    </row>
    <row r="39" s="16" customFormat="1" hidden="1" customHeight="1" spans="1:9">
      <c r="A39" s="159">
        <v>21</v>
      </c>
      <c r="B39" s="159">
        <v>379</v>
      </c>
      <c r="C39" s="160" t="s">
        <v>242</v>
      </c>
      <c r="D39" s="159">
        <v>6830</v>
      </c>
      <c r="E39" s="161" t="s">
        <v>243</v>
      </c>
      <c r="F39" s="159">
        <v>384</v>
      </c>
      <c r="G39" s="159">
        <v>40556.24</v>
      </c>
      <c r="H39" s="162">
        <v>7470.1126127861</v>
      </c>
      <c r="I39" s="164">
        <v>180</v>
      </c>
    </row>
    <row r="40" s="16" customFormat="1" hidden="1" customHeight="1" spans="1:9">
      <c r="A40" s="159">
        <v>22</v>
      </c>
      <c r="B40" s="159">
        <v>102934</v>
      </c>
      <c r="C40" s="160" t="s">
        <v>244</v>
      </c>
      <c r="D40" s="159">
        <v>4147</v>
      </c>
      <c r="E40" s="161" t="s">
        <v>245</v>
      </c>
      <c r="F40" s="159">
        <v>283</v>
      </c>
      <c r="G40" s="159">
        <v>40264</v>
      </c>
      <c r="H40" s="162">
        <v>9841.0424937783</v>
      </c>
      <c r="I40" s="164">
        <v>180</v>
      </c>
    </row>
    <row r="41" s="16" customFormat="1" hidden="1" customHeight="1" spans="1:9">
      <c r="A41" s="159">
        <v>23</v>
      </c>
      <c r="B41" s="159">
        <v>102565</v>
      </c>
      <c r="C41" s="160" t="s">
        <v>246</v>
      </c>
      <c r="D41" s="159">
        <v>12135</v>
      </c>
      <c r="E41" s="161" t="s">
        <v>247</v>
      </c>
      <c r="F41" s="159">
        <v>326</v>
      </c>
      <c r="G41" s="159">
        <v>39618.7</v>
      </c>
      <c r="H41" s="162">
        <v>8865.9461362218</v>
      </c>
      <c r="I41" s="164">
        <v>180</v>
      </c>
    </row>
    <row r="42" s="16" customFormat="1" hidden="1" customHeight="1" spans="1:9">
      <c r="A42" s="159">
        <v>24</v>
      </c>
      <c r="B42" s="159">
        <v>712</v>
      </c>
      <c r="C42" s="160" t="s">
        <v>248</v>
      </c>
      <c r="D42" s="159">
        <v>7050</v>
      </c>
      <c r="E42" s="161" t="s">
        <v>249</v>
      </c>
      <c r="F42" s="159">
        <v>408</v>
      </c>
      <c r="G42" s="159">
        <v>39564.1</v>
      </c>
      <c r="H42" s="162">
        <v>10529.5475471604</v>
      </c>
      <c r="I42" s="164">
        <v>180</v>
      </c>
    </row>
    <row r="43" s="16" customFormat="1" hidden="1" customHeight="1" spans="1:9">
      <c r="A43" s="159">
        <v>25</v>
      </c>
      <c r="B43" s="159">
        <v>104428</v>
      </c>
      <c r="C43" s="160" t="s">
        <v>250</v>
      </c>
      <c r="D43" s="159">
        <v>6472</v>
      </c>
      <c r="E43" s="161" t="s">
        <v>251</v>
      </c>
      <c r="F43" s="159">
        <v>365</v>
      </c>
      <c r="G43" s="159">
        <v>39497.57</v>
      </c>
      <c r="H43" s="162">
        <v>9556.0595435381</v>
      </c>
      <c r="I43" s="164">
        <v>180</v>
      </c>
    </row>
    <row r="44" s="16" customFormat="1" hidden="1" customHeight="1" spans="1:9">
      <c r="A44" s="159">
        <v>26</v>
      </c>
      <c r="B44" s="159">
        <v>578</v>
      </c>
      <c r="C44" s="160" t="s">
        <v>252</v>
      </c>
      <c r="D44" s="159">
        <v>9140</v>
      </c>
      <c r="E44" s="161" t="s">
        <v>253</v>
      </c>
      <c r="F44" s="159">
        <v>370</v>
      </c>
      <c r="G44" s="159">
        <v>39352.42</v>
      </c>
      <c r="H44" s="162">
        <v>11993.1971821614</v>
      </c>
      <c r="I44" s="164">
        <v>180</v>
      </c>
    </row>
    <row r="45" s="16" customFormat="1" hidden="1" customHeight="1" spans="1:9">
      <c r="A45" s="159">
        <v>27</v>
      </c>
      <c r="B45" s="159">
        <v>115971</v>
      </c>
      <c r="C45" s="160" t="s">
        <v>254</v>
      </c>
      <c r="D45" s="159">
        <v>7707</v>
      </c>
      <c r="E45" s="161" t="s">
        <v>255</v>
      </c>
      <c r="F45" s="159">
        <v>345</v>
      </c>
      <c r="G45" s="159">
        <v>38771.76</v>
      </c>
      <c r="H45" s="162">
        <v>7337.3025785002</v>
      </c>
      <c r="I45" s="164">
        <v>180</v>
      </c>
    </row>
    <row r="46" s="16" customFormat="1" hidden="1" customHeight="1" spans="1:9">
      <c r="A46" s="159">
        <v>28</v>
      </c>
      <c r="B46" s="159">
        <v>730</v>
      </c>
      <c r="C46" s="160" t="s">
        <v>256</v>
      </c>
      <c r="D46" s="159">
        <v>8338</v>
      </c>
      <c r="E46" s="161" t="s">
        <v>257</v>
      </c>
      <c r="F46" s="159">
        <v>295</v>
      </c>
      <c r="G46" s="159">
        <v>38024.64</v>
      </c>
      <c r="H46" s="162">
        <v>7566.6695247908</v>
      </c>
      <c r="I46" s="164">
        <v>180</v>
      </c>
    </row>
    <row r="47" s="16" customFormat="1" hidden="1" customHeight="1" spans="1:9">
      <c r="A47" s="159">
        <v>29</v>
      </c>
      <c r="B47" s="159">
        <v>105267</v>
      </c>
      <c r="C47" s="160" t="s">
        <v>258</v>
      </c>
      <c r="D47" s="159">
        <v>12886</v>
      </c>
      <c r="E47" s="161" t="s">
        <v>259</v>
      </c>
      <c r="F47" s="159">
        <v>424</v>
      </c>
      <c r="G47" s="159">
        <v>38022.65</v>
      </c>
      <c r="H47" s="162">
        <v>9239.78767395188</v>
      </c>
      <c r="I47" s="164">
        <v>180</v>
      </c>
    </row>
    <row r="48" s="16" customFormat="1" hidden="1" customHeight="1" spans="1:9">
      <c r="A48" s="159">
        <v>30</v>
      </c>
      <c r="B48" s="159">
        <v>114685</v>
      </c>
      <c r="C48" s="160" t="s">
        <v>260</v>
      </c>
      <c r="D48" s="159">
        <v>4086</v>
      </c>
      <c r="E48" s="161" t="s">
        <v>261</v>
      </c>
      <c r="F48" s="159">
        <v>243</v>
      </c>
      <c r="G48" s="159">
        <v>37988.37</v>
      </c>
      <c r="H48" s="162">
        <v>5321.5677155994</v>
      </c>
      <c r="I48" s="164">
        <v>180</v>
      </c>
    </row>
    <row r="49" s="16" customFormat="1" hidden="1" customHeight="1" spans="1:9">
      <c r="A49" s="159">
        <v>31</v>
      </c>
      <c r="B49" s="159">
        <v>750</v>
      </c>
      <c r="C49" s="160" t="s">
        <v>62</v>
      </c>
      <c r="D49" s="159">
        <v>11051</v>
      </c>
      <c r="E49" s="161" t="s">
        <v>262</v>
      </c>
      <c r="F49" s="159">
        <v>316</v>
      </c>
      <c r="G49" s="159">
        <v>37966.54</v>
      </c>
      <c r="H49" s="162">
        <v>9758.4074647636</v>
      </c>
      <c r="I49" s="164">
        <v>180</v>
      </c>
    </row>
    <row r="50" s="16" customFormat="1" hidden="1" customHeight="1" spans="1:9">
      <c r="A50" s="159">
        <v>32</v>
      </c>
      <c r="B50" s="159">
        <v>341</v>
      </c>
      <c r="C50" s="160" t="s">
        <v>263</v>
      </c>
      <c r="D50" s="159">
        <v>11372</v>
      </c>
      <c r="E50" s="161" t="s">
        <v>264</v>
      </c>
      <c r="F50" s="159">
        <v>273</v>
      </c>
      <c r="G50" s="159">
        <v>37763.52</v>
      </c>
      <c r="H50" s="162">
        <v>8798.4827500639</v>
      </c>
      <c r="I50" s="164">
        <v>180</v>
      </c>
    </row>
    <row r="51" s="16" customFormat="1" hidden="1" customHeight="1" spans="1:9">
      <c r="A51" s="159">
        <v>33</v>
      </c>
      <c r="B51" s="159">
        <v>105910</v>
      </c>
      <c r="C51" s="160" t="s">
        <v>265</v>
      </c>
      <c r="D51" s="159">
        <v>12504</v>
      </c>
      <c r="E51" s="161" t="s">
        <v>266</v>
      </c>
      <c r="F51" s="159">
        <v>256</v>
      </c>
      <c r="G51" s="159">
        <v>37571.46</v>
      </c>
      <c r="H51" s="162">
        <v>7554.4702220005</v>
      </c>
      <c r="I51" s="164">
        <v>180</v>
      </c>
    </row>
    <row r="52" s="16" customFormat="1" hidden="1" customHeight="1" spans="1:9">
      <c r="A52" s="159">
        <v>34</v>
      </c>
      <c r="B52" s="159">
        <v>105751</v>
      </c>
      <c r="C52" s="160" t="s">
        <v>267</v>
      </c>
      <c r="D52" s="159">
        <v>8763</v>
      </c>
      <c r="E52" s="161" t="s">
        <v>268</v>
      </c>
      <c r="F52" s="159">
        <v>374</v>
      </c>
      <c r="G52" s="159">
        <v>37316.69</v>
      </c>
      <c r="H52" s="162">
        <v>8639.9499149584</v>
      </c>
      <c r="I52" s="164">
        <v>180</v>
      </c>
    </row>
    <row r="53" s="16" customFormat="1" hidden="1" customHeight="1" spans="1:9">
      <c r="A53" s="159">
        <v>35</v>
      </c>
      <c r="B53" s="159">
        <v>747</v>
      </c>
      <c r="C53" s="160" t="s">
        <v>269</v>
      </c>
      <c r="D53" s="159">
        <v>10907</v>
      </c>
      <c r="E53" s="161" t="s">
        <v>270</v>
      </c>
      <c r="F53" s="159">
        <v>148</v>
      </c>
      <c r="G53" s="159">
        <v>37128.45</v>
      </c>
      <c r="H53" s="162">
        <v>6885.7292916646</v>
      </c>
      <c r="I53" s="164">
        <v>180</v>
      </c>
    </row>
    <row r="54" s="16" customFormat="1" hidden="1" customHeight="1" spans="1:9">
      <c r="A54" s="159">
        <v>36</v>
      </c>
      <c r="B54" s="159">
        <v>105267</v>
      </c>
      <c r="C54" s="160" t="s">
        <v>258</v>
      </c>
      <c r="D54" s="159">
        <v>5457</v>
      </c>
      <c r="E54" s="161" t="s">
        <v>271</v>
      </c>
      <c r="F54" s="159">
        <v>440</v>
      </c>
      <c r="G54" s="159">
        <v>36994.57</v>
      </c>
      <c r="H54" s="162">
        <v>8988.6861431736</v>
      </c>
      <c r="I54" s="164">
        <v>180</v>
      </c>
    </row>
    <row r="55" s="16" customFormat="1" hidden="1" customHeight="1" spans="1:9">
      <c r="A55" s="159">
        <v>37</v>
      </c>
      <c r="B55" s="159">
        <v>387</v>
      </c>
      <c r="C55" s="160" t="s">
        <v>272</v>
      </c>
      <c r="D55" s="159">
        <v>5408</v>
      </c>
      <c r="E55" s="161" t="s">
        <v>273</v>
      </c>
      <c r="F55" s="159">
        <v>356</v>
      </c>
      <c r="G55" s="159">
        <v>36143.82</v>
      </c>
      <c r="H55" s="162">
        <v>6331.4637768659</v>
      </c>
      <c r="I55" s="164">
        <v>180</v>
      </c>
    </row>
    <row r="56" s="16" customFormat="1" hidden="1" customHeight="1" spans="1:9">
      <c r="A56" s="159">
        <v>38</v>
      </c>
      <c r="B56" s="159">
        <v>337</v>
      </c>
      <c r="C56" s="160" t="s">
        <v>194</v>
      </c>
      <c r="D56" s="159">
        <v>4061</v>
      </c>
      <c r="E56" s="161" t="s">
        <v>274</v>
      </c>
      <c r="F56" s="159">
        <v>270</v>
      </c>
      <c r="G56" s="159">
        <v>36017.46</v>
      </c>
      <c r="H56" s="162">
        <v>8576.78799165746</v>
      </c>
      <c r="I56" s="164">
        <v>180</v>
      </c>
    </row>
    <row r="57" s="16" customFormat="1" hidden="1" customHeight="1" spans="1:9">
      <c r="A57" s="159">
        <v>39</v>
      </c>
      <c r="B57" s="159">
        <v>515</v>
      </c>
      <c r="C57" s="160" t="s">
        <v>275</v>
      </c>
      <c r="D57" s="159">
        <v>7917</v>
      </c>
      <c r="E57" s="161" t="s">
        <v>276</v>
      </c>
      <c r="F57" s="159">
        <v>263</v>
      </c>
      <c r="G57" s="159">
        <v>35790</v>
      </c>
      <c r="H57" s="162">
        <v>8023.7148309236</v>
      </c>
      <c r="I57" s="164">
        <v>180</v>
      </c>
    </row>
    <row r="58" s="16" customFormat="1" hidden="1" customHeight="1" spans="1:9">
      <c r="A58" s="159">
        <v>40</v>
      </c>
      <c r="B58" s="159">
        <v>311</v>
      </c>
      <c r="C58" s="160" t="s">
        <v>277</v>
      </c>
      <c r="D58" s="159">
        <v>4093</v>
      </c>
      <c r="E58" s="161" t="s">
        <v>278</v>
      </c>
      <c r="F58" s="159">
        <v>117</v>
      </c>
      <c r="G58" s="159">
        <v>35333.8</v>
      </c>
      <c r="H58" s="162">
        <v>7595.6723098756</v>
      </c>
      <c r="I58" s="164">
        <v>180</v>
      </c>
    </row>
    <row r="59" s="16" customFormat="1" hidden="1" customHeight="1" spans="1:9">
      <c r="A59" s="159">
        <v>41</v>
      </c>
      <c r="B59" s="159">
        <v>367</v>
      </c>
      <c r="C59" s="160" t="s">
        <v>279</v>
      </c>
      <c r="D59" s="159">
        <v>10043</v>
      </c>
      <c r="E59" s="161" t="s">
        <v>280</v>
      </c>
      <c r="F59" s="159">
        <v>300</v>
      </c>
      <c r="G59" s="159">
        <v>35089.82</v>
      </c>
      <c r="H59" s="162">
        <v>6572.47678719898</v>
      </c>
      <c r="I59" s="164">
        <v>180</v>
      </c>
    </row>
    <row r="60" s="16" customFormat="1" hidden="1" customHeight="1" spans="1:9">
      <c r="A60" s="159">
        <v>42</v>
      </c>
      <c r="B60" s="159">
        <v>546</v>
      </c>
      <c r="C60" s="160" t="s">
        <v>222</v>
      </c>
      <c r="D60" s="159">
        <v>11377</v>
      </c>
      <c r="E60" s="161" t="s">
        <v>281</v>
      </c>
      <c r="F60" s="159">
        <v>389</v>
      </c>
      <c r="G60" s="159">
        <v>34985.22</v>
      </c>
      <c r="H60" s="162">
        <v>8578.7938792792</v>
      </c>
      <c r="I60" s="164">
        <v>180</v>
      </c>
    </row>
    <row r="61" s="16" customFormat="1" hidden="1" customHeight="1" spans="1:9">
      <c r="A61" s="159">
        <v>43</v>
      </c>
      <c r="B61" s="159">
        <v>387</v>
      </c>
      <c r="C61" s="160" t="s">
        <v>272</v>
      </c>
      <c r="D61" s="159">
        <v>5701</v>
      </c>
      <c r="E61" s="161" t="s">
        <v>282</v>
      </c>
      <c r="F61" s="159">
        <v>291</v>
      </c>
      <c r="G61" s="159">
        <v>34839.96</v>
      </c>
      <c r="H61" s="162">
        <v>8594.748732489</v>
      </c>
      <c r="I61" s="164">
        <v>180</v>
      </c>
    </row>
    <row r="62" s="16" customFormat="1" hidden="1" customHeight="1" spans="1:9">
      <c r="A62" s="159">
        <v>44</v>
      </c>
      <c r="B62" s="159">
        <v>730</v>
      </c>
      <c r="C62" s="160" t="s">
        <v>256</v>
      </c>
      <c r="D62" s="159">
        <v>4325</v>
      </c>
      <c r="E62" s="161" t="s">
        <v>283</v>
      </c>
      <c r="F62" s="159">
        <v>238</v>
      </c>
      <c r="G62" s="159">
        <v>34780.13</v>
      </c>
      <c r="H62" s="162">
        <v>6654.2946114651</v>
      </c>
      <c r="I62" s="164">
        <v>180</v>
      </c>
    </row>
    <row r="63" s="16" customFormat="1" hidden="1" customHeight="1" spans="1:9">
      <c r="A63" s="159">
        <v>45</v>
      </c>
      <c r="B63" s="159">
        <v>54</v>
      </c>
      <c r="C63" s="160" t="s">
        <v>240</v>
      </c>
      <c r="D63" s="159">
        <v>7379</v>
      </c>
      <c r="E63" s="161" t="s">
        <v>284</v>
      </c>
      <c r="F63" s="159">
        <v>309</v>
      </c>
      <c r="G63" s="159">
        <v>34554.96</v>
      </c>
      <c r="H63" s="162">
        <v>6547.7540795903</v>
      </c>
      <c r="I63" s="164">
        <v>180</v>
      </c>
    </row>
    <row r="64" s="16" customFormat="1" hidden="1" customHeight="1" spans="1:9">
      <c r="A64" s="159">
        <v>46</v>
      </c>
      <c r="B64" s="159">
        <v>585</v>
      </c>
      <c r="C64" s="160" t="s">
        <v>285</v>
      </c>
      <c r="D64" s="159">
        <v>6303</v>
      </c>
      <c r="E64" s="161" t="s">
        <v>286</v>
      </c>
      <c r="F64" s="159">
        <v>406</v>
      </c>
      <c r="G64" s="159">
        <v>34541.1</v>
      </c>
      <c r="H64" s="162">
        <v>7344.0370273583</v>
      </c>
      <c r="I64" s="164">
        <v>180</v>
      </c>
    </row>
    <row r="65" s="16" customFormat="1" hidden="1" customHeight="1" spans="1:9">
      <c r="A65" s="159">
        <v>47</v>
      </c>
      <c r="B65" s="159">
        <v>114685</v>
      </c>
      <c r="C65" s="160" t="s">
        <v>260</v>
      </c>
      <c r="D65" s="159">
        <v>7279</v>
      </c>
      <c r="E65" s="161" t="s">
        <v>287</v>
      </c>
      <c r="F65" s="159">
        <v>233</v>
      </c>
      <c r="G65" s="159">
        <v>34532.59</v>
      </c>
      <c r="H65" s="162">
        <v>4028.0027444525</v>
      </c>
      <c r="I65" s="164">
        <v>180</v>
      </c>
    </row>
    <row r="66" s="16" customFormat="1" hidden="1" customHeight="1" spans="1:9">
      <c r="A66" s="159">
        <v>48</v>
      </c>
      <c r="B66" s="159">
        <v>111400</v>
      </c>
      <c r="C66" s="160" t="s">
        <v>218</v>
      </c>
      <c r="D66" s="159">
        <v>4310</v>
      </c>
      <c r="E66" s="161" t="s">
        <v>288</v>
      </c>
      <c r="F66" s="159">
        <v>203</v>
      </c>
      <c r="G66" s="159">
        <v>34062.07</v>
      </c>
      <c r="H66" s="162">
        <v>5559.5073447199</v>
      </c>
      <c r="I66" s="164">
        <v>180</v>
      </c>
    </row>
    <row r="67" s="16" customFormat="1" hidden="1" customHeight="1" spans="1:9">
      <c r="A67" s="159">
        <v>49</v>
      </c>
      <c r="B67" s="159">
        <v>571</v>
      </c>
      <c r="C67" s="160" t="s">
        <v>220</v>
      </c>
      <c r="D67" s="159">
        <v>5471</v>
      </c>
      <c r="E67" s="161" t="s">
        <v>289</v>
      </c>
      <c r="F67" s="159">
        <v>288</v>
      </c>
      <c r="G67" s="159">
        <v>33862.15</v>
      </c>
      <c r="H67" s="162">
        <v>5385.0525416658</v>
      </c>
      <c r="I67" s="164">
        <v>180</v>
      </c>
    </row>
    <row r="68" s="16" customFormat="1" hidden="1" customHeight="1" spans="1:9">
      <c r="A68" s="159">
        <v>50</v>
      </c>
      <c r="B68" s="159">
        <v>341</v>
      </c>
      <c r="C68" s="160" t="s">
        <v>263</v>
      </c>
      <c r="D68" s="159">
        <v>4187</v>
      </c>
      <c r="E68" s="161" t="s">
        <v>290</v>
      </c>
      <c r="F68" s="159">
        <v>271</v>
      </c>
      <c r="G68" s="159">
        <v>33515.28</v>
      </c>
      <c r="H68" s="162">
        <v>6701.02189801833</v>
      </c>
      <c r="I68" s="164">
        <v>180</v>
      </c>
    </row>
    <row r="69" s="16" customFormat="1" hidden="1" customHeight="1" spans="1:9">
      <c r="A69" s="159">
        <v>51</v>
      </c>
      <c r="B69" s="159">
        <v>101453</v>
      </c>
      <c r="C69" s="160" t="s">
        <v>291</v>
      </c>
      <c r="D69" s="159">
        <v>4518</v>
      </c>
      <c r="E69" s="161" t="s">
        <v>292</v>
      </c>
      <c r="F69" s="159">
        <v>253</v>
      </c>
      <c r="G69" s="159">
        <v>33291.58</v>
      </c>
      <c r="H69" s="162">
        <v>6881.090699857</v>
      </c>
      <c r="I69" s="164">
        <v>180</v>
      </c>
    </row>
    <row r="70" s="16" customFormat="1" hidden="1" customHeight="1" spans="1:9">
      <c r="A70" s="159">
        <v>52</v>
      </c>
      <c r="B70" s="159">
        <v>750</v>
      </c>
      <c r="C70" s="160" t="s">
        <v>62</v>
      </c>
      <c r="D70" s="159">
        <v>12623</v>
      </c>
      <c r="E70" s="161" t="s">
        <v>293</v>
      </c>
      <c r="F70" s="159">
        <v>272</v>
      </c>
      <c r="G70" s="159">
        <v>33289.25</v>
      </c>
      <c r="H70" s="162">
        <v>8052.76380530783</v>
      </c>
      <c r="I70" s="164">
        <v>180</v>
      </c>
    </row>
    <row r="71" s="16" customFormat="1" hidden="1" customHeight="1" spans="1:9">
      <c r="A71" s="159">
        <v>53</v>
      </c>
      <c r="B71" s="159">
        <v>750</v>
      </c>
      <c r="C71" s="160" t="s">
        <v>62</v>
      </c>
      <c r="D71" s="159">
        <v>12254</v>
      </c>
      <c r="E71" s="161" t="s">
        <v>294</v>
      </c>
      <c r="F71" s="159">
        <v>261</v>
      </c>
      <c r="G71" s="159">
        <v>33204.91</v>
      </c>
      <c r="H71" s="162">
        <v>8159.525540337</v>
      </c>
      <c r="I71" s="164">
        <v>180</v>
      </c>
    </row>
    <row r="72" s="16" customFormat="1" hidden="1" customHeight="1" spans="1:9">
      <c r="A72" s="159">
        <v>54</v>
      </c>
      <c r="B72" s="159">
        <v>341</v>
      </c>
      <c r="C72" s="160" t="s">
        <v>263</v>
      </c>
      <c r="D72" s="159">
        <v>992157</v>
      </c>
      <c r="E72" s="161" t="s">
        <v>295</v>
      </c>
      <c r="F72" s="159">
        <v>213</v>
      </c>
      <c r="G72" s="159">
        <v>32678.8</v>
      </c>
      <c r="H72" s="162">
        <v>7136.189865393</v>
      </c>
      <c r="I72" s="164">
        <v>180</v>
      </c>
    </row>
    <row r="73" s="16" customFormat="1" hidden="1" customHeight="1" spans="1:9">
      <c r="A73" s="159">
        <v>55</v>
      </c>
      <c r="B73" s="159">
        <v>515</v>
      </c>
      <c r="C73" s="160" t="s">
        <v>275</v>
      </c>
      <c r="D73" s="159">
        <v>7006</v>
      </c>
      <c r="E73" s="161" t="s">
        <v>296</v>
      </c>
      <c r="F73" s="159">
        <v>405</v>
      </c>
      <c r="G73" s="159">
        <v>32665.27</v>
      </c>
      <c r="H73" s="162">
        <v>5961.6815047897</v>
      </c>
      <c r="I73" s="164">
        <v>180</v>
      </c>
    </row>
    <row r="74" s="16" customFormat="1" hidden="1" customHeight="1" spans="1:9">
      <c r="A74" s="159">
        <v>56</v>
      </c>
      <c r="B74" s="159">
        <v>748</v>
      </c>
      <c r="C74" s="160" t="s">
        <v>297</v>
      </c>
      <c r="D74" s="159">
        <v>6537</v>
      </c>
      <c r="E74" s="161" t="s">
        <v>298</v>
      </c>
      <c r="F74" s="159">
        <v>260</v>
      </c>
      <c r="G74" s="159">
        <v>32248.36</v>
      </c>
      <c r="H74" s="162">
        <v>6568.8222400008</v>
      </c>
      <c r="I74" s="164">
        <v>180</v>
      </c>
    </row>
    <row r="75" s="16" customFormat="1" customHeight="1" spans="1:9">
      <c r="A75" s="159">
        <v>57</v>
      </c>
      <c r="B75" s="159">
        <v>343</v>
      </c>
      <c r="C75" s="160" t="s">
        <v>189</v>
      </c>
      <c r="D75" s="159">
        <v>12953</v>
      </c>
      <c r="E75" s="161" t="s">
        <v>299</v>
      </c>
      <c r="F75" s="159">
        <v>297</v>
      </c>
      <c r="G75" s="159">
        <v>31931.22</v>
      </c>
      <c r="H75" s="162">
        <v>6063.11406204035</v>
      </c>
      <c r="I75" s="164">
        <v>180</v>
      </c>
    </row>
    <row r="76" s="16" customFormat="1" hidden="1" customHeight="1" spans="1:9">
      <c r="A76" s="159">
        <v>58</v>
      </c>
      <c r="B76" s="159">
        <v>365</v>
      </c>
      <c r="C76" s="160" t="s">
        <v>208</v>
      </c>
      <c r="D76" s="159">
        <v>10931</v>
      </c>
      <c r="E76" s="161" t="s">
        <v>300</v>
      </c>
      <c r="F76" s="159">
        <v>226</v>
      </c>
      <c r="G76" s="159">
        <v>31734.55</v>
      </c>
      <c r="H76" s="162">
        <v>6352.761682005</v>
      </c>
      <c r="I76" s="164">
        <v>180</v>
      </c>
    </row>
    <row r="77" s="16" customFormat="1" hidden="1" customHeight="1" spans="1:9">
      <c r="A77" s="159">
        <v>59</v>
      </c>
      <c r="B77" s="159">
        <v>724</v>
      </c>
      <c r="C77" s="160" t="s">
        <v>301</v>
      </c>
      <c r="D77" s="159">
        <v>10930</v>
      </c>
      <c r="E77" s="161" t="s">
        <v>302</v>
      </c>
      <c r="F77" s="159">
        <v>344</v>
      </c>
      <c r="G77" s="159">
        <v>31512.41</v>
      </c>
      <c r="H77" s="162">
        <v>5909.8898580157</v>
      </c>
      <c r="I77" s="164">
        <v>180</v>
      </c>
    </row>
    <row r="78" s="16" customFormat="1" hidden="1" customHeight="1" spans="1:9">
      <c r="A78" s="159">
        <v>60</v>
      </c>
      <c r="B78" s="159">
        <v>539</v>
      </c>
      <c r="C78" s="160" t="s">
        <v>303</v>
      </c>
      <c r="D78" s="159">
        <v>6733</v>
      </c>
      <c r="E78" s="161" t="s">
        <v>304</v>
      </c>
      <c r="F78" s="159">
        <v>331</v>
      </c>
      <c r="G78" s="159">
        <v>30889.79</v>
      </c>
      <c r="H78" s="162">
        <v>6081.949585535</v>
      </c>
      <c r="I78" s="164">
        <v>180</v>
      </c>
    </row>
    <row r="79" s="16" customFormat="1" hidden="1" customHeight="1" spans="1:9">
      <c r="A79" s="159">
        <v>61</v>
      </c>
      <c r="B79" s="159">
        <v>744</v>
      </c>
      <c r="C79" s="160" t="s">
        <v>305</v>
      </c>
      <c r="D79" s="159">
        <v>11333</v>
      </c>
      <c r="E79" s="161" t="s">
        <v>306</v>
      </c>
      <c r="F79" s="159">
        <v>265</v>
      </c>
      <c r="G79" s="159">
        <v>30791.5</v>
      </c>
      <c r="H79" s="162">
        <v>7850.33674693532</v>
      </c>
      <c r="I79" s="164">
        <v>180</v>
      </c>
    </row>
    <row r="80" s="16" customFormat="1" hidden="1" customHeight="1" spans="1:9">
      <c r="A80" s="159">
        <v>62</v>
      </c>
      <c r="B80" s="159">
        <v>745</v>
      </c>
      <c r="C80" s="160" t="s">
        <v>307</v>
      </c>
      <c r="D80" s="159">
        <v>11504</v>
      </c>
      <c r="E80" s="161" t="s">
        <v>308</v>
      </c>
      <c r="F80" s="159">
        <v>322</v>
      </c>
      <c r="G80" s="159">
        <v>30665.06</v>
      </c>
      <c r="H80" s="162">
        <v>7410.3188013338</v>
      </c>
      <c r="I80" s="164">
        <v>180</v>
      </c>
    </row>
    <row r="81" s="16" customFormat="1" hidden="1" customHeight="1" spans="1:9">
      <c r="A81" s="159">
        <v>63</v>
      </c>
      <c r="B81" s="159">
        <v>514</v>
      </c>
      <c r="C81" s="160" t="s">
        <v>236</v>
      </c>
      <c r="D81" s="159">
        <v>4330</v>
      </c>
      <c r="E81" s="161" t="s">
        <v>309</v>
      </c>
      <c r="F81" s="159">
        <v>354</v>
      </c>
      <c r="G81" s="159">
        <v>30418.83</v>
      </c>
      <c r="H81" s="162">
        <v>5078.28209590021</v>
      </c>
      <c r="I81" s="164">
        <v>180</v>
      </c>
    </row>
    <row r="82" s="16" customFormat="1" hidden="1" customHeight="1" spans="1:9">
      <c r="A82" s="159">
        <v>64</v>
      </c>
      <c r="B82" s="159">
        <v>744</v>
      </c>
      <c r="C82" s="160" t="s">
        <v>305</v>
      </c>
      <c r="D82" s="159">
        <v>5519</v>
      </c>
      <c r="E82" s="161" t="s">
        <v>310</v>
      </c>
      <c r="F82" s="159">
        <v>278</v>
      </c>
      <c r="G82" s="159">
        <v>30201.11</v>
      </c>
      <c r="H82" s="162">
        <v>5150.57958663074</v>
      </c>
      <c r="I82" s="164">
        <v>180</v>
      </c>
    </row>
    <row r="83" s="16" customFormat="1" hidden="1" customHeight="1" spans="1:9">
      <c r="A83" s="159">
        <v>65</v>
      </c>
      <c r="B83" s="159">
        <v>359</v>
      </c>
      <c r="C83" s="160" t="s">
        <v>311</v>
      </c>
      <c r="D83" s="159">
        <v>4549</v>
      </c>
      <c r="E83" s="161" t="s">
        <v>312</v>
      </c>
      <c r="F83" s="159">
        <v>365</v>
      </c>
      <c r="G83" s="159">
        <v>30183.99</v>
      </c>
      <c r="H83" s="162">
        <v>6160.72071988255</v>
      </c>
      <c r="I83" s="164">
        <v>180</v>
      </c>
    </row>
    <row r="84" s="16" customFormat="1" hidden="1" customHeight="1" spans="1:9">
      <c r="A84" s="165">
        <v>66</v>
      </c>
      <c r="B84" s="165">
        <v>355</v>
      </c>
      <c r="C84" s="166" t="s">
        <v>313</v>
      </c>
      <c r="D84" s="165">
        <v>9895</v>
      </c>
      <c r="E84" s="167" t="s">
        <v>314</v>
      </c>
      <c r="F84" s="165">
        <v>152</v>
      </c>
      <c r="G84" s="165">
        <v>29879.11</v>
      </c>
      <c r="H84" s="168">
        <v>2181.20393951422</v>
      </c>
      <c r="I84" s="116"/>
    </row>
    <row r="85" s="16" customFormat="1" hidden="1" customHeight="1" spans="1:9">
      <c r="A85" s="165">
        <v>67</v>
      </c>
      <c r="B85" s="165">
        <v>712</v>
      </c>
      <c r="C85" s="166" t="s">
        <v>248</v>
      </c>
      <c r="D85" s="165">
        <v>8972</v>
      </c>
      <c r="E85" s="167" t="s">
        <v>315</v>
      </c>
      <c r="F85" s="165">
        <v>357</v>
      </c>
      <c r="G85" s="165">
        <v>29802.93</v>
      </c>
      <c r="H85" s="168">
        <v>8328.2492978662</v>
      </c>
      <c r="I85" s="116"/>
    </row>
    <row r="86" s="16" customFormat="1" hidden="1" customHeight="1" spans="1:9">
      <c r="A86" s="165">
        <v>68</v>
      </c>
      <c r="B86" s="165">
        <v>377</v>
      </c>
      <c r="C86" s="166" t="s">
        <v>316</v>
      </c>
      <c r="D86" s="165">
        <v>8940</v>
      </c>
      <c r="E86" s="167" t="s">
        <v>317</v>
      </c>
      <c r="F86" s="165">
        <v>511</v>
      </c>
      <c r="G86" s="165">
        <v>29762.71</v>
      </c>
      <c r="H86" s="168">
        <v>7853.9665848701</v>
      </c>
      <c r="I86" s="116"/>
    </row>
    <row r="87" s="16" customFormat="1" hidden="1" customHeight="1" spans="1:9">
      <c r="A87" s="165">
        <v>69</v>
      </c>
      <c r="B87" s="165">
        <v>539</v>
      </c>
      <c r="C87" s="166" t="s">
        <v>303</v>
      </c>
      <c r="D87" s="165">
        <v>9320</v>
      </c>
      <c r="E87" s="167" t="s">
        <v>318</v>
      </c>
      <c r="F87" s="165">
        <v>297</v>
      </c>
      <c r="G87" s="165">
        <v>29743.91</v>
      </c>
      <c r="H87" s="168">
        <v>7015.9030583335</v>
      </c>
      <c r="I87" s="116"/>
    </row>
    <row r="88" s="16" customFormat="1" hidden="1" customHeight="1" spans="1:9">
      <c r="A88" s="165">
        <v>70</v>
      </c>
      <c r="B88" s="165">
        <v>373</v>
      </c>
      <c r="C88" s="166" t="s">
        <v>319</v>
      </c>
      <c r="D88" s="165">
        <v>11602</v>
      </c>
      <c r="E88" s="167" t="s">
        <v>320</v>
      </c>
      <c r="F88" s="165">
        <v>342</v>
      </c>
      <c r="G88" s="165">
        <v>29632.98</v>
      </c>
      <c r="H88" s="168">
        <v>5262.1237055932</v>
      </c>
      <c r="I88" s="116"/>
    </row>
    <row r="89" s="16" customFormat="1" hidden="1" customHeight="1" spans="1:9">
      <c r="A89" s="165">
        <v>71</v>
      </c>
      <c r="B89" s="165">
        <v>102565</v>
      </c>
      <c r="C89" s="166" t="s">
        <v>246</v>
      </c>
      <c r="D89" s="165">
        <v>11871</v>
      </c>
      <c r="E89" s="167" t="s">
        <v>321</v>
      </c>
      <c r="F89" s="165">
        <v>431</v>
      </c>
      <c r="G89" s="165">
        <v>29566.32</v>
      </c>
      <c r="H89" s="168">
        <v>7355.7870938006</v>
      </c>
      <c r="I89" s="116"/>
    </row>
    <row r="90" s="16" customFormat="1" hidden="1" customHeight="1" spans="1:9">
      <c r="A90" s="165">
        <v>72</v>
      </c>
      <c r="B90" s="165">
        <v>742</v>
      </c>
      <c r="C90" s="166" t="s">
        <v>322</v>
      </c>
      <c r="D90" s="165">
        <v>1000435</v>
      </c>
      <c r="E90" s="167" t="s">
        <v>323</v>
      </c>
      <c r="F90" s="165">
        <v>195</v>
      </c>
      <c r="G90" s="165">
        <v>29496.85</v>
      </c>
      <c r="H90" s="168">
        <v>5081.6999891603</v>
      </c>
      <c r="I90" s="116"/>
    </row>
    <row r="91" s="16" customFormat="1" hidden="1" customHeight="1" spans="1:9">
      <c r="A91" s="165">
        <v>73</v>
      </c>
      <c r="B91" s="165">
        <v>747</v>
      </c>
      <c r="C91" s="166" t="s">
        <v>269</v>
      </c>
      <c r="D91" s="165">
        <v>11964</v>
      </c>
      <c r="E91" s="167" t="s">
        <v>324</v>
      </c>
      <c r="F91" s="165">
        <v>168</v>
      </c>
      <c r="G91" s="165">
        <v>29349.15</v>
      </c>
      <c r="H91" s="168">
        <v>3864.6975740581</v>
      </c>
      <c r="I91" s="116"/>
    </row>
    <row r="92" s="16" customFormat="1" hidden="1" customHeight="1" spans="1:9">
      <c r="A92" s="165">
        <v>74</v>
      </c>
      <c r="B92" s="165">
        <v>578</v>
      </c>
      <c r="C92" s="166" t="s">
        <v>252</v>
      </c>
      <c r="D92" s="165">
        <v>9331</v>
      </c>
      <c r="E92" s="167" t="s">
        <v>325</v>
      </c>
      <c r="F92" s="165">
        <v>275</v>
      </c>
      <c r="G92" s="165">
        <v>29112.7</v>
      </c>
      <c r="H92" s="168">
        <v>7912.3319839731</v>
      </c>
      <c r="I92" s="116"/>
    </row>
    <row r="93" s="16" customFormat="1" hidden="1" customHeight="1" spans="1:9">
      <c r="A93" s="165">
        <v>75</v>
      </c>
      <c r="B93" s="165">
        <v>108656</v>
      </c>
      <c r="C93" s="166" t="s">
        <v>326</v>
      </c>
      <c r="D93" s="165">
        <v>8489</v>
      </c>
      <c r="E93" s="167" t="s">
        <v>327</v>
      </c>
      <c r="F93" s="165">
        <v>201</v>
      </c>
      <c r="G93" s="165">
        <v>29004.81</v>
      </c>
      <c r="H93" s="168">
        <v>4116.9204462784</v>
      </c>
      <c r="I93" s="116"/>
    </row>
    <row r="94" s="16" customFormat="1" hidden="1" customHeight="1" spans="1:9">
      <c r="A94" s="165">
        <v>76</v>
      </c>
      <c r="B94" s="165">
        <v>399</v>
      </c>
      <c r="C94" s="166" t="s">
        <v>328</v>
      </c>
      <c r="D94" s="165">
        <v>5665</v>
      </c>
      <c r="E94" s="167" t="s">
        <v>329</v>
      </c>
      <c r="F94" s="165">
        <v>237</v>
      </c>
      <c r="G94" s="165">
        <v>28866.13</v>
      </c>
      <c r="H94" s="168">
        <v>5647.77796787529</v>
      </c>
      <c r="I94" s="116"/>
    </row>
    <row r="95" s="16" customFormat="1" hidden="1" customHeight="1" spans="1:9">
      <c r="A95" s="165">
        <v>77</v>
      </c>
      <c r="B95" s="165">
        <v>102479</v>
      </c>
      <c r="C95" s="166" t="s">
        <v>330</v>
      </c>
      <c r="D95" s="165">
        <v>4311</v>
      </c>
      <c r="E95" s="167" t="s">
        <v>331</v>
      </c>
      <c r="F95" s="165">
        <v>351</v>
      </c>
      <c r="G95" s="165">
        <v>28863.02</v>
      </c>
      <c r="H95" s="168">
        <v>5152.7559425336</v>
      </c>
      <c r="I95" s="116"/>
    </row>
    <row r="96" s="16" customFormat="1" hidden="1" customHeight="1" spans="1:9">
      <c r="A96" s="165">
        <v>78</v>
      </c>
      <c r="B96" s="165">
        <v>311</v>
      </c>
      <c r="C96" s="166" t="s">
        <v>277</v>
      </c>
      <c r="D96" s="165">
        <v>4302</v>
      </c>
      <c r="E96" s="167" t="s">
        <v>332</v>
      </c>
      <c r="F96" s="165">
        <v>149</v>
      </c>
      <c r="G96" s="165">
        <v>28814.39</v>
      </c>
      <c r="H96" s="168">
        <v>5552.6930510421</v>
      </c>
      <c r="I96" s="116"/>
    </row>
    <row r="97" s="16" customFormat="1" hidden="1" customHeight="1" spans="1:9">
      <c r="A97" s="165">
        <v>79</v>
      </c>
      <c r="B97" s="165">
        <v>726</v>
      </c>
      <c r="C97" s="166" t="s">
        <v>333</v>
      </c>
      <c r="D97" s="165">
        <v>6607</v>
      </c>
      <c r="E97" s="167" t="s">
        <v>334</v>
      </c>
      <c r="F97" s="165">
        <v>278</v>
      </c>
      <c r="G97" s="165">
        <v>28657.81</v>
      </c>
      <c r="H97" s="168">
        <v>6710.77528378469</v>
      </c>
      <c r="I97" s="116"/>
    </row>
    <row r="98" s="16" customFormat="1" hidden="1" customHeight="1" spans="1:9">
      <c r="A98" s="165">
        <v>80</v>
      </c>
      <c r="B98" s="165">
        <v>359</v>
      </c>
      <c r="C98" s="166" t="s">
        <v>311</v>
      </c>
      <c r="D98" s="165">
        <v>12482</v>
      </c>
      <c r="E98" s="167" t="s">
        <v>335</v>
      </c>
      <c r="F98" s="165">
        <v>260</v>
      </c>
      <c r="G98" s="165">
        <v>28458.18</v>
      </c>
      <c r="H98" s="168">
        <v>4132.88615897565</v>
      </c>
      <c r="I98" s="116"/>
    </row>
    <row r="99" s="16" customFormat="1" hidden="1" customHeight="1" spans="1:9">
      <c r="A99" s="165">
        <v>81</v>
      </c>
      <c r="B99" s="165">
        <v>709</v>
      </c>
      <c r="C99" s="166" t="s">
        <v>336</v>
      </c>
      <c r="D99" s="165">
        <v>7662</v>
      </c>
      <c r="E99" s="167" t="s">
        <v>337</v>
      </c>
      <c r="F99" s="165">
        <v>201</v>
      </c>
      <c r="G99" s="165">
        <v>28301.19</v>
      </c>
      <c r="H99" s="168">
        <v>6849.6543773787</v>
      </c>
      <c r="I99" s="116"/>
    </row>
    <row r="100" s="16" customFormat="1" hidden="1" customHeight="1" spans="1:9">
      <c r="A100" s="165">
        <v>82</v>
      </c>
      <c r="B100" s="165">
        <v>103198</v>
      </c>
      <c r="C100" s="166" t="s">
        <v>338</v>
      </c>
      <c r="D100" s="165">
        <v>11624</v>
      </c>
      <c r="E100" s="167" t="s">
        <v>339</v>
      </c>
      <c r="F100" s="165">
        <v>412</v>
      </c>
      <c r="G100" s="165">
        <v>28246.24</v>
      </c>
      <c r="H100" s="168">
        <v>5625.8263948698</v>
      </c>
      <c r="I100" s="116"/>
    </row>
    <row r="101" s="16" customFormat="1" hidden="1" customHeight="1" spans="1:9">
      <c r="A101" s="165">
        <v>83</v>
      </c>
      <c r="B101" s="165">
        <v>111219</v>
      </c>
      <c r="C101" s="166" t="s">
        <v>340</v>
      </c>
      <c r="D101" s="165">
        <v>4117</v>
      </c>
      <c r="E101" s="167" t="s">
        <v>341</v>
      </c>
      <c r="F101" s="165">
        <v>254</v>
      </c>
      <c r="G101" s="165">
        <v>28185.31</v>
      </c>
      <c r="H101" s="168">
        <v>6956.5553806469</v>
      </c>
      <c r="I101" s="116"/>
    </row>
    <row r="102" s="16" customFormat="1" hidden="1" customHeight="1" spans="1:9">
      <c r="A102" s="165">
        <v>84</v>
      </c>
      <c r="B102" s="165">
        <v>726</v>
      </c>
      <c r="C102" s="166" t="s">
        <v>333</v>
      </c>
      <c r="D102" s="165">
        <v>10177</v>
      </c>
      <c r="E102" s="167" t="s">
        <v>342</v>
      </c>
      <c r="F102" s="165">
        <v>327</v>
      </c>
      <c r="G102" s="165">
        <v>27923.09</v>
      </c>
      <c r="H102" s="168">
        <v>5686.65198788966</v>
      </c>
      <c r="I102" s="116"/>
    </row>
    <row r="103" s="16" customFormat="1" hidden="1" customHeight="1" spans="1:9">
      <c r="A103" s="165">
        <v>85</v>
      </c>
      <c r="B103" s="165">
        <v>337</v>
      </c>
      <c r="C103" s="166" t="s">
        <v>194</v>
      </c>
      <c r="D103" s="165">
        <v>990451</v>
      </c>
      <c r="E103" s="167" t="s">
        <v>343</v>
      </c>
      <c r="F103" s="165">
        <v>241</v>
      </c>
      <c r="G103" s="165">
        <v>27442.32</v>
      </c>
      <c r="H103" s="168">
        <v>4620.1612250001</v>
      </c>
      <c r="I103" s="116"/>
    </row>
    <row r="104" s="16" customFormat="1" hidden="1" customHeight="1" spans="1:9">
      <c r="A104" s="165">
        <v>86</v>
      </c>
      <c r="B104" s="165">
        <v>707</v>
      </c>
      <c r="C104" s="166" t="s">
        <v>231</v>
      </c>
      <c r="D104" s="165">
        <v>9130</v>
      </c>
      <c r="E104" s="167" t="s">
        <v>344</v>
      </c>
      <c r="F104" s="165">
        <v>311</v>
      </c>
      <c r="G104" s="165">
        <v>27281.43</v>
      </c>
      <c r="H104" s="168">
        <v>6427.34398806686</v>
      </c>
      <c r="I104" s="116"/>
    </row>
    <row r="105" s="16" customFormat="1" hidden="1" customHeight="1" spans="1:9">
      <c r="A105" s="165">
        <v>87</v>
      </c>
      <c r="B105" s="165">
        <v>379</v>
      </c>
      <c r="C105" s="166" t="s">
        <v>242</v>
      </c>
      <c r="D105" s="165">
        <v>5344</v>
      </c>
      <c r="E105" s="167" t="s">
        <v>345</v>
      </c>
      <c r="F105" s="165">
        <v>340</v>
      </c>
      <c r="G105" s="165">
        <v>26837.36</v>
      </c>
      <c r="H105" s="168">
        <v>5511.01381198738</v>
      </c>
      <c r="I105" s="116"/>
    </row>
    <row r="106" s="16" customFormat="1" hidden="1" customHeight="1" spans="1:9">
      <c r="A106" s="165">
        <v>88</v>
      </c>
      <c r="B106" s="165">
        <v>587</v>
      </c>
      <c r="C106" s="166" t="s">
        <v>346</v>
      </c>
      <c r="D106" s="165">
        <v>6497</v>
      </c>
      <c r="E106" s="167" t="s">
        <v>347</v>
      </c>
      <c r="F106" s="165">
        <v>260</v>
      </c>
      <c r="G106" s="165">
        <v>26775.79</v>
      </c>
      <c r="H106" s="168">
        <v>6088.0118271718</v>
      </c>
      <c r="I106" s="116"/>
    </row>
    <row r="107" s="16" customFormat="1" hidden="1" customHeight="1" spans="1:9">
      <c r="A107" s="165">
        <v>89</v>
      </c>
      <c r="B107" s="165">
        <v>357</v>
      </c>
      <c r="C107" s="166" t="s">
        <v>348</v>
      </c>
      <c r="D107" s="165">
        <v>6814</v>
      </c>
      <c r="E107" s="167" t="s">
        <v>349</v>
      </c>
      <c r="F107" s="165">
        <v>278</v>
      </c>
      <c r="G107" s="165">
        <v>26681.63</v>
      </c>
      <c r="H107" s="168">
        <v>5941.666027212</v>
      </c>
      <c r="I107" s="116"/>
    </row>
    <row r="108" s="16" customFormat="1" hidden="1" customHeight="1" spans="1:9">
      <c r="A108" s="165">
        <v>90</v>
      </c>
      <c r="B108" s="165">
        <v>377</v>
      </c>
      <c r="C108" s="166" t="s">
        <v>316</v>
      </c>
      <c r="D108" s="165">
        <v>11323</v>
      </c>
      <c r="E108" s="167" t="s">
        <v>350</v>
      </c>
      <c r="F108" s="165">
        <v>315</v>
      </c>
      <c r="G108" s="165">
        <v>26323.89</v>
      </c>
      <c r="H108" s="168">
        <v>6511.6118958304</v>
      </c>
      <c r="I108" s="116"/>
    </row>
    <row r="109" s="16" customFormat="1" hidden="1" customHeight="1" spans="1:9">
      <c r="A109" s="165">
        <v>91</v>
      </c>
      <c r="B109" s="165">
        <v>707</v>
      </c>
      <c r="C109" s="166" t="s">
        <v>231</v>
      </c>
      <c r="D109" s="165">
        <v>12468</v>
      </c>
      <c r="E109" s="167" t="s">
        <v>351</v>
      </c>
      <c r="F109" s="165">
        <v>313</v>
      </c>
      <c r="G109" s="165">
        <v>26241.17</v>
      </c>
      <c r="H109" s="168">
        <v>4969.80499839538</v>
      </c>
      <c r="I109" s="116"/>
    </row>
    <row r="110" s="16" customFormat="1" hidden="1" customHeight="1" spans="1:9">
      <c r="A110" s="165">
        <v>92</v>
      </c>
      <c r="B110" s="165">
        <v>373</v>
      </c>
      <c r="C110" s="166" t="s">
        <v>319</v>
      </c>
      <c r="D110" s="165">
        <v>10949</v>
      </c>
      <c r="E110" s="167" t="s">
        <v>352</v>
      </c>
      <c r="F110" s="165">
        <v>273</v>
      </c>
      <c r="G110" s="165">
        <v>26220.11</v>
      </c>
      <c r="H110" s="168">
        <v>5433.9202800021</v>
      </c>
      <c r="I110" s="116"/>
    </row>
    <row r="111" s="16" customFormat="1" hidden="1" customHeight="1" spans="1:9">
      <c r="A111" s="165">
        <v>93</v>
      </c>
      <c r="B111" s="165">
        <v>114685</v>
      </c>
      <c r="C111" s="166" t="s">
        <v>260</v>
      </c>
      <c r="D111" s="165">
        <v>11120</v>
      </c>
      <c r="E111" s="167" t="s">
        <v>353</v>
      </c>
      <c r="F111" s="165">
        <v>150</v>
      </c>
      <c r="G111" s="165">
        <v>25880.28</v>
      </c>
      <c r="H111" s="168">
        <v>3245.0021815469</v>
      </c>
      <c r="I111" s="116"/>
    </row>
    <row r="112" s="16" customFormat="1" hidden="1" customHeight="1" spans="1:9">
      <c r="A112" s="165">
        <v>94</v>
      </c>
      <c r="B112" s="165">
        <v>385</v>
      </c>
      <c r="C112" s="166" t="s">
        <v>187</v>
      </c>
      <c r="D112" s="165">
        <v>7317</v>
      </c>
      <c r="E112" s="167" t="s">
        <v>354</v>
      </c>
      <c r="F112" s="165">
        <v>193</v>
      </c>
      <c r="G112" s="165">
        <v>25877.58</v>
      </c>
      <c r="H112" s="168">
        <v>4964.1145431343</v>
      </c>
      <c r="I112" s="116"/>
    </row>
    <row r="113" s="16" customFormat="1" hidden="1" customHeight="1" spans="1:9">
      <c r="A113" s="165">
        <v>95</v>
      </c>
      <c r="B113" s="165">
        <v>742</v>
      </c>
      <c r="C113" s="166" t="s">
        <v>322</v>
      </c>
      <c r="D113" s="165">
        <v>1000451</v>
      </c>
      <c r="E113" s="167" t="s">
        <v>355</v>
      </c>
      <c r="F113" s="165">
        <v>155</v>
      </c>
      <c r="G113" s="165">
        <v>25801.86</v>
      </c>
      <c r="H113" s="168">
        <v>6439.4973373009</v>
      </c>
      <c r="I113" s="116"/>
    </row>
    <row r="114" s="16" customFormat="1" hidden="1" customHeight="1" spans="1:9">
      <c r="A114" s="165">
        <v>96</v>
      </c>
      <c r="B114" s="165">
        <v>721</v>
      </c>
      <c r="C114" s="166" t="s">
        <v>356</v>
      </c>
      <c r="D114" s="165">
        <v>7011</v>
      </c>
      <c r="E114" s="167" t="s">
        <v>357</v>
      </c>
      <c r="F114" s="165">
        <v>292</v>
      </c>
      <c r="G114" s="165">
        <v>25664.93</v>
      </c>
      <c r="H114" s="168">
        <v>6117.1909394582</v>
      </c>
      <c r="I114" s="116"/>
    </row>
    <row r="115" s="16" customFormat="1" hidden="1" customHeight="1" spans="1:9">
      <c r="A115" s="165">
        <v>97</v>
      </c>
      <c r="B115" s="165">
        <v>724</v>
      </c>
      <c r="C115" s="166" t="s">
        <v>301</v>
      </c>
      <c r="D115" s="165">
        <v>12936</v>
      </c>
      <c r="E115" s="167" t="s">
        <v>223</v>
      </c>
      <c r="F115" s="165">
        <v>242</v>
      </c>
      <c r="G115" s="165">
        <v>25548.5</v>
      </c>
      <c r="H115" s="168">
        <v>3595.3749589136</v>
      </c>
      <c r="I115" s="116"/>
    </row>
    <row r="116" s="16" customFormat="1" hidden="1" customHeight="1" spans="1:9">
      <c r="A116" s="165">
        <v>98</v>
      </c>
      <c r="B116" s="165">
        <v>716</v>
      </c>
      <c r="C116" s="166" t="s">
        <v>358</v>
      </c>
      <c r="D116" s="165">
        <v>8354</v>
      </c>
      <c r="E116" s="167" t="s">
        <v>359</v>
      </c>
      <c r="F116" s="165">
        <v>266</v>
      </c>
      <c r="G116" s="165">
        <v>25518.39</v>
      </c>
      <c r="H116" s="168">
        <v>7049.3789314105</v>
      </c>
      <c r="I116" s="116"/>
    </row>
    <row r="117" s="16" customFormat="1" hidden="1" customHeight="1" spans="1:9">
      <c r="A117" s="165">
        <v>99</v>
      </c>
      <c r="B117" s="165">
        <v>104533</v>
      </c>
      <c r="C117" s="166" t="s">
        <v>360</v>
      </c>
      <c r="D117" s="165">
        <v>12136</v>
      </c>
      <c r="E117" s="167" t="s">
        <v>361</v>
      </c>
      <c r="F117" s="165">
        <v>320</v>
      </c>
      <c r="G117" s="165">
        <v>25505.24</v>
      </c>
      <c r="H117" s="168">
        <v>6145.9905189013</v>
      </c>
      <c r="I117" s="116"/>
    </row>
    <row r="118" s="16" customFormat="1" hidden="1" customHeight="1" spans="1:9">
      <c r="A118" s="165">
        <v>100</v>
      </c>
      <c r="B118" s="165">
        <v>514</v>
      </c>
      <c r="C118" s="166" t="s">
        <v>236</v>
      </c>
      <c r="D118" s="165">
        <v>12744</v>
      </c>
      <c r="E118" s="167" t="s">
        <v>362</v>
      </c>
      <c r="F118" s="165">
        <v>350</v>
      </c>
      <c r="G118" s="165">
        <v>25475.31</v>
      </c>
      <c r="H118" s="168">
        <v>3040.1291768182</v>
      </c>
      <c r="I118" s="116"/>
    </row>
    <row r="119" s="16" customFormat="1" hidden="1" customHeight="1" spans="1:9">
      <c r="A119" s="165">
        <v>101</v>
      </c>
      <c r="B119" s="165">
        <v>724</v>
      </c>
      <c r="C119" s="166" t="s">
        <v>301</v>
      </c>
      <c r="D119" s="165">
        <v>12977</v>
      </c>
      <c r="E119" s="167" t="s">
        <v>363</v>
      </c>
      <c r="F119" s="165">
        <v>227</v>
      </c>
      <c r="G119" s="165">
        <v>25455.51</v>
      </c>
      <c r="H119" s="168">
        <v>5215.6880360897</v>
      </c>
      <c r="I119" s="116"/>
    </row>
    <row r="120" s="16" customFormat="1" hidden="1" customHeight="1" spans="1:9">
      <c r="A120" s="165">
        <v>102</v>
      </c>
      <c r="B120" s="165">
        <v>103198</v>
      </c>
      <c r="C120" s="166" t="s">
        <v>338</v>
      </c>
      <c r="D120" s="165">
        <v>12905</v>
      </c>
      <c r="E120" s="167" t="s">
        <v>364</v>
      </c>
      <c r="F120" s="165">
        <v>332</v>
      </c>
      <c r="G120" s="165">
        <v>25430.6</v>
      </c>
      <c r="H120" s="168">
        <v>6093.7015197409</v>
      </c>
      <c r="I120" s="116"/>
    </row>
    <row r="121" s="16" customFormat="1" hidden="1" customHeight="1" spans="1:9">
      <c r="A121" s="165">
        <v>103</v>
      </c>
      <c r="B121" s="165">
        <v>598</v>
      </c>
      <c r="C121" s="166" t="s">
        <v>365</v>
      </c>
      <c r="D121" s="165">
        <v>11178</v>
      </c>
      <c r="E121" s="167" t="s">
        <v>366</v>
      </c>
      <c r="F121" s="165">
        <v>255</v>
      </c>
      <c r="G121" s="165">
        <v>25362.62</v>
      </c>
      <c r="H121" s="168">
        <v>5887.0823201093</v>
      </c>
      <c r="I121" s="116"/>
    </row>
    <row r="122" s="16" customFormat="1" hidden="1" customHeight="1" spans="1:9">
      <c r="A122" s="165">
        <v>104</v>
      </c>
      <c r="B122" s="165">
        <v>598</v>
      </c>
      <c r="C122" s="166" t="s">
        <v>365</v>
      </c>
      <c r="D122" s="165">
        <v>11797</v>
      </c>
      <c r="E122" s="167" t="s">
        <v>367</v>
      </c>
      <c r="F122" s="165">
        <v>268</v>
      </c>
      <c r="G122" s="165">
        <v>25327.07</v>
      </c>
      <c r="H122" s="168">
        <v>4975.9113661333</v>
      </c>
      <c r="I122" s="116"/>
    </row>
    <row r="123" s="16" customFormat="1" hidden="1" customHeight="1" spans="1:9">
      <c r="A123" s="165">
        <v>105</v>
      </c>
      <c r="B123" s="165">
        <v>102935</v>
      </c>
      <c r="C123" s="166" t="s">
        <v>368</v>
      </c>
      <c r="D123" s="165">
        <v>12203</v>
      </c>
      <c r="E123" s="167" t="s">
        <v>369</v>
      </c>
      <c r="F123" s="165">
        <v>336</v>
      </c>
      <c r="G123" s="165">
        <v>25326.2</v>
      </c>
      <c r="H123" s="168">
        <v>6376.8298957299</v>
      </c>
      <c r="I123" s="116"/>
    </row>
    <row r="124" s="16" customFormat="1" hidden="1" customHeight="1" spans="1:9">
      <c r="A124" s="165">
        <v>106</v>
      </c>
      <c r="B124" s="165">
        <v>746</v>
      </c>
      <c r="C124" s="166" t="s">
        <v>370</v>
      </c>
      <c r="D124" s="165">
        <v>4028</v>
      </c>
      <c r="E124" s="167" t="s">
        <v>371</v>
      </c>
      <c r="F124" s="165">
        <v>355</v>
      </c>
      <c r="G124" s="165">
        <v>25247.01</v>
      </c>
      <c r="H124" s="168">
        <v>5605.0372855851</v>
      </c>
      <c r="I124" s="116"/>
    </row>
    <row r="125" s="16" customFormat="1" hidden="1" customHeight="1" spans="1:9">
      <c r="A125" s="165">
        <v>107</v>
      </c>
      <c r="B125" s="165">
        <v>709</v>
      </c>
      <c r="C125" s="166" t="s">
        <v>336</v>
      </c>
      <c r="D125" s="165">
        <v>11465</v>
      </c>
      <c r="E125" s="167" t="s">
        <v>372</v>
      </c>
      <c r="F125" s="165">
        <v>274</v>
      </c>
      <c r="G125" s="165">
        <v>24797.19</v>
      </c>
      <c r="H125" s="168">
        <v>5967.1564380442</v>
      </c>
      <c r="I125" s="116"/>
    </row>
    <row r="126" s="16" customFormat="1" hidden="1" customHeight="1" spans="1:9">
      <c r="A126" s="165">
        <v>108</v>
      </c>
      <c r="B126" s="165">
        <v>399</v>
      </c>
      <c r="C126" s="166" t="s">
        <v>328</v>
      </c>
      <c r="D126" s="165">
        <v>12440</v>
      </c>
      <c r="E126" s="167" t="s">
        <v>373</v>
      </c>
      <c r="F126" s="165">
        <v>195</v>
      </c>
      <c r="G126" s="165">
        <v>24755.96</v>
      </c>
      <c r="H126" s="168">
        <v>4921.9570931484</v>
      </c>
      <c r="I126" s="116"/>
    </row>
    <row r="127" s="16" customFormat="1" hidden="1" customHeight="1" spans="1:9">
      <c r="A127" s="165">
        <v>109</v>
      </c>
      <c r="B127" s="165">
        <v>747</v>
      </c>
      <c r="C127" s="166" t="s">
        <v>269</v>
      </c>
      <c r="D127" s="165">
        <v>12467</v>
      </c>
      <c r="E127" s="167" t="s">
        <v>374</v>
      </c>
      <c r="F127" s="165">
        <v>196</v>
      </c>
      <c r="G127" s="165">
        <v>24518.47</v>
      </c>
      <c r="H127" s="168">
        <v>3330.07500869397</v>
      </c>
      <c r="I127" s="116"/>
    </row>
    <row r="128" s="16" customFormat="1" hidden="1" customHeight="1" spans="1:9">
      <c r="A128" s="165">
        <v>110</v>
      </c>
      <c r="B128" s="165">
        <v>103639</v>
      </c>
      <c r="C128" s="166" t="s">
        <v>375</v>
      </c>
      <c r="D128" s="165">
        <v>5347</v>
      </c>
      <c r="E128" s="167" t="s">
        <v>376</v>
      </c>
      <c r="F128" s="165">
        <v>190</v>
      </c>
      <c r="G128" s="165">
        <v>24467.39</v>
      </c>
      <c r="H128" s="168">
        <v>4621.560231609</v>
      </c>
      <c r="I128" s="116"/>
    </row>
    <row r="129" s="16" customFormat="1" hidden="1" customHeight="1" spans="1:9">
      <c r="A129" s="165">
        <v>111</v>
      </c>
      <c r="B129" s="165">
        <v>104533</v>
      </c>
      <c r="C129" s="166" t="s">
        <v>360</v>
      </c>
      <c r="D129" s="165">
        <v>4081</v>
      </c>
      <c r="E129" s="167" t="s">
        <v>377</v>
      </c>
      <c r="F129" s="165">
        <v>324</v>
      </c>
      <c r="G129" s="165">
        <v>24375.93</v>
      </c>
      <c r="H129" s="168">
        <v>4584.9502673594</v>
      </c>
      <c r="I129" s="116"/>
    </row>
    <row r="130" s="16" customFormat="1" hidden="1" customHeight="1" spans="1:9">
      <c r="A130" s="165">
        <v>112</v>
      </c>
      <c r="B130" s="165">
        <v>743</v>
      </c>
      <c r="C130" s="166" t="s">
        <v>378</v>
      </c>
      <c r="D130" s="165">
        <v>11383</v>
      </c>
      <c r="E130" s="167" t="s">
        <v>379</v>
      </c>
      <c r="F130" s="165">
        <v>291</v>
      </c>
      <c r="G130" s="165">
        <v>24327.18</v>
      </c>
      <c r="H130" s="168">
        <v>6970.0573439998</v>
      </c>
      <c r="I130" s="116"/>
    </row>
    <row r="131" s="16" customFormat="1" hidden="1" customHeight="1" spans="1:9">
      <c r="A131" s="165">
        <v>113</v>
      </c>
      <c r="B131" s="165">
        <v>571</v>
      </c>
      <c r="C131" s="166" t="s">
        <v>220</v>
      </c>
      <c r="D131" s="165">
        <v>12216</v>
      </c>
      <c r="E131" s="167" t="s">
        <v>380</v>
      </c>
      <c r="F131" s="165">
        <v>248</v>
      </c>
      <c r="G131" s="165">
        <v>24302.13</v>
      </c>
      <c r="H131" s="168">
        <v>5394.7675360672</v>
      </c>
      <c r="I131" s="116"/>
    </row>
    <row r="132" s="16" customFormat="1" hidden="1" customHeight="1" spans="1:9">
      <c r="A132" s="165">
        <v>114</v>
      </c>
      <c r="B132" s="165">
        <v>587</v>
      </c>
      <c r="C132" s="166" t="s">
        <v>346</v>
      </c>
      <c r="D132" s="165">
        <v>8073</v>
      </c>
      <c r="E132" s="167" t="s">
        <v>381</v>
      </c>
      <c r="F132" s="165">
        <v>230</v>
      </c>
      <c r="G132" s="165">
        <v>24293.61</v>
      </c>
      <c r="H132" s="168">
        <v>4438.5703769823</v>
      </c>
      <c r="I132" s="116"/>
    </row>
    <row r="133" s="16" customFormat="1" hidden="1" customHeight="1" spans="1:9">
      <c r="A133" s="165">
        <v>115</v>
      </c>
      <c r="B133" s="165">
        <v>573</v>
      </c>
      <c r="C133" s="166" t="s">
        <v>382</v>
      </c>
      <c r="D133" s="165">
        <v>5501</v>
      </c>
      <c r="E133" s="167" t="s">
        <v>383</v>
      </c>
      <c r="F133" s="165">
        <v>372</v>
      </c>
      <c r="G133" s="165">
        <v>24292.38</v>
      </c>
      <c r="H133" s="168">
        <v>3918.54201340081</v>
      </c>
      <c r="I133" s="116"/>
    </row>
    <row r="134" s="16" customFormat="1" hidden="1" customHeight="1" spans="1:9">
      <c r="A134" s="165">
        <v>116</v>
      </c>
      <c r="B134" s="165">
        <v>106399</v>
      </c>
      <c r="C134" s="166" t="s">
        <v>229</v>
      </c>
      <c r="D134" s="165">
        <v>12158</v>
      </c>
      <c r="E134" s="167" t="s">
        <v>384</v>
      </c>
      <c r="F134" s="165">
        <v>267</v>
      </c>
      <c r="G134" s="165">
        <v>24147.09</v>
      </c>
      <c r="H134" s="168">
        <v>3690.14237652228</v>
      </c>
      <c r="I134" s="116"/>
    </row>
    <row r="135" s="16" customFormat="1" hidden="1" customHeight="1" spans="1:9">
      <c r="A135" s="165">
        <v>117</v>
      </c>
      <c r="B135" s="165">
        <v>581</v>
      </c>
      <c r="C135" s="166" t="s">
        <v>227</v>
      </c>
      <c r="D135" s="165">
        <v>11621</v>
      </c>
      <c r="E135" s="167" t="s">
        <v>385</v>
      </c>
      <c r="F135" s="165">
        <v>426</v>
      </c>
      <c r="G135" s="165">
        <v>24130.42</v>
      </c>
      <c r="H135" s="168">
        <v>2894.2948435099</v>
      </c>
      <c r="I135" s="116"/>
    </row>
    <row r="136" s="16" customFormat="1" hidden="1" customHeight="1" spans="1:9">
      <c r="A136" s="165">
        <v>118</v>
      </c>
      <c r="B136" s="165">
        <v>307</v>
      </c>
      <c r="C136" s="166" t="s">
        <v>191</v>
      </c>
      <c r="D136" s="165">
        <v>4291</v>
      </c>
      <c r="E136" s="167" t="s">
        <v>386</v>
      </c>
      <c r="F136" s="165">
        <v>163</v>
      </c>
      <c r="G136" s="165">
        <v>24027.94</v>
      </c>
      <c r="H136" s="168">
        <v>1943.95102119236</v>
      </c>
      <c r="I136" s="116"/>
    </row>
    <row r="137" s="16" customFormat="1" hidden="1" customHeight="1" spans="1:9">
      <c r="A137" s="165">
        <v>119</v>
      </c>
      <c r="B137" s="165">
        <v>108277</v>
      </c>
      <c r="C137" s="166" t="s">
        <v>387</v>
      </c>
      <c r="D137" s="165">
        <v>12255</v>
      </c>
      <c r="E137" s="167" t="s">
        <v>388</v>
      </c>
      <c r="F137" s="165">
        <v>348</v>
      </c>
      <c r="G137" s="165">
        <v>23855.65</v>
      </c>
      <c r="H137" s="168">
        <v>3067.00122604988</v>
      </c>
      <c r="I137" s="116"/>
    </row>
    <row r="138" s="16" customFormat="1" hidden="1" customHeight="1" spans="1:9">
      <c r="A138" s="165">
        <v>120</v>
      </c>
      <c r="B138" s="165">
        <v>105751</v>
      </c>
      <c r="C138" s="166" t="s">
        <v>267</v>
      </c>
      <c r="D138" s="165">
        <v>9295</v>
      </c>
      <c r="E138" s="167" t="s">
        <v>389</v>
      </c>
      <c r="F138" s="165">
        <v>312</v>
      </c>
      <c r="G138" s="165">
        <v>23793.26</v>
      </c>
      <c r="H138" s="168">
        <v>5044.9390811897</v>
      </c>
      <c r="I138" s="116"/>
    </row>
    <row r="139" s="16" customFormat="1" hidden="1" customHeight="1" spans="1:9">
      <c r="A139" s="165">
        <v>121</v>
      </c>
      <c r="B139" s="165">
        <v>743</v>
      </c>
      <c r="C139" s="166" t="s">
        <v>378</v>
      </c>
      <c r="D139" s="165">
        <v>10893</v>
      </c>
      <c r="E139" s="167" t="s">
        <v>390</v>
      </c>
      <c r="F139" s="165">
        <v>268</v>
      </c>
      <c r="G139" s="165">
        <v>23748.14</v>
      </c>
      <c r="H139" s="168">
        <v>6158.4803500001</v>
      </c>
      <c r="I139" s="116"/>
    </row>
    <row r="140" s="16" customFormat="1" hidden="1" customHeight="1" spans="1:9">
      <c r="A140" s="165">
        <v>122</v>
      </c>
      <c r="B140" s="165">
        <v>391</v>
      </c>
      <c r="C140" s="166" t="s">
        <v>391</v>
      </c>
      <c r="D140" s="165">
        <v>4246</v>
      </c>
      <c r="E140" s="167" t="s">
        <v>392</v>
      </c>
      <c r="F140" s="165">
        <v>175</v>
      </c>
      <c r="G140" s="165">
        <v>23647.11</v>
      </c>
      <c r="H140" s="168">
        <v>7260.58575640925</v>
      </c>
      <c r="I140" s="116"/>
    </row>
    <row r="141" s="16" customFormat="1" hidden="1" customHeight="1" spans="1:9">
      <c r="A141" s="165">
        <v>123</v>
      </c>
      <c r="B141" s="165">
        <v>105396</v>
      </c>
      <c r="C141" s="166" t="s">
        <v>393</v>
      </c>
      <c r="D141" s="165">
        <v>7369</v>
      </c>
      <c r="E141" s="167" t="s">
        <v>394</v>
      </c>
      <c r="F141" s="165">
        <v>201</v>
      </c>
      <c r="G141" s="165">
        <v>23611</v>
      </c>
      <c r="H141" s="168">
        <v>4005.4774545456</v>
      </c>
      <c r="I141" s="116"/>
    </row>
    <row r="142" s="16" customFormat="1" hidden="1" customHeight="1" spans="1:9">
      <c r="A142" s="165">
        <v>124</v>
      </c>
      <c r="B142" s="165">
        <v>379</v>
      </c>
      <c r="C142" s="166" t="s">
        <v>242</v>
      </c>
      <c r="D142" s="165">
        <v>6831</v>
      </c>
      <c r="E142" s="167" t="s">
        <v>395</v>
      </c>
      <c r="F142" s="165">
        <v>284</v>
      </c>
      <c r="G142" s="165">
        <v>23572.52</v>
      </c>
      <c r="H142" s="168">
        <v>3756.02958293951</v>
      </c>
      <c r="I142" s="116"/>
    </row>
    <row r="143" s="16" customFormat="1" hidden="1" customHeight="1" spans="1:9">
      <c r="A143" s="165">
        <v>125</v>
      </c>
      <c r="B143" s="165">
        <v>357</v>
      </c>
      <c r="C143" s="166" t="s">
        <v>348</v>
      </c>
      <c r="D143" s="165">
        <v>11453</v>
      </c>
      <c r="E143" s="167" t="s">
        <v>396</v>
      </c>
      <c r="F143" s="165">
        <v>225</v>
      </c>
      <c r="G143" s="165">
        <v>23468.72</v>
      </c>
      <c r="H143" s="168">
        <v>5134.46576156025</v>
      </c>
      <c r="I143" s="116"/>
    </row>
    <row r="144" s="16" customFormat="1" hidden="1" customHeight="1" spans="1:9">
      <c r="A144" s="165">
        <v>126</v>
      </c>
      <c r="B144" s="165">
        <v>337</v>
      </c>
      <c r="C144" s="166" t="s">
        <v>194</v>
      </c>
      <c r="D144" s="165">
        <v>990176</v>
      </c>
      <c r="E144" s="167" t="s">
        <v>397</v>
      </c>
      <c r="F144" s="165">
        <v>239</v>
      </c>
      <c r="G144" s="165">
        <v>23385.52</v>
      </c>
      <c r="H144" s="168">
        <v>4387.9110530003</v>
      </c>
      <c r="I144" s="116"/>
    </row>
    <row r="145" s="16" customFormat="1" hidden="1" customHeight="1" spans="1:9">
      <c r="A145" s="165">
        <v>127</v>
      </c>
      <c r="B145" s="165">
        <v>746</v>
      </c>
      <c r="C145" s="166" t="s">
        <v>370</v>
      </c>
      <c r="D145" s="165">
        <v>7386</v>
      </c>
      <c r="E145" s="167" t="s">
        <v>398</v>
      </c>
      <c r="F145" s="165">
        <v>236</v>
      </c>
      <c r="G145" s="165">
        <v>23334.06</v>
      </c>
      <c r="H145" s="168">
        <v>5439.4066623647</v>
      </c>
      <c r="I145" s="116"/>
    </row>
    <row r="146" s="16" customFormat="1" hidden="1" customHeight="1" spans="1:9">
      <c r="A146" s="165">
        <v>128</v>
      </c>
      <c r="B146" s="165">
        <v>367</v>
      </c>
      <c r="C146" s="166" t="s">
        <v>279</v>
      </c>
      <c r="D146" s="165">
        <v>11799</v>
      </c>
      <c r="E146" s="167" t="s">
        <v>399</v>
      </c>
      <c r="F146" s="165">
        <v>297</v>
      </c>
      <c r="G146" s="165">
        <v>23168.99</v>
      </c>
      <c r="H146" s="168">
        <v>4962.8973621646</v>
      </c>
      <c r="I146" s="116"/>
    </row>
    <row r="147" s="16" customFormat="1" hidden="1" customHeight="1" spans="1:9">
      <c r="A147" s="165">
        <v>129</v>
      </c>
      <c r="B147" s="165">
        <v>720</v>
      </c>
      <c r="C147" s="166" t="s">
        <v>400</v>
      </c>
      <c r="D147" s="165">
        <v>6823</v>
      </c>
      <c r="E147" s="167" t="s">
        <v>401</v>
      </c>
      <c r="F147" s="165">
        <v>209</v>
      </c>
      <c r="G147" s="165">
        <v>23045.57</v>
      </c>
      <c r="H147" s="168">
        <v>5141.2472301717</v>
      </c>
      <c r="I147" s="116"/>
    </row>
    <row r="148" s="16" customFormat="1" hidden="1" customHeight="1" spans="1:9">
      <c r="A148" s="165">
        <v>130</v>
      </c>
      <c r="B148" s="165">
        <v>105396</v>
      </c>
      <c r="C148" s="166" t="s">
        <v>393</v>
      </c>
      <c r="D148" s="165">
        <v>12454</v>
      </c>
      <c r="E148" s="167" t="s">
        <v>402</v>
      </c>
      <c r="F148" s="165">
        <v>222</v>
      </c>
      <c r="G148" s="165">
        <v>22962.12</v>
      </c>
      <c r="H148" s="168">
        <v>4107.7025000007</v>
      </c>
      <c r="I148" s="116"/>
    </row>
    <row r="149" s="16" customFormat="1" hidden="1" customHeight="1" spans="1:9">
      <c r="A149" s="165">
        <v>131</v>
      </c>
      <c r="B149" s="165">
        <v>359</v>
      </c>
      <c r="C149" s="166" t="s">
        <v>311</v>
      </c>
      <c r="D149" s="165">
        <v>12052</v>
      </c>
      <c r="E149" s="167" t="s">
        <v>403</v>
      </c>
      <c r="F149" s="165">
        <v>252</v>
      </c>
      <c r="G149" s="165">
        <v>22832.73</v>
      </c>
      <c r="H149" s="168">
        <v>4656.40238534956</v>
      </c>
      <c r="I149" s="116"/>
    </row>
    <row r="150" s="16" customFormat="1" hidden="1" customHeight="1" spans="1:9">
      <c r="A150" s="165">
        <v>132</v>
      </c>
      <c r="B150" s="165">
        <v>102935</v>
      </c>
      <c r="C150" s="166" t="s">
        <v>368</v>
      </c>
      <c r="D150" s="165">
        <v>12916</v>
      </c>
      <c r="E150" s="167" t="s">
        <v>404</v>
      </c>
      <c r="F150" s="165">
        <v>329</v>
      </c>
      <c r="G150" s="165">
        <v>22640.7</v>
      </c>
      <c r="H150" s="168">
        <v>7131.57397114161</v>
      </c>
      <c r="I150" s="116"/>
    </row>
    <row r="151" s="16" customFormat="1" hidden="1" customHeight="1" spans="1:9">
      <c r="A151" s="165">
        <v>133</v>
      </c>
      <c r="B151" s="165">
        <v>585</v>
      </c>
      <c r="C151" s="166" t="s">
        <v>285</v>
      </c>
      <c r="D151" s="165">
        <v>12225</v>
      </c>
      <c r="E151" s="167" t="s">
        <v>405</v>
      </c>
      <c r="F151" s="165">
        <v>308</v>
      </c>
      <c r="G151" s="165">
        <v>22434.85</v>
      </c>
      <c r="H151" s="168">
        <v>6044.3157904551</v>
      </c>
      <c r="I151" s="116"/>
    </row>
    <row r="152" s="16" customFormat="1" hidden="1" customHeight="1" spans="1:9">
      <c r="A152" s="165">
        <v>134</v>
      </c>
      <c r="B152" s="165">
        <v>106569</v>
      </c>
      <c r="C152" s="166" t="s">
        <v>406</v>
      </c>
      <c r="D152" s="165">
        <v>11776</v>
      </c>
      <c r="E152" s="167" t="s">
        <v>407</v>
      </c>
      <c r="F152" s="165">
        <v>166</v>
      </c>
      <c r="G152" s="165">
        <v>22393.1</v>
      </c>
      <c r="H152" s="168">
        <v>5537.0817179987</v>
      </c>
      <c r="I152" s="116"/>
    </row>
    <row r="153" s="16" customFormat="1" hidden="1" customHeight="1" spans="1:9">
      <c r="A153" s="165">
        <v>135</v>
      </c>
      <c r="B153" s="165">
        <v>104428</v>
      </c>
      <c r="C153" s="166" t="s">
        <v>250</v>
      </c>
      <c r="D153" s="165">
        <v>11949</v>
      </c>
      <c r="E153" s="167" t="s">
        <v>408</v>
      </c>
      <c r="F153" s="165">
        <v>285</v>
      </c>
      <c r="G153" s="165">
        <v>22278.97</v>
      </c>
      <c r="H153" s="168">
        <v>6277.1330752994</v>
      </c>
      <c r="I153" s="116"/>
    </row>
    <row r="154" s="16" customFormat="1" hidden="1" customHeight="1" spans="1:9">
      <c r="A154" s="165">
        <v>136</v>
      </c>
      <c r="B154" s="165">
        <v>511</v>
      </c>
      <c r="C154" s="166" t="s">
        <v>238</v>
      </c>
      <c r="D154" s="165">
        <v>12940</v>
      </c>
      <c r="E154" s="167" t="s">
        <v>409</v>
      </c>
      <c r="F154" s="165">
        <v>353</v>
      </c>
      <c r="G154" s="165">
        <v>22216.2</v>
      </c>
      <c r="H154" s="168">
        <v>5345.63976579141</v>
      </c>
      <c r="I154" s="116"/>
    </row>
    <row r="155" s="16" customFormat="1" hidden="1" customHeight="1" spans="1:9">
      <c r="A155" s="165">
        <v>137</v>
      </c>
      <c r="B155" s="165">
        <v>709</v>
      </c>
      <c r="C155" s="166" t="s">
        <v>336</v>
      </c>
      <c r="D155" s="165">
        <v>11486</v>
      </c>
      <c r="E155" s="167" t="s">
        <v>410</v>
      </c>
      <c r="F155" s="165">
        <v>260</v>
      </c>
      <c r="G155" s="165">
        <v>22208.33</v>
      </c>
      <c r="H155" s="168">
        <v>5348.5179431829</v>
      </c>
      <c r="I155" s="116"/>
    </row>
    <row r="156" s="16" customFormat="1" hidden="1" customHeight="1" spans="1:9">
      <c r="A156" s="165">
        <v>138</v>
      </c>
      <c r="B156" s="165">
        <v>732</v>
      </c>
      <c r="C156" s="166" t="s">
        <v>411</v>
      </c>
      <c r="D156" s="165">
        <v>9138</v>
      </c>
      <c r="E156" s="167" t="s">
        <v>412</v>
      </c>
      <c r="F156" s="165">
        <v>265</v>
      </c>
      <c r="G156" s="165">
        <v>21972.04</v>
      </c>
      <c r="H156" s="168">
        <v>2480.3075155595</v>
      </c>
      <c r="I156" s="116"/>
    </row>
    <row r="157" s="16" customFormat="1" hidden="1" customHeight="1" spans="1:9">
      <c r="A157" s="165">
        <v>139</v>
      </c>
      <c r="B157" s="165">
        <v>114685</v>
      </c>
      <c r="C157" s="166" t="s">
        <v>260</v>
      </c>
      <c r="D157" s="165">
        <v>13313</v>
      </c>
      <c r="E157" s="167" t="s">
        <v>413</v>
      </c>
      <c r="F157" s="165">
        <v>166</v>
      </c>
      <c r="G157" s="165">
        <v>21961.96</v>
      </c>
      <c r="H157" s="168">
        <v>2208.3952638609</v>
      </c>
      <c r="I157" s="116"/>
    </row>
    <row r="158" s="16" customFormat="1" hidden="1" customHeight="1" spans="1:9">
      <c r="A158" s="165">
        <v>140</v>
      </c>
      <c r="B158" s="165">
        <v>549</v>
      </c>
      <c r="C158" s="166" t="s">
        <v>414</v>
      </c>
      <c r="D158" s="165">
        <v>6731</v>
      </c>
      <c r="E158" s="167" t="s">
        <v>415</v>
      </c>
      <c r="F158" s="165">
        <v>185</v>
      </c>
      <c r="G158" s="165">
        <v>21915.42</v>
      </c>
      <c r="H158" s="168">
        <v>4369.1650422891</v>
      </c>
      <c r="I158" s="116"/>
    </row>
    <row r="159" s="16" customFormat="1" hidden="1" customHeight="1" spans="1:9">
      <c r="A159" s="165">
        <v>141</v>
      </c>
      <c r="B159" s="165">
        <v>355</v>
      </c>
      <c r="C159" s="166" t="s">
        <v>313</v>
      </c>
      <c r="D159" s="165">
        <v>8233</v>
      </c>
      <c r="E159" s="167" t="s">
        <v>416</v>
      </c>
      <c r="F159" s="165">
        <v>263</v>
      </c>
      <c r="G159" s="165">
        <v>21882.32</v>
      </c>
      <c r="H159" s="168">
        <v>5250.79272983849</v>
      </c>
      <c r="I159" s="116"/>
    </row>
    <row r="160" s="16" customFormat="1" hidden="1" customHeight="1" spans="1:9">
      <c r="A160" s="165">
        <v>142</v>
      </c>
      <c r="B160" s="165">
        <v>106485</v>
      </c>
      <c r="C160" s="166" t="s">
        <v>417</v>
      </c>
      <c r="D160" s="165">
        <v>5407</v>
      </c>
      <c r="E160" s="167" t="s">
        <v>418</v>
      </c>
      <c r="F160" s="165">
        <v>259</v>
      </c>
      <c r="G160" s="165">
        <v>21776.2</v>
      </c>
      <c r="H160" s="168">
        <v>5794.98232639905</v>
      </c>
      <c r="I160" s="116"/>
    </row>
    <row r="161" s="16" customFormat="1" hidden="1" customHeight="1" spans="1:9">
      <c r="A161" s="165">
        <v>143</v>
      </c>
      <c r="B161" s="165">
        <v>107728</v>
      </c>
      <c r="C161" s="166" t="s">
        <v>419</v>
      </c>
      <c r="D161" s="165">
        <v>11012</v>
      </c>
      <c r="E161" s="167" t="s">
        <v>420</v>
      </c>
      <c r="F161" s="165">
        <v>223</v>
      </c>
      <c r="G161" s="165">
        <v>21757.52</v>
      </c>
      <c r="H161" s="168">
        <v>3939.00357383</v>
      </c>
      <c r="I161" s="116"/>
    </row>
    <row r="162" s="16" customFormat="1" hidden="1" customHeight="1" spans="1:9">
      <c r="A162" s="165">
        <v>144</v>
      </c>
      <c r="B162" s="165">
        <v>748</v>
      </c>
      <c r="C162" s="166" t="s">
        <v>297</v>
      </c>
      <c r="D162" s="165">
        <v>11903</v>
      </c>
      <c r="E162" s="167" t="s">
        <v>421</v>
      </c>
      <c r="F162" s="165">
        <v>183</v>
      </c>
      <c r="G162" s="165">
        <v>21719.27</v>
      </c>
      <c r="H162" s="168">
        <v>5485.4543249999</v>
      </c>
      <c r="I162" s="116"/>
    </row>
    <row r="163" s="16" customFormat="1" hidden="1" customHeight="1" spans="1:9">
      <c r="A163" s="165">
        <v>145</v>
      </c>
      <c r="B163" s="165">
        <v>572</v>
      </c>
      <c r="C163" s="166" t="s">
        <v>422</v>
      </c>
      <c r="D163" s="165">
        <v>11023</v>
      </c>
      <c r="E163" s="167" t="s">
        <v>423</v>
      </c>
      <c r="F163" s="165">
        <v>251</v>
      </c>
      <c r="G163" s="165">
        <v>21712.4</v>
      </c>
      <c r="H163" s="168">
        <v>6236.6700405499</v>
      </c>
      <c r="I163" s="116"/>
    </row>
    <row r="164" s="16" customFormat="1" hidden="1" customHeight="1" spans="1:9">
      <c r="A164" s="165">
        <v>146</v>
      </c>
      <c r="B164" s="165">
        <v>746</v>
      </c>
      <c r="C164" s="166" t="s">
        <v>370</v>
      </c>
      <c r="D164" s="165">
        <v>8068</v>
      </c>
      <c r="E164" s="167" t="s">
        <v>424</v>
      </c>
      <c r="F164" s="165">
        <v>278</v>
      </c>
      <c r="G164" s="165">
        <v>21689.23</v>
      </c>
      <c r="H164" s="168">
        <v>5276.572467615</v>
      </c>
      <c r="I164" s="116"/>
    </row>
    <row r="165" s="16" customFormat="1" hidden="1" customHeight="1" spans="1:9">
      <c r="A165" s="165">
        <v>147</v>
      </c>
      <c r="B165" s="165">
        <v>738</v>
      </c>
      <c r="C165" s="166" t="s">
        <v>425</v>
      </c>
      <c r="D165" s="165">
        <v>5698</v>
      </c>
      <c r="E165" s="167" t="s">
        <v>426</v>
      </c>
      <c r="F165" s="165">
        <v>171</v>
      </c>
      <c r="G165" s="165">
        <v>21464.17</v>
      </c>
      <c r="H165" s="168">
        <v>4715.972527</v>
      </c>
      <c r="I165" s="116"/>
    </row>
    <row r="166" s="16" customFormat="1" hidden="1" customHeight="1" spans="1:9">
      <c r="A166" s="165">
        <v>148</v>
      </c>
      <c r="B166" s="165">
        <v>710</v>
      </c>
      <c r="C166" s="166" t="s">
        <v>427</v>
      </c>
      <c r="D166" s="165">
        <v>9527</v>
      </c>
      <c r="E166" s="167" t="s">
        <v>428</v>
      </c>
      <c r="F166" s="165">
        <v>212</v>
      </c>
      <c r="G166" s="165">
        <v>21450.21</v>
      </c>
      <c r="H166" s="168">
        <v>6212.6604954482</v>
      </c>
      <c r="I166" s="116"/>
    </row>
    <row r="167" s="16" customFormat="1" hidden="1" customHeight="1" spans="1:9">
      <c r="A167" s="165">
        <v>149</v>
      </c>
      <c r="B167" s="165">
        <v>748</v>
      </c>
      <c r="C167" s="166" t="s">
        <v>297</v>
      </c>
      <c r="D167" s="165">
        <v>11977</v>
      </c>
      <c r="E167" s="167" t="s">
        <v>429</v>
      </c>
      <c r="F167" s="165">
        <v>200</v>
      </c>
      <c r="G167" s="165">
        <v>21393.38</v>
      </c>
      <c r="H167" s="168">
        <v>4902.8636353517</v>
      </c>
      <c r="I167" s="116"/>
    </row>
    <row r="168" s="16" customFormat="1" hidden="1" customHeight="1" spans="1:9">
      <c r="A168" s="165">
        <v>150</v>
      </c>
      <c r="B168" s="165">
        <v>713</v>
      </c>
      <c r="C168" s="166" t="s">
        <v>430</v>
      </c>
      <c r="D168" s="165">
        <v>6492</v>
      </c>
      <c r="E168" s="167" t="s">
        <v>431</v>
      </c>
      <c r="F168" s="165">
        <v>211</v>
      </c>
      <c r="G168" s="165">
        <v>21116.95</v>
      </c>
      <c r="H168" s="168">
        <v>5053.42443333377</v>
      </c>
      <c r="I168" s="116"/>
    </row>
    <row r="169" s="16" customFormat="1" hidden="1" customHeight="1" spans="1:9">
      <c r="A169" s="165">
        <v>151</v>
      </c>
      <c r="B169" s="165">
        <v>514</v>
      </c>
      <c r="C169" s="166" t="s">
        <v>236</v>
      </c>
      <c r="D169" s="165">
        <v>12338</v>
      </c>
      <c r="E169" s="167" t="s">
        <v>432</v>
      </c>
      <c r="F169" s="165">
        <v>254</v>
      </c>
      <c r="G169" s="165">
        <v>21089.61</v>
      </c>
      <c r="H169" s="168">
        <v>3073.8708154662</v>
      </c>
      <c r="I169" s="116"/>
    </row>
    <row r="170" s="16" customFormat="1" hidden="1" customHeight="1" spans="1:9">
      <c r="A170" s="165">
        <v>152</v>
      </c>
      <c r="B170" s="165">
        <v>114844</v>
      </c>
      <c r="C170" s="166" t="s">
        <v>433</v>
      </c>
      <c r="D170" s="165">
        <v>12463</v>
      </c>
      <c r="E170" s="167" t="s">
        <v>434</v>
      </c>
      <c r="F170" s="165">
        <v>273</v>
      </c>
      <c r="G170" s="165">
        <v>21082.5</v>
      </c>
      <c r="H170" s="168">
        <v>2568.3062400797</v>
      </c>
      <c r="I170" s="116"/>
    </row>
    <row r="171" s="16" customFormat="1" hidden="1" customHeight="1" spans="1:9">
      <c r="A171" s="165">
        <v>153</v>
      </c>
      <c r="B171" s="165">
        <v>591</v>
      </c>
      <c r="C171" s="166" t="s">
        <v>435</v>
      </c>
      <c r="D171" s="165">
        <v>5764</v>
      </c>
      <c r="E171" s="167" t="s">
        <v>436</v>
      </c>
      <c r="F171" s="165">
        <v>258</v>
      </c>
      <c r="G171" s="165">
        <v>21012.58</v>
      </c>
      <c r="H171" s="168">
        <v>3771.6205700341</v>
      </c>
      <c r="I171" s="116"/>
    </row>
    <row r="172" s="16" customFormat="1" hidden="1" customHeight="1" spans="1:9">
      <c r="A172" s="165">
        <v>154</v>
      </c>
      <c r="B172" s="165">
        <v>585</v>
      </c>
      <c r="C172" s="166" t="s">
        <v>285</v>
      </c>
      <c r="D172" s="165">
        <v>7046</v>
      </c>
      <c r="E172" s="167" t="s">
        <v>437</v>
      </c>
      <c r="F172" s="165">
        <v>284</v>
      </c>
      <c r="G172" s="165">
        <v>21011.6</v>
      </c>
      <c r="H172" s="168">
        <v>4567.70493235655</v>
      </c>
      <c r="I172" s="116"/>
    </row>
    <row r="173" s="16" customFormat="1" hidden="1" customHeight="1" spans="1:9">
      <c r="A173" s="165">
        <v>155</v>
      </c>
      <c r="B173" s="165">
        <v>713</v>
      </c>
      <c r="C173" s="166" t="s">
        <v>430</v>
      </c>
      <c r="D173" s="165">
        <v>11961</v>
      </c>
      <c r="E173" s="167" t="s">
        <v>438</v>
      </c>
      <c r="F173" s="165">
        <v>137</v>
      </c>
      <c r="G173" s="165">
        <v>20928.07</v>
      </c>
      <c r="H173" s="168">
        <v>4163.0940666678</v>
      </c>
      <c r="I173" s="116"/>
    </row>
    <row r="174" s="16" customFormat="1" hidden="1" customHeight="1" spans="1:9">
      <c r="A174" s="165">
        <v>156</v>
      </c>
      <c r="B174" s="165">
        <v>594</v>
      </c>
      <c r="C174" s="166" t="s">
        <v>439</v>
      </c>
      <c r="D174" s="165">
        <v>6232</v>
      </c>
      <c r="E174" s="167" t="s">
        <v>440</v>
      </c>
      <c r="F174" s="165">
        <v>193</v>
      </c>
      <c r="G174" s="165">
        <v>20752.67</v>
      </c>
      <c r="H174" s="168">
        <v>5573.09764999999</v>
      </c>
      <c r="I174" s="116"/>
    </row>
    <row r="175" s="16" customFormat="1" hidden="1" customHeight="1" spans="1:9">
      <c r="A175" s="165">
        <v>157</v>
      </c>
      <c r="B175" s="165">
        <v>106568</v>
      </c>
      <c r="C175" s="166" t="s">
        <v>441</v>
      </c>
      <c r="D175" s="165">
        <v>12717</v>
      </c>
      <c r="E175" s="167" t="s">
        <v>442</v>
      </c>
      <c r="F175" s="165">
        <v>198</v>
      </c>
      <c r="G175" s="165">
        <v>20588.33</v>
      </c>
      <c r="H175" s="168">
        <v>5316.7775920868</v>
      </c>
      <c r="I175" s="116"/>
    </row>
    <row r="176" s="16" customFormat="1" hidden="1" customHeight="1" spans="1:9">
      <c r="A176" s="165">
        <v>158</v>
      </c>
      <c r="B176" s="165">
        <v>56</v>
      </c>
      <c r="C176" s="166" t="s">
        <v>443</v>
      </c>
      <c r="D176" s="165">
        <v>7948</v>
      </c>
      <c r="E176" s="167" t="s">
        <v>444</v>
      </c>
      <c r="F176" s="165">
        <v>135</v>
      </c>
      <c r="G176" s="165">
        <v>20499.21</v>
      </c>
      <c r="H176" s="168">
        <v>4844.8506903846</v>
      </c>
      <c r="I176" s="116"/>
    </row>
    <row r="177" s="16" customFormat="1" hidden="1" customHeight="1" spans="1:9">
      <c r="A177" s="165">
        <v>159</v>
      </c>
      <c r="B177" s="165">
        <v>112415</v>
      </c>
      <c r="C177" s="166" t="s">
        <v>445</v>
      </c>
      <c r="D177" s="165">
        <v>4188</v>
      </c>
      <c r="E177" s="167" t="s">
        <v>446</v>
      </c>
      <c r="F177" s="165">
        <v>259</v>
      </c>
      <c r="G177" s="165">
        <v>20469.87</v>
      </c>
      <c r="H177" s="168">
        <v>4176.4514156697</v>
      </c>
      <c r="I177" s="116"/>
    </row>
    <row r="178" s="16" customFormat="1" hidden="1" customHeight="1" spans="1:9">
      <c r="A178" s="165">
        <v>160</v>
      </c>
      <c r="B178" s="165">
        <v>114622</v>
      </c>
      <c r="C178" s="166" t="s">
        <v>447</v>
      </c>
      <c r="D178" s="165">
        <v>11125</v>
      </c>
      <c r="E178" s="167" t="s">
        <v>448</v>
      </c>
      <c r="F178" s="165">
        <v>290</v>
      </c>
      <c r="G178" s="165">
        <v>20406.71</v>
      </c>
      <c r="H178" s="168">
        <v>4137.5015465099</v>
      </c>
      <c r="I178" s="116"/>
    </row>
    <row r="179" s="16" customFormat="1" hidden="1" customHeight="1" spans="1:9">
      <c r="A179" s="165">
        <v>161</v>
      </c>
      <c r="B179" s="165">
        <v>712</v>
      </c>
      <c r="C179" s="166" t="s">
        <v>248</v>
      </c>
      <c r="D179" s="165">
        <v>11487</v>
      </c>
      <c r="E179" s="167" t="s">
        <v>449</v>
      </c>
      <c r="F179" s="165">
        <v>244</v>
      </c>
      <c r="G179" s="165">
        <v>20383.82</v>
      </c>
      <c r="H179" s="168">
        <v>4805.2057430003</v>
      </c>
      <c r="I179" s="116"/>
    </row>
    <row r="180" s="16" customFormat="1" hidden="1" customHeight="1" spans="1:9">
      <c r="A180" s="165">
        <v>162</v>
      </c>
      <c r="B180" s="165">
        <v>578</v>
      </c>
      <c r="C180" s="166" t="s">
        <v>252</v>
      </c>
      <c r="D180" s="165">
        <v>13064</v>
      </c>
      <c r="E180" s="167" t="s">
        <v>450</v>
      </c>
      <c r="F180" s="165">
        <v>249</v>
      </c>
      <c r="G180" s="165">
        <v>20364.07</v>
      </c>
      <c r="H180" s="168">
        <v>5689.1842587052</v>
      </c>
      <c r="I180" s="116"/>
    </row>
    <row r="181" s="16" customFormat="1" hidden="1" customHeight="1" spans="1:9">
      <c r="A181" s="165">
        <v>163</v>
      </c>
      <c r="B181" s="165">
        <v>594</v>
      </c>
      <c r="C181" s="166" t="s">
        <v>439</v>
      </c>
      <c r="D181" s="165">
        <v>6148</v>
      </c>
      <c r="E181" s="167" t="s">
        <v>451</v>
      </c>
      <c r="F181" s="165">
        <v>205</v>
      </c>
      <c r="G181" s="165">
        <v>20360.68</v>
      </c>
      <c r="H181" s="168">
        <v>4744.363233333</v>
      </c>
      <c r="I181" s="116"/>
    </row>
    <row r="182" s="16" customFormat="1" hidden="1" customHeight="1" spans="1:9">
      <c r="A182" s="165">
        <v>164</v>
      </c>
      <c r="B182" s="165">
        <v>746</v>
      </c>
      <c r="C182" s="166" t="s">
        <v>370</v>
      </c>
      <c r="D182" s="165">
        <v>12113</v>
      </c>
      <c r="E182" s="167" t="s">
        <v>452</v>
      </c>
      <c r="F182" s="165">
        <v>276</v>
      </c>
      <c r="G182" s="165">
        <v>20323.09</v>
      </c>
      <c r="H182" s="168">
        <v>4840.20979366063</v>
      </c>
      <c r="I182" s="116"/>
    </row>
    <row r="183" s="16" customFormat="1" hidden="1" customHeight="1" spans="1:9">
      <c r="A183" s="165">
        <v>165</v>
      </c>
      <c r="B183" s="165">
        <v>116919</v>
      </c>
      <c r="C183" s="166" t="s">
        <v>453</v>
      </c>
      <c r="D183" s="165">
        <v>12157</v>
      </c>
      <c r="E183" s="167" t="s">
        <v>454</v>
      </c>
      <c r="F183" s="165">
        <v>176</v>
      </c>
      <c r="G183" s="165">
        <v>20288.48</v>
      </c>
      <c r="H183" s="168">
        <v>4787.6453250673</v>
      </c>
      <c r="I183" s="116"/>
    </row>
    <row r="184" s="16" customFormat="1" hidden="1" customHeight="1" spans="1:9">
      <c r="A184" s="165">
        <v>166</v>
      </c>
      <c r="B184" s="165">
        <v>712</v>
      </c>
      <c r="C184" s="166" t="s">
        <v>248</v>
      </c>
      <c r="D184" s="165">
        <v>11382</v>
      </c>
      <c r="E184" s="167" t="s">
        <v>455</v>
      </c>
      <c r="F184" s="165">
        <v>263</v>
      </c>
      <c r="G184" s="165">
        <v>20128.46</v>
      </c>
      <c r="H184" s="168">
        <v>6324.1798617871</v>
      </c>
      <c r="I184" s="116"/>
    </row>
    <row r="185" s="16" customFormat="1" hidden="1" customHeight="1" spans="1:9">
      <c r="A185" s="165">
        <v>167</v>
      </c>
      <c r="B185" s="165">
        <v>585</v>
      </c>
      <c r="C185" s="166" t="s">
        <v>285</v>
      </c>
      <c r="D185" s="165">
        <v>12920</v>
      </c>
      <c r="E185" s="167" t="s">
        <v>456</v>
      </c>
      <c r="F185" s="165">
        <v>276</v>
      </c>
      <c r="G185" s="165">
        <v>20114.51</v>
      </c>
      <c r="H185" s="168">
        <v>4091.6702035203</v>
      </c>
      <c r="I185" s="116"/>
    </row>
    <row r="186" s="16" customFormat="1" hidden="1" customHeight="1" spans="1:9">
      <c r="A186" s="165">
        <v>168</v>
      </c>
      <c r="B186" s="165">
        <v>107658</v>
      </c>
      <c r="C186" s="166" t="s">
        <v>457</v>
      </c>
      <c r="D186" s="165">
        <v>7388</v>
      </c>
      <c r="E186" s="167" t="s">
        <v>458</v>
      </c>
      <c r="F186" s="165">
        <v>256</v>
      </c>
      <c r="G186" s="165">
        <v>20067.88</v>
      </c>
      <c r="H186" s="168">
        <v>3344.3058843427</v>
      </c>
      <c r="I186" s="116"/>
    </row>
    <row r="187" s="16" customFormat="1" hidden="1" customHeight="1" spans="1:9">
      <c r="A187" s="165">
        <v>169</v>
      </c>
      <c r="B187" s="165">
        <v>106865</v>
      </c>
      <c r="C187" s="166" t="s">
        <v>459</v>
      </c>
      <c r="D187" s="165">
        <v>9822</v>
      </c>
      <c r="E187" s="167" t="s">
        <v>460</v>
      </c>
      <c r="F187" s="165">
        <v>231</v>
      </c>
      <c r="G187" s="165">
        <v>19928.66</v>
      </c>
      <c r="H187" s="168">
        <v>3889.840234669</v>
      </c>
      <c r="I187" s="116"/>
    </row>
    <row r="188" s="16" customFormat="1" hidden="1" customHeight="1" spans="1:9">
      <c r="A188" s="165">
        <v>170</v>
      </c>
      <c r="B188" s="165">
        <v>103639</v>
      </c>
      <c r="C188" s="166" t="s">
        <v>375</v>
      </c>
      <c r="D188" s="165">
        <v>12164</v>
      </c>
      <c r="E188" s="167" t="s">
        <v>461</v>
      </c>
      <c r="F188" s="165">
        <v>207</v>
      </c>
      <c r="G188" s="165">
        <v>19738.25</v>
      </c>
      <c r="H188" s="168">
        <v>4752.0690706768</v>
      </c>
      <c r="I188" s="116"/>
    </row>
    <row r="189" s="16" customFormat="1" hidden="1" customHeight="1" spans="1:9">
      <c r="A189" s="165">
        <v>171</v>
      </c>
      <c r="B189" s="165">
        <v>101453</v>
      </c>
      <c r="C189" s="166" t="s">
        <v>291</v>
      </c>
      <c r="D189" s="165">
        <v>12517</v>
      </c>
      <c r="E189" s="167" t="s">
        <v>462</v>
      </c>
      <c r="F189" s="165">
        <v>203</v>
      </c>
      <c r="G189" s="165">
        <v>19416.52</v>
      </c>
      <c r="H189" s="168">
        <v>5702.7270378969</v>
      </c>
      <c r="I189" s="116"/>
    </row>
    <row r="190" s="16" customFormat="1" hidden="1" customHeight="1" spans="1:9">
      <c r="A190" s="165">
        <v>172</v>
      </c>
      <c r="B190" s="165">
        <v>111219</v>
      </c>
      <c r="C190" s="166" t="s">
        <v>340</v>
      </c>
      <c r="D190" s="165">
        <v>11231</v>
      </c>
      <c r="E190" s="167" t="s">
        <v>463</v>
      </c>
      <c r="F190" s="165">
        <v>173</v>
      </c>
      <c r="G190" s="165">
        <v>19414.38</v>
      </c>
      <c r="H190" s="168">
        <v>4813.5586803669</v>
      </c>
      <c r="I190" s="116"/>
    </row>
    <row r="191" s="16" customFormat="1" hidden="1" customHeight="1" spans="1:9">
      <c r="A191" s="165">
        <v>173</v>
      </c>
      <c r="B191" s="165">
        <v>114622</v>
      </c>
      <c r="C191" s="166" t="s">
        <v>447</v>
      </c>
      <c r="D191" s="165">
        <v>6544</v>
      </c>
      <c r="E191" s="167" t="s">
        <v>464</v>
      </c>
      <c r="F191" s="165">
        <v>213</v>
      </c>
      <c r="G191" s="165">
        <v>19391.41</v>
      </c>
      <c r="H191" s="168">
        <v>4699.3666197579</v>
      </c>
      <c r="I191" s="116"/>
    </row>
    <row r="192" s="16" customFormat="1" hidden="1" customHeight="1" spans="1:9">
      <c r="A192" s="165">
        <v>174</v>
      </c>
      <c r="B192" s="165">
        <v>104838</v>
      </c>
      <c r="C192" s="166" t="s">
        <v>465</v>
      </c>
      <c r="D192" s="165">
        <v>10218</v>
      </c>
      <c r="E192" s="167" t="s">
        <v>466</v>
      </c>
      <c r="F192" s="165">
        <v>329</v>
      </c>
      <c r="G192" s="165">
        <v>19346.42</v>
      </c>
      <c r="H192" s="168">
        <v>3657.2714333333</v>
      </c>
      <c r="I192" s="116"/>
    </row>
    <row r="193" s="16" customFormat="1" hidden="1" customHeight="1" spans="1:9">
      <c r="A193" s="165">
        <v>175</v>
      </c>
      <c r="B193" s="165">
        <v>716</v>
      </c>
      <c r="C193" s="166" t="s">
        <v>358</v>
      </c>
      <c r="D193" s="165">
        <v>12412</v>
      </c>
      <c r="E193" s="167" t="s">
        <v>467</v>
      </c>
      <c r="F193" s="165">
        <v>281</v>
      </c>
      <c r="G193" s="165">
        <v>19278.19</v>
      </c>
      <c r="H193" s="168">
        <v>4883.2554392325</v>
      </c>
      <c r="I193" s="116"/>
    </row>
    <row r="194" s="16" customFormat="1" hidden="1" customHeight="1" spans="1:9">
      <c r="A194" s="165">
        <v>176</v>
      </c>
      <c r="B194" s="165">
        <v>54</v>
      </c>
      <c r="C194" s="166" t="s">
        <v>240</v>
      </c>
      <c r="D194" s="165">
        <v>10808</v>
      </c>
      <c r="E194" s="167" t="s">
        <v>468</v>
      </c>
      <c r="F194" s="165">
        <v>233</v>
      </c>
      <c r="G194" s="165">
        <v>19246.36</v>
      </c>
      <c r="H194" s="168">
        <v>4281.1345349993</v>
      </c>
      <c r="I194" s="116"/>
    </row>
    <row r="195" s="16" customFormat="1" hidden="1" customHeight="1" spans="1:9">
      <c r="A195" s="165">
        <v>177</v>
      </c>
      <c r="B195" s="165">
        <v>351</v>
      </c>
      <c r="C195" s="166" t="s">
        <v>469</v>
      </c>
      <c r="D195" s="165">
        <v>8594</v>
      </c>
      <c r="E195" s="167" t="s">
        <v>470</v>
      </c>
      <c r="F195" s="165">
        <v>210</v>
      </c>
      <c r="G195" s="165">
        <v>19160.88</v>
      </c>
      <c r="H195" s="168">
        <v>3061.47483242408</v>
      </c>
      <c r="I195" s="116"/>
    </row>
    <row r="196" s="16" customFormat="1" hidden="1" customHeight="1" spans="1:9">
      <c r="A196" s="165">
        <v>178</v>
      </c>
      <c r="B196" s="165">
        <v>710</v>
      </c>
      <c r="C196" s="166" t="s">
        <v>427</v>
      </c>
      <c r="D196" s="165">
        <v>12981</v>
      </c>
      <c r="E196" s="167" t="s">
        <v>471</v>
      </c>
      <c r="F196" s="165">
        <v>199</v>
      </c>
      <c r="G196" s="165">
        <v>19080.82</v>
      </c>
      <c r="H196" s="168">
        <v>4551.6578113905</v>
      </c>
      <c r="I196" s="116"/>
    </row>
    <row r="197" s="16" customFormat="1" hidden="1" customHeight="1" spans="1:9">
      <c r="A197" s="165">
        <v>179</v>
      </c>
      <c r="B197" s="165">
        <v>732</v>
      </c>
      <c r="C197" s="166" t="s">
        <v>411</v>
      </c>
      <c r="D197" s="165">
        <v>13482</v>
      </c>
      <c r="E197" s="167" t="s">
        <v>472</v>
      </c>
      <c r="F197" s="165">
        <v>244</v>
      </c>
      <c r="G197" s="165">
        <v>19035.29</v>
      </c>
      <c r="H197" s="168">
        <v>3955.9124197065</v>
      </c>
      <c r="I197" s="116"/>
    </row>
    <row r="198" s="16" customFormat="1" hidden="1" customHeight="1" spans="1:9">
      <c r="A198" s="165">
        <v>180</v>
      </c>
      <c r="B198" s="165">
        <v>351</v>
      </c>
      <c r="C198" s="166" t="s">
        <v>469</v>
      </c>
      <c r="D198" s="165">
        <v>8606</v>
      </c>
      <c r="E198" s="167" t="s">
        <v>473</v>
      </c>
      <c r="F198" s="165">
        <v>199</v>
      </c>
      <c r="G198" s="165">
        <v>19032.9</v>
      </c>
      <c r="H198" s="168">
        <v>4583.10124114545</v>
      </c>
      <c r="I198" s="116"/>
    </row>
    <row r="199" s="16" customFormat="1" hidden="1" customHeight="1" spans="1:9">
      <c r="A199" s="165">
        <v>181</v>
      </c>
      <c r="B199" s="165">
        <v>717</v>
      </c>
      <c r="C199" s="166" t="s">
        <v>474</v>
      </c>
      <c r="D199" s="165">
        <v>6752</v>
      </c>
      <c r="E199" s="167" t="s">
        <v>475</v>
      </c>
      <c r="F199" s="165">
        <v>172</v>
      </c>
      <c r="G199" s="165">
        <v>18949.03</v>
      </c>
      <c r="H199" s="168">
        <v>4066.4608662828</v>
      </c>
      <c r="I199" s="116"/>
    </row>
    <row r="200" s="16" customFormat="1" hidden="1" customHeight="1" spans="1:9">
      <c r="A200" s="165">
        <v>182</v>
      </c>
      <c r="B200" s="165">
        <v>513</v>
      </c>
      <c r="C200" s="166" t="s">
        <v>204</v>
      </c>
      <c r="D200" s="165">
        <v>11329</v>
      </c>
      <c r="E200" s="167" t="s">
        <v>476</v>
      </c>
      <c r="F200" s="165">
        <v>310</v>
      </c>
      <c r="G200" s="165">
        <v>18888.03</v>
      </c>
      <c r="H200" s="168">
        <v>3468.3328499997</v>
      </c>
      <c r="I200" s="116"/>
    </row>
    <row r="201" s="16" customFormat="1" hidden="1" customHeight="1" spans="1:9">
      <c r="A201" s="165">
        <v>183</v>
      </c>
      <c r="B201" s="165">
        <v>709</v>
      </c>
      <c r="C201" s="166" t="s">
        <v>336</v>
      </c>
      <c r="D201" s="165">
        <v>10191</v>
      </c>
      <c r="E201" s="167" t="s">
        <v>477</v>
      </c>
      <c r="F201" s="165">
        <v>240</v>
      </c>
      <c r="G201" s="165">
        <v>18637.12</v>
      </c>
      <c r="H201" s="168">
        <v>4006.0225328903</v>
      </c>
      <c r="I201" s="116"/>
    </row>
    <row r="202" s="16" customFormat="1" hidden="1" customHeight="1" spans="1:9">
      <c r="A202" s="165">
        <v>184</v>
      </c>
      <c r="B202" s="165">
        <v>349</v>
      </c>
      <c r="C202" s="166" t="s">
        <v>478</v>
      </c>
      <c r="D202" s="165">
        <v>5844</v>
      </c>
      <c r="E202" s="167" t="s">
        <v>479</v>
      </c>
      <c r="F202" s="165">
        <v>237</v>
      </c>
      <c r="G202" s="165">
        <v>18468.78</v>
      </c>
      <c r="H202" s="168">
        <v>4778.4835228207</v>
      </c>
      <c r="I202" s="116"/>
    </row>
    <row r="203" s="16" customFormat="1" hidden="1" customHeight="1" spans="1:9">
      <c r="A203" s="165">
        <v>185</v>
      </c>
      <c r="B203" s="165">
        <v>740</v>
      </c>
      <c r="C203" s="166" t="s">
        <v>480</v>
      </c>
      <c r="D203" s="165">
        <v>9749</v>
      </c>
      <c r="E203" s="167" t="s">
        <v>481</v>
      </c>
      <c r="F203" s="165">
        <v>191</v>
      </c>
      <c r="G203" s="165">
        <v>18124.77</v>
      </c>
      <c r="H203" s="168">
        <v>4720.69825254459</v>
      </c>
      <c r="I203" s="116"/>
    </row>
    <row r="204" s="16" customFormat="1" hidden="1" customHeight="1" spans="1:9">
      <c r="A204" s="165">
        <v>186</v>
      </c>
      <c r="B204" s="165">
        <v>750</v>
      </c>
      <c r="C204" s="166" t="s">
        <v>62</v>
      </c>
      <c r="D204" s="165">
        <v>13031</v>
      </c>
      <c r="E204" s="167" t="s">
        <v>482</v>
      </c>
      <c r="F204" s="165">
        <v>183</v>
      </c>
      <c r="G204" s="165">
        <v>17915.61</v>
      </c>
      <c r="H204" s="168">
        <v>4555.46017970557</v>
      </c>
      <c r="I204" s="116"/>
    </row>
    <row r="205" s="16" customFormat="1" hidden="1" customHeight="1" spans="1:9">
      <c r="A205" s="165">
        <v>187</v>
      </c>
      <c r="B205" s="165">
        <v>730</v>
      </c>
      <c r="C205" s="166" t="s">
        <v>256</v>
      </c>
      <c r="D205" s="165">
        <v>12999</v>
      </c>
      <c r="E205" s="167" t="s">
        <v>483</v>
      </c>
      <c r="F205" s="165">
        <v>226</v>
      </c>
      <c r="G205" s="165">
        <v>17909.57</v>
      </c>
      <c r="H205" s="168">
        <v>4391.9934789584</v>
      </c>
      <c r="I205" s="116"/>
    </row>
    <row r="206" s="16" customFormat="1" hidden="1" customHeight="1" spans="1:9">
      <c r="A206" s="165">
        <v>188</v>
      </c>
      <c r="B206" s="165">
        <v>114622</v>
      </c>
      <c r="C206" s="166" t="s">
        <v>447</v>
      </c>
      <c r="D206" s="165">
        <v>5641</v>
      </c>
      <c r="E206" s="167" t="s">
        <v>484</v>
      </c>
      <c r="F206" s="165">
        <v>387</v>
      </c>
      <c r="G206" s="165">
        <v>17903.7</v>
      </c>
      <c r="H206" s="168">
        <v>3161.9023265745</v>
      </c>
      <c r="I206" s="116"/>
    </row>
    <row r="207" s="16" customFormat="1" hidden="1" customHeight="1" spans="1:9">
      <c r="A207" s="165">
        <v>189</v>
      </c>
      <c r="B207" s="165">
        <v>745</v>
      </c>
      <c r="C207" s="166" t="s">
        <v>307</v>
      </c>
      <c r="D207" s="165">
        <v>12952</v>
      </c>
      <c r="E207" s="167" t="s">
        <v>485</v>
      </c>
      <c r="F207" s="165">
        <v>276</v>
      </c>
      <c r="G207" s="165">
        <v>17687.86</v>
      </c>
      <c r="H207" s="168">
        <v>4071.11787821953</v>
      </c>
      <c r="I207" s="116"/>
    </row>
    <row r="208" s="16" customFormat="1" hidden="1" customHeight="1" spans="1:9">
      <c r="A208" s="165">
        <v>190</v>
      </c>
      <c r="B208" s="165">
        <v>102934</v>
      </c>
      <c r="C208" s="166" t="s">
        <v>244</v>
      </c>
      <c r="D208" s="165">
        <v>11512</v>
      </c>
      <c r="E208" s="167" t="s">
        <v>486</v>
      </c>
      <c r="F208" s="165">
        <v>180</v>
      </c>
      <c r="G208" s="165">
        <v>17595.38</v>
      </c>
      <c r="H208" s="168">
        <v>3486.6267250001</v>
      </c>
      <c r="I208" s="116"/>
    </row>
    <row r="209" s="16" customFormat="1" hidden="1" customHeight="1" spans="1:9">
      <c r="A209" s="165">
        <v>191</v>
      </c>
      <c r="B209" s="165">
        <v>104838</v>
      </c>
      <c r="C209" s="166" t="s">
        <v>465</v>
      </c>
      <c r="D209" s="165">
        <v>10955</v>
      </c>
      <c r="E209" s="167" t="s">
        <v>487</v>
      </c>
      <c r="F209" s="165">
        <v>287</v>
      </c>
      <c r="G209" s="165">
        <v>17538.25</v>
      </c>
      <c r="H209" s="168">
        <v>2539.085479697</v>
      </c>
      <c r="I209" s="116"/>
    </row>
    <row r="210" s="16" customFormat="1" hidden="1" customHeight="1" spans="1:9">
      <c r="A210" s="165">
        <v>192</v>
      </c>
      <c r="B210" s="165">
        <v>107658</v>
      </c>
      <c r="C210" s="166" t="s">
        <v>457</v>
      </c>
      <c r="D210" s="165">
        <v>4562</v>
      </c>
      <c r="E210" s="167" t="s">
        <v>488</v>
      </c>
      <c r="F210" s="165">
        <v>287</v>
      </c>
      <c r="G210" s="165">
        <v>17321.48</v>
      </c>
      <c r="H210" s="168">
        <v>3710.345657508</v>
      </c>
      <c r="I210" s="116"/>
    </row>
    <row r="211" s="16" customFormat="1" hidden="1" customHeight="1" spans="1:9">
      <c r="A211" s="165">
        <v>193</v>
      </c>
      <c r="B211" s="165">
        <v>742</v>
      </c>
      <c r="C211" s="166" t="s">
        <v>322</v>
      </c>
      <c r="D211" s="165">
        <v>1000434</v>
      </c>
      <c r="E211" s="167" t="s">
        <v>489</v>
      </c>
      <c r="F211" s="165">
        <v>111</v>
      </c>
      <c r="G211" s="165">
        <v>17253.21</v>
      </c>
      <c r="H211" s="168">
        <v>3270.9580999999</v>
      </c>
      <c r="I211" s="116"/>
    </row>
    <row r="212" s="16" customFormat="1" hidden="1" customHeight="1" spans="1:9">
      <c r="A212" s="165">
        <v>194</v>
      </c>
      <c r="B212" s="165">
        <v>107728</v>
      </c>
      <c r="C212" s="166" t="s">
        <v>419</v>
      </c>
      <c r="D212" s="165">
        <v>12094</v>
      </c>
      <c r="E212" s="167" t="s">
        <v>490</v>
      </c>
      <c r="F212" s="165">
        <v>228</v>
      </c>
      <c r="G212" s="165">
        <v>17235.07</v>
      </c>
      <c r="H212" s="168">
        <v>3659.521128999</v>
      </c>
      <c r="I212" s="116"/>
    </row>
    <row r="213" s="16" customFormat="1" hidden="1" customHeight="1" spans="1:9">
      <c r="A213" s="165">
        <v>195</v>
      </c>
      <c r="B213" s="165">
        <v>112888</v>
      </c>
      <c r="C213" s="166" t="s">
        <v>491</v>
      </c>
      <c r="D213" s="165">
        <v>10468</v>
      </c>
      <c r="E213" s="167" t="s">
        <v>492</v>
      </c>
      <c r="F213" s="165">
        <v>177</v>
      </c>
      <c r="G213" s="165">
        <v>17063.76</v>
      </c>
      <c r="H213" s="168">
        <v>4439.1255857919</v>
      </c>
      <c r="I213" s="116"/>
    </row>
    <row r="214" s="16" customFormat="1" hidden="1" customHeight="1" spans="1:9">
      <c r="A214" s="165">
        <v>196</v>
      </c>
      <c r="B214" s="165">
        <v>570</v>
      </c>
      <c r="C214" s="166" t="s">
        <v>493</v>
      </c>
      <c r="D214" s="165">
        <v>12332</v>
      </c>
      <c r="E214" s="167" t="s">
        <v>494</v>
      </c>
      <c r="F214" s="165">
        <v>176</v>
      </c>
      <c r="G214" s="165">
        <v>17004.63</v>
      </c>
      <c r="H214" s="168">
        <v>4426.871169697</v>
      </c>
      <c r="I214" s="116"/>
    </row>
    <row r="215" s="16" customFormat="1" hidden="1" customHeight="1" spans="1:9">
      <c r="A215" s="165">
        <v>197</v>
      </c>
      <c r="B215" s="165">
        <v>385</v>
      </c>
      <c r="C215" s="166" t="s">
        <v>187</v>
      </c>
      <c r="D215" s="165">
        <v>11503</v>
      </c>
      <c r="E215" s="167" t="s">
        <v>495</v>
      </c>
      <c r="F215" s="165">
        <v>143</v>
      </c>
      <c r="G215" s="165">
        <v>16968.24</v>
      </c>
      <c r="H215" s="168">
        <v>3872.5314332947</v>
      </c>
      <c r="I215" s="116"/>
    </row>
    <row r="216" s="16" customFormat="1" hidden="1" customHeight="1" spans="1:9">
      <c r="A216" s="165">
        <v>198</v>
      </c>
      <c r="B216" s="165">
        <v>113298</v>
      </c>
      <c r="C216" s="166" t="s">
        <v>496</v>
      </c>
      <c r="D216" s="165">
        <v>12497</v>
      </c>
      <c r="E216" s="167" t="s">
        <v>497</v>
      </c>
      <c r="F216" s="165">
        <v>169</v>
      </c>
      <c r="G216" s="165">
        <v>16912.04</v>
      </c>
      <c r="H216" s="168">
        <v>3904.2359903955</v>
      </c>
      <c r="I216" s="116"/>
    </row>
    <row r="217" s="16" customFormat="1" hidden="1" customHeight="1" spans="1:9">
      <c r="A217" s="165">
        <v>199</v>
      </c>
      <c r="B217" s="165">
        <v>341</v>
      </c>
      <c r="C217" s="166" t="s">
        <v>263</v>
      </c>
      <c r="D217" s="165">
        <v>12535</v>
      </c>
      <c r="E217" s="167" t="s">
        <v>498</v>
      </c>
      <c r="F217" s="165">
        <v>264</v>
      </c>
      <c r="G217" s="165">
        <v>16910.11</v>
      </c>
      <c r="H217" s="168">
        <v>4088.99228065784</v>
      </c>
      <c r="I217" s="116"/>
    </row>
    <row r="218" s="16" customFormat="1" hidden="1" customHeight="1" spans="1:9">
      <c r="A218" s="165">
        <v>200</v>
      </c>
      <c r="B218" s="165">
        <v>101453</v>
      </c>
      <c r="C218" s="166" t="s">
        <v>291</v>
      </c>
      <c r="D218" s="165">
        <v>11866</v>
      </c>
      <c r="E218" s="167" t="s">
        <v>499</v>
      </c>
      <c r="F218" s="165">
        <v>219</v>
      </c>
      <c r="G218" s="165">
        <v>16724.32</v>
      </c>
      <c r="H218" s="168">
        <v>4916.0784567729</v>
      </c>
      <c r="I218" s="116"/>
    </row>
    <row r="219" s="16" customFormat="1" hidden="1" customHeight="1" spans="1:9">
      <c r="A219" s="165">
        <v>201</v>
      </c>
      <c r="B219" s="165">
        <v>399</v>
      </c>
      <c r="C219" s="166" t="s">
        <v>328</v>
      </c>
      <c r="D219" s="165">
        <v>13000</v>
      </c>
      <c r="E219" s="167" t="s">
        <v>500</v>
      </c>
      <c r="F219" s="165">
        <v>202</v>
      </c>
      <c r="G219" s="165">
        <v>16690.64</v>
      </c>
      <c r="H219" s="168">
        <v>3587.0729083997</v>
      </c>
      <c r="I219" s="116"/>
    </row>
    <row r="220" s="16" customFormat="1" hidden="1" customHeight="1" spans="1:9">
      <c r="A220" s="165">
        <v>202</v>
      </c>
      <c r="B220" s="165">
        <v>750</v>
      </c>
      <c r="C220" s="166" t="s">
        <v>62</v>
      </c>
      <c r="D220" s="165">
        <v>13159</v>
      </c>
      <c r="E220" s="167" t="s">
        <v>501</v>
      </c>
      <c r="F220" s="165">
        <v>192</v>
      </c>
      <c r="G220" s="165">
        <v>16526.45</v>
      </c>
      <c r="H220" s="168">
        <v>4963.2360503502</v>
      </c>
      <c r="I220" s="116"/>
    </row>
    <row r="221" s="16" customFormat="1" hidden="1" customHeight="1" spans="1:9">
      <c r="A221" s="165">
        <v>203</v>
      </c>
      <c r="B221" s="165">
        <v>308</v>
      </c>
      <c r="C221" s="166" t="s">
        <v>502</v>
      </c>
      <c r="D221" s="165">
        <v>12937</v>
      </c>
      <c r="E221" s="167" t="s">
        <v>503</v>
      </c>
      <c r="F221" s="165">
        <v>180</v>
      </c>
      <c r="G221" s="165">
        <v>16525.98</v>
      </c>
      <c r="H221" s="168">
        <v>4349.19089866871</v>
      </c>
      <c r="I221" s="116"/>
    </row>
    <row r="222" s="16" customFormat="1" hidden="1" customHeight="1" spans="1:9">
      <c r="A222" s="165">
        <v>204</v>
      </c>
      <c r="B222" s="165">
        <v>102567</v>
      </c>
      <c r="C222" s="166" t="s">
        <v>504</v>
      </c>
      <c r="D222" s="165">
        <v>5954</v>
      </c>
      <c r="E222" s="167" t="s">
        <v>505</v>
      </c>
      <c r="F222" s="165">
        <v>189</v>
      </c>
      <c r="G222" s="165">
        <v>16505.58</v>
      </c>
      <c r="H222" s="168">
        <v>4081.6160249999</v>
      </c>
      <c r="I222" s="116"/>
    </row>
    <row r="223" s="16" customFormat="1" hidden="1" customHeight="1" spans="1:9">
      <c r="A223" s="165">
        <v>205</v>
      </c>
      <c r="B223" s="165">
        <v>308</v>
      </c>
      <c r="C223" s="166" t="s">
        <v>502</v>
      </c>
      <c r="D223" s="165">
        <v>12515</v>
      </c>
      <c r="E223" s="167" t="s">
        <v>506</v>
      </c>
      <c r="F223" s="165">
        <v>135</v>
      </c>
      <c r="G223" s="165">
        <v>16096.21</v>
      </c>
      <c r="H223" s="168">
        <v>3744.98662183382</v>
      </c>
      <c r="I223" s="116"/>
    </row>
    <row r="224" s="16" customFormat="1" hidden="1" customHeight="1" spans="1:9">
      <c r="A224" s="165">
        <v>206</v>
      </c>
      <c r="B224" s="165">
        <v>101453</v>
      </c>
      <c r="C224" s="166" t="s">
        <v>291</v>
      </c>
      <c r="D224" s="165">
        <v>13022</v>
      </c>
      <c r="E224" s="167" t="s">
        <v>507</v>
      </c>
      <c r="F224" s="165">
        <v>180</v>
      </c>
      <c r="G224" s="165">
        <v>16054.62</v>
      </c>
      <c r="H224" s="168">
        <v>4320.3496531252</v>
      </c>
      <c r="I224" s="116"/>
    </row>
    <row r="225" s="16" customFormat="1" hidden="1" customHeight="1" spans="1:9">
      <c r="A225" s="165">
        <v>207</v>
      </c>
      <c r="B225" s="165">
        <v>102934</v>
      </c>
      <c r="C225" s="166" t="s">
        <v>244</v>
      </c>
      <c r="D225" s="165">
        <v>12185</v>
      </c>
      <c r="E225" s="167" t="s">
        <v>508</v>
      </c>
      <c r="F225" s="165">
        <v>220</v>
      </c>
      <c r="G225" s="165">
        <v>15919.95</v>
      </c>
      <c r="H225" s="168">
        <v>3623.99510004</v>
      </c>
      <c r="I225" s="116"/>
    </row>
    <row r="226" s="16" customFormat="1" hidden="1" customHeight="1" spans="1:9">
      <c r="A226" s="165">
        <v>208</v>
      </c>
      <c r="B226" s="165">
        <v>341</v>
      </c>
      <c r="C226" s="166" t="s">
        <v>263</v>
      </c>
      <c r="D226" s="165">
        <v>11483</v>
      </c>
      <c r="E226" s="167" t="s">
        <v>509</v>
      </c>
      <c r="F226" s="165">
        <v>255</v>
      </c>
      <c r="G226" s="165">
        <v>15900.21</v>
      </c>
      <c r="H226" s="168">
        <v>3881.42452145865</v>
      </c>
      <c r="I226" s="116"/>
    </row>
    <row r="227" s="16" customFormat="1" hidden="1" customHeight="1" spans="1:9">
      <c r="A227" s="165">
        <v>209</v>
      </c>
      <c r="B227" s="165">
        <v>102567</v>
      </c>
      <c r="C227" s="166" t="s">
        <v>504</v>
      </c>
      <c r="D227" s="165">
        <v>4196</v>
      </c>
      <c r="E227" s="167" t="s">
        <v>510</v>
      </c>
      <c r="F227" s="165">
        <v>143</v>
      </c>
      <c r="G227" s="165">
        <v>15783.19</v>
      </c>
      <c r="H227" s="168">
        <v>3142.2667104512</v>
      </c>
      <c r="I227" s="116"/>
    </row>
    <row r="228" s="16" customFormat="1" hidden="1" customHeight="1" spans="1:9">
      <c r="A228" s="165">
        <v>210</v>
      </c>
      <c r="B228" s="165">
        <v>357</v>
      </c>
      <c r="C228" s="166" t="s">
        <v>348</v>
      </c>
      <c r="D228" s="165">
        <v>13100</v>
      </c>
      <c r="E228" s="167" t="s">
        <v>511</v>
      </c>
      <c r="F228" s="165">
        <v>176</v>
      </c>
      <c r="G228" s="165">
        <v>15755.78</v>
      </c>
      <c r="H228" s="168">
        <v>2693.5743026469</v>
      </c>
      <c r="I228" s="116"/>
    </row>
    <row r="229" s="16" customFormat="1" hidden="1" customHeight="1" spans="1:9">
      <c r="A229" s="165">
        <v>211</v>
      </c>
      <c r="B229" s="165">
        <v>114844</v>
      </c>
      <c r="C229" s="166" t="s">
        <v>433</v>
      </c>
      <c r="D229" s="165">
        <v>13061</v>
      </c>
      <c r="E229" s="167" t="s">
        <v>512</v>
      </c>
      <c r="F229" s="165">
        <v>186</v>
      </c>
      <c r="G229" s="165">
        <v>15514.38</v>
      </c>
      <c r="H229" s="168">
        <v>1774.3808744101</v>
      </c>
      <c r="I229" s="116"/>
    </row>
    <row r="230" s="16" customFormat="1" hidden="1" customHeight="1" spans="1:9">
      <c r="A230" s="165">
        <v>212</v>
      </c>
      <c r="B230" s="165">
        <v>717</v>
      </c>
      <c r="C230" s="166" t="s">
        <v>474</v>
      </c>
      <c r="D230" s="165">
        <v>11627</v>
      </c>
      <c r="E230" s="167" t="s">
        <v>513</v>
      </c>
      <c r="F230" s="165">
        <v>162</v>
      </c>
      <c r="G230" s="165">
        <v>15345.6</v>
      </c>
      <c r="H230" s="168">
        <v>3962.3352791232</v>
      </c>
      <c r="I230" s="116"/>
    </row>
    <row r="231" s="16" customFormat="1" hidden="1" customHeight="1" spans="1:9">
      <c r="A231" s="165">
        <v>213</v>
      </c>
      <c r="B231" s="165">
        <v>727</v>
      </c>
      <c r="C231" s="166" t="s">
        <v>514</v>
      </c>
      <c r="D231" s="165">
        <v>6456</v>
      </c>
      <c r="E231" s="167" t="s">
        <v>515</v>
      </c>
      <c r="F231" s="165">
        <v>173</v>
      </c>
      <c r="G231" s="165">
        <v>15334.32</v>
      </c>
      <c r="H231" s="168">
        <v>3367.8279249971</v>
      </c>
      <c r="I231" s="116"/>
    </row>
    <row r="232" s="16" customFormat="1" hidden="1" customHeight="1" spans="1:9">
      <c r="A232" s="165">
        <v>214</v>
      </c>
      <c r="B232" s="165">
        <v>721</v>
      </c>
      <c r="C232" s="166" t="s">
        <v>356</v>
      </c>
      <c r="D232" s="165">
        <v>11619</v>
      </c>
      <c r="E232" s="167" t="s">
        <v>516</v>
      </c>
      <c r="F232" s="165">
        <v>203</v>
      </c>
      <c r="G232" s="165">
        <v>15261.49</v>
      </c>
      <c r="H232" s="168">
        <v>3487.6243890677</v>
      </c>
      <c r="I232" s="116"/>
    </row>
    <row r="233" s="16" customFormat="1" hidden="1" customHeight="1" spans="1:9">
      <c r="A233" s="165">
        <v>215</v>
      </c>
      <c r="B233" s="165">
        <v>385</v>
      </c>
      <c r="C233" s="166" t="s">
        <v>187</v>
      </c>
      <c r="D233" s="165">
        <v>12566</v>
      </c>
      <c r="E233" s="167" t="s">
        <v>517</v>
      </c>
      <c r="F233" s="165">
        <v>150</v>
      </c>
      <c r="G233" s="165">
        <v>15256.23</v>
      </c>
      <c r="H233" s="168">
        <v>2836.9371530772</v>
      </c>
      <c r="I233" s="116"/>
    </row>
    <row r="234" s="16" customFormat="1" hidden="1" customHeight="1" spans="1:9">
      <c r="A234" s="165">
        <v>216</v>
      </c>
      <c r="B234" s="165">
        <v>570</v>
      </c>
      <c r="C234" s="166" t="s">
        <v>493</v>
      </c>
      <c r="D234" s="165">
        <v>11537</v>
      </c>
      <c r="E234" s="167" t="s">
        <v>518</v>
      </c>
      <c r="F234" s="165">
        <v>142</v>
      </c>
      <c r="G234" s="165">
        <v>15210.22</v>
      </c>
      <c r="H234" s="168">
        <v>3456.788479488</v>
      </c>
      <c r="I234" s="116"/>
    </row>
    <row r="235" s="16" customFormat="1" hidden="1" customHeight="1" spans="1:9">
      <c r="A235" s="165">
        <v>217</v>
      </c>
      <c r="B235" s="165">
        <v>727</v>
      </c>
      <c r="C235" s="166" t="s">
        <v>514</v>
      </c>
      <c r="D235" s="165">
        <v>8060</v>
      </c>
      <c r="E235" s="167" t="s">
        <v>519</v>
      </c>
      <c r="F235" s="165">
        <v>125</v>
      </c>
      <c r="G235" s="165">
        <v>15079.67</v>
      </c>
      <c r="H235" s="168">
        <v>3749.0194744904</v>
      </c>
      <c r="I235" s="116"/>
    </row>
    <row r="236" s="16" customFormat="1" hidden="1" customHeight="1" spans="1:9">
      <c r="A236" s="165">
        <v>218</v>
      </c>
      <c r="B236" s="165">
        <v>56</v>
      </c>
      <c r="C236" s="166" t="s">
        <v>443</v>
      </c>
      <c r="D236" s="165">
        <v>6473</v>
      </c>
      <c r="E236" s="167" t="s">
        <v>520</v>
      </c>
      <c r="F236" s="165">
        <v>143</v>
      </c>
      <c r="G236" s="165">
        <v>15076.76</v>
      </c>
      <c r="H236" s="168">
        <v>4273.7379687522</v>
      </c>
      <c r="I236" s="116"/>
    </row>
    <row r="237" s="16" customFormat="1" hidden="1" customHeight="1" spans="1:9">
      <c r="A237" s="165">
        <v>219</v>
      </c>
      <c r="B237" s="165">
        <v>56</v>
      </c>
      <c r="C237" s="166" t="s">
        <v>443</v>
      </c>
      <c r="D237" s="165">
        <v>10983</v>
      </c>
      <c r="E237" s="167" t="s">
        <v>521</v>
      </c>
      <c r="F237" s="165">
        <v>156</v>
      </c>
      <c r="G237" s="165">
        <v>15040.67</v>
      </c>
      <c r="H237" s="168">
        <v>3837.1810653848</v>
      </c>
      <c r="I237" s="116"/>
    </row>
    <row r="238" s="16" customFormat="1" hidden="1" customHeight="1" spans="1:9">
      <c r="A238" s="165">
        <v>220</v>
      </c>
      <c r="B238" s="165">
        <v>113299</v>
      </c>
      <c r="C238" s="166" t="s">
        <v>522</v>
      </c>
      <c r="D238" s="165">
        <v>11620</v>
      </c>
      <c r="E238" s="167" t="s">
        <v>523</v>
      </c>
      <c r="F238" s="165">
        <v>199</v>
      </c>
      <c r="G238" s="165">
        <v>14971.61</v>
      </c>
      <c r="H238" s="168">
        <v>2595.3536788316</v>
      </c>
      <c r="I238" s="116"/>
    </row>
    <row r="239" s="16" customFormat="1" hidden="1" customHeight="1" spans="1:9">
      <c r="A239" s="165">
        <v>221</v>
      </c>
      <c r="B239" s="165">
        <v>546</v>
      </c>
      <c r="C239" s="166" t="s">
        <v>222</v>
      </c>
      <c r="D239" s="165">
        <v>9689</v>
      </c>
      <c r="E239" s="167" t="s">
        <v>524</v>
      </c>
      <c r="F239" s="165">
        <v>223</v>
      </c>
      <c r="G239" s="165">
        <v>14870.11</v>
      </c>
      <c r="H239" s="168">
        <v>3942.7568050003</v>
      </c>
      <c r="I239" s="116"/>
    </row>
    <row r="240" s="16" customFormat="1" hidden="1" customHeight="1" spans="1:9">
      <c r="A240" s="165">
        <v>222</v>
      </c>
      <c r="B240" s="165">
        <v>329</v>
      </c>
      <c r="C240" s="166" t="s">
        <v>215</v>
      </c>
      <c r="D240" s="165">
        <v>11825</v>
      </c>
      <c r="E240" s="167" t="s">
        <v>525</v>
      </c>
      <c r="F240" s="165">
        <v>142</v>
      </c>
      <c r="G240" s="165">
        <v>14832.84</v>
      </c>
      <c r="H240" s="168">
        <v>963.9513699051</v>
      </c>
      <c r="I240" s="116"/>
    </row>
    <row r="241" s="16" customFormat="1" hidden="1" customHeight="1" spans="1:9">
      <c r="A241" s="165">
        <v>223</v>
      </c>
      <c r="B241" s="165">
        <v>720</v>
      </c>
      <c r="C241" s="166" t="s">
        <v>400</v>
      </c>
      <c r="D241" s="165">
        <v>12914</v>
      </c>
      <c r="E241" s="167" t="s">
        <v>526</v>
      </c>
      <c r="F241" s="165">
        <v>154</v>
      </c>
      <c r="G241" s="165">
        <v>14825.34</v>
      </c>
      <c r="H241" s="168">
        <v>2717.29638999875</v>
      </c>
      <c r="I241" s="116"/>
    </row>
    <row r="242" s="16" customFormat="1" hidden="1" customHeight="1" spans="1:9">
      <c r="A242" s="165">
        <v>224</v>
      </c>
      <c r="B242" s="165">
        <v>720</v>
      </c>
      <c r="C242" s="166" t="s">
        <v>400</v>
      </c>
      <c r="D242" s="165">
        <v>11142</v>
      </c>
      <c r="E242" s="167" t="s">
        <v>527</v>
      </c>
      <c r="F242" s="165">
        <v>183</v>
      </c>
      <c r="G242" s="165">
        <v>14806.2</v>
      </c>
      <c r="H242" s="168">
        <v>2971.36369153935</v>
      </c>
      <c r="I242" s="116"/>
    </row>
    <row r="243" s="16" customFormat="1" hidden="1" customHeight="1" spans="1:9">
      <c r="A243" s="165">
        <v>225</v>
      </c>
      <c r="B243" s="165">
        <v>347</v>
      </c>
      <c r="C243" s="166" t="s">
        <v>528</v>
      </c>
      <c r="D243" s="165">
        <v>12528</v>
      </c>
      <c r="E243" s="167" t="s">
        <v>529</v>
      </c>
      <c r="F243" s="165">
        <v>183</v>
      </c>
      <c r="G243" s="165">
        <v>14772.88</v>
      </c>
      <c r="H243" s="168">
        <v>3147.4350329005</v>
      </c>
      <c r="I243" s="116"/>
    </row>
    <row r="244" s="16" customFormat="1" hidden="1" customHeight="1" spans="1:9">
      <c r="A244" s="165">
        <v>226</v>
      </c>
      <c r="B244" s="165">
        <v>723</v>
      </c>
      <c r="C244" s="166" t="s">
        <v>530</v>
      </c>
      <c r="D244" s="165">
        <v>12516</v>
      </c>
      <c r="E244" s="167" t="s">
        <v>531</v>
      </c>
      <c r="F244" s="165">
        <v>213</v>
      </c>
      <c r="G244" s="165">
        <v>14752.26</v>
      </c>
      <c r="H244" s="168">
        <v>2128.9558809986</v>
      </c>
      <c r="I244" s="116"/>
    </row>
    <row r="245" s="16" customFormat="1" hidden="1" customHeight="1" spans="1:9">
      <c r="A245" s="165">
        <v>227</v>
      </c>
      <c r="B245" s="165">
        <v>108277</v>
      </c>
      <c r="C245" s="166" t="s">
        <v>387</v>
      </c>
      <c r="D245" s="165">
        <v>12451</v>
      </c>
      <c r="E245" s="167" t="s">
        <v>532</v>
      </c>
      <c r="F245" s="165">
        <v>343</v>
      </c>
      <c r="G245" s="165">
        <v>14677.9</v>
      </c>
      <c r="H245" s="168">
        <v>1314.7050042504</v>
      </c>
      <c r="I245" s="116"/>
    </row>
    <row r="246" s="16" customFormat="1" hidden="1" customHeight="1" spans="1:9">
      <c r="A246" s="165">
        <v>228</v>
      </c>
      <c r="B246" s="165">
        <v>102564</v>
      </c>
      <c r="C246" s="166" t="s">
        <v>533</v>
      </c>
      <c r="D246" s="165">
        <v>11363</v>
      </c>
      <c r="E246" s="167" t="s">
        <v>534</v>
      </c>
      <c r="F246" s="165">
        <v>148</v>
      </c>
      <c r="G246" s="165">
        <v>14587.27</v>
      </c>
      <c r="H246" s="168">
        <v>3928.6368326598</v>
      </c>
      <c r="I246" s="116"/>
    </row>
    <row r="247" s="16" customFormat="1" hidden="1" customHeight="1" spans="1:9">
      <c r="A247" s="165">
        <v>229</v>
      </c>
      <c r="B247" s="165">
        <v>742</v>
      </c>
      <c r="C247" s="166" t="s">
        <v>322</v>
      </c>
      <c r="D247" s="165">
        <v>1000452</v>
      </c>
      <c r="E247" s="167" t="s">
        <v>535</v>
      </c>
      <c r="F247" s="165">
        <v>11</v>
      </c>
      <c r="G247" s="165">
        <v>14563.86</v>
      </c>
      <c r="H247" s="168">
        <v>-1658.2231302602</v>
      </c>
      <c r="I247" s="116"/>
    </row>
    <row r="248" s="16" customFormat="1" hidden="1" customHeight="1" spans="1:9">
      <c r="A248" s="165">
        <v>230</v>
      </c>
      <c r="B248" s="165">
        <v>742</v>
      </c>
      <c r="C248" s="166" t="s">
        <v>322</v>
      </c>
      <c r="D248" s="165">
        <v>1000431</v>
      </c>
      <c r="E248" s="167" t="s">
        <v>536</v>
      </c>
      <c r="F248" s="165">
        <v>63</v>
      </c>
      <c r="G248" s="165">
        <v>14477.26</v>
      </c>
      <c r="H248" s="168">
        <v>5293.4552779998</v>
      </c>
      <c r="I248" s="116"/>
    </row>
    <row r="249" s="16" customFormat="1" hidden="1" customHeight="1" spans="1:9">
      <c r="A249" s="165">
        <v>231</v>
      </c>
      <c r="B249" s="165">
        <v>106865</v>
      </c>
      <c r="C249" s="166" t="s">
        <v>459</v>
      </c>
      <c r="D249" s="165">
        <v>11335</v>
      </c>
      <c r="E249" s="167" t="s">
        <v>537</v>
      </c>
      <c r="F249" s="165">
        <v>223</v>
      </c>
      <c r="G249" s="165">
        <v>14442.17</v>
      </c>
      <c r="H249" s="168">
        <v>2804.7188191793</v>
      </c>
      <c r="I249" s="116"/>
    </row>
    <row r="250" s="16" customFormat="1" hidden="1" customHeight="1" spans="1:9">
      <c r="A250" s="165">
        <v>232</v>
      </c>
      <c r="B250" s="165">
        <v>111219</v>
      </c>
      <c r="C250" s="166" t="s">
        <v>340</v>
      </c>
      <c r="D250" s="165">
        <v>12880</v>
      </c>
      <c r="E250" s="167" t="s">
        <v>538</v>
      </c>
      <c r="F250" s="165">
        <v>224</v>
      </c>
      <c r="G250" s="165">
        <v>14362.87</v>
      </c>
      <c r="H250" s="168">
        <v>4313.3537820668</v>
      </c>
      <c r="I250" s="116"/>
    </row>
    <row r="251" s="16" customFormat="1" hidden="1" customHeight="1" spans="1:9">
      <c r="A251" s="165">
        <v>233</v>
      </c>
      <c r="B251" s="165">
        <v>371</v>
      </c>
      <c r="C251" s="166" t="s">
        <v>539</v>
      </c>
      <c r="D251" s="165">
        <v>9112</v>
      </c>
      <c r="E251" s="167" t="s">
        <v>540</v>
      </c>
      <c r="F251" s="165">
        <v>134</v>
      </c>
      <c r="G251" s="165">
        <v>14251.32</v>
      </c>
      <c r="H251" s="168">
        <v>2461.872967</v>
      </c>
      <c r="I251" s="116"/>
    </row>
    <row r="252" s="16" customFormat="1" hidden="1" customHeight="1" spans="1:9">
      <c r="A252" s="165">
        <v>234</v>
      </c>
      <c r="B252" s="165">
        <v>752</v>
      </c>
      <c r="C252" s="166" t="s">
        <v>541</v>
      </c>
      <c r="D252" s="165">
        <v>12906</v>
      </c>
      <c r="E252" s="167" t="s">
        <v>542</v>
      </c>
      <c r="F252" s="165">
        <v>140</v>
      </c>
      <c r="G252" s="165">
        <v>14250.01</v>
      </c>
      <c r="H252" s="168">
        <v>3156.0253934766</v>
      </c>
      <c r="I252" s="116"/>
    </row>
    <row r="253" s="16" customFormat="1" hidden="1" customHeight="1" spans="1:9">
      <c r="A253" s="165">
        <v>235</v>
      </c>
      <c r="B253" s="165">
        <v>107658</v>
      </c>
      <c r="C253" s="166" t="s">
        <v>457</v>
      </c>
      <c r="D253" s="165">
        <v>12921</v>
      </c>
      <c r="E253" s="167" t="s">
        <v>543</v>
      </c>
      <c r="F253" s="165">
        <v>202</v>
      </c>
      <c r="G253" s="165">
        <v>14236.69</v>
      </c>
      <c r="H253" s="168">
        <v>3185.3308466738</v>
      </c>
      <c r="I253" s="116"/>
    </row>
    <row r="254" s="16" customFormat="1" hidden="1" customHeight="1" spans="1:9">
      <c r="A254" s="165">
        <v>236</v>
      </c>
      <c r="B254" s="165">
        <v>754</v>
      </c>
      <c r="C254" s="166" t="s">
        <v>544</v>
      </c>
      <c r="D254" s="165">
        <v>10900</v>
      </c>
      <c r="E254" s="167" t="s">
        <v>545</v>
      </c>
      <c r="F254" s="165">
        <v>169</v>
      </c>
      <c r="G254" s="165">
        <v>14128.87</v>
      </c>
      <c r="H254" s="168">
        <v>2457.3783346672</v>
      </c>
      <c r="I254" s="116"/>
    </row>
    <row r="255" s="16" customFormat="1" hidden="1" customHeight="1" spans="1:9">
      <c r="A255" s="165">
        <v>237</v>
      </c>
      <c r="B255" s="165">
        <v>103199</v>
      </c>
      <c r="C255" s="166" t="s">
        <v>546</v>
      </c>
      <c r="D255" s="165">
        <v>12874</v>
      </c>
      <c r="E255" s="167" t="s">
        <v>547</v>
      </c>
      <c r="F255" s="165">
        <v>196</v>
      </c>
      <c r="G255" s="165">
        <v>14084.71</v>
      </c>
      <c r="H255" s="168">
        <v>4573.7020301826</v>
      </c>
      <c r="I255" s="116"/>
    </row>
    <row r="256" s="16" customFormat="1" hidden="1" customHeight="1" spans="1:9">
      <c r="A256" s="165">
        <v>238</v>
      </c>
      <c r="B256" s="165">
        <v>107728</v>
      </c>
      <c r="C256" s="166" t="s">
        <v>419</v>
      </c>
      <c r="D256" s="165">
        <v>13397</v>
      </c>
      <c r="E256" s="167" t="s">
        <v>548</v>
      </c>
      <c r="F256" s="165">
        <v>168</v>
      </c>
      <c r="G256" s="165">
        <v>14084.05</v>
      </c>
      <c r="H256" s="168">
        <v>2702.3416310003</v>
      </c>
      <c r="I256" s="116"/>
    </row>
    <row r="257" s="16" customFormat="1" hidden="1" customHeight="1" spans="1:9">
      <c r="A257" s="165">
        <v>239</v>
      </c>
      <c r="B257" s="165">
        <v>545</v>
      </c>
      <c r="C257" s="166" t="s">
        <v>549</v>
      </c>
      <c r="D257" s="165">
        <v>11143</v>
      </c>
      <c r="E257" s="167" t="s">
        <v>550</v>
      </c>
      <c r="F257" s="165">
        <v>167</v>
      </c>
      <c r="G257" s="165">
        <v>13994.45</v>
      </c>
      <c r="H257" s="168">
        <v>1745.5258584371</v>
      </c>
      <c r="I257" s="116"/>
    </row>
    <row r="258" s="16" customFormat="1" hidden="1" customHeight="1" spans="1:9">
      <c r="A258" s="165">
        <v>240</v>
      </c>
      <c r="B258" s="165">
        <v>103199</v>
      </c>
      <c r="C258" s="166" t="s">
        <v>546</v>
      </c>
      <c r="D258" s="165">
        <v>7666</v>
      </c>
      <c r="E258" s="167" t="s">
        <v>551</v>
      </c>
      <c r="F258" s="165">
        <v>234</v>
      </c>
      <c r="G258" s="165">
        <v>13978.28</v>
      </c>
      <c r="H258" s="168">
        <v>3732.1942243167</v>
      </c>
      <c r="I258" s="116"/>
    </row>
    <row r="259" s="16" customFormat="1" hidden="1" customHeight="1" spans="1:9">
      <c r="A259" s="165">
        <v>241</v>
      </c>
      <c r="B259" s="165">
        <v>704</v>
      </c>
      <c r="C259" s="166" t="s">
        <v>552</v>
      </c>
      <c r="D259" s="165">
        <v>6505</v>
      </c>
      <c r="E259" s="167" t="s">
        <v>553</v>
      </c>
      <c r="F259" s="165">
        <v>168</v>
      </c>
      <c r="G259" s="165">
        <v>13939.52</v>
      </c>
      <c r="H259" s="168">
        <v>3372.9919063871</v>
      </c>
      <c r="I259" s="116"/>
    </row>
    <row r="260" s="16" customFormat="1" hidden="1" customHeight="1" spans="1:9">
      <c r="A260" s="165">
        <v>242</v>
      </c>
      <c r="B260" s="165">
        <v>107829</v>
      </c>
      <c r="C260" s="166" t="s">
        <v>554</v>
      </c>
      <c r="D260" s="165">
        <v>11330</v>
      </c>
      <c r="E260" s="167" t="s">
        <v>555</v>
      </c>
      <c r="F260" s="165">
        <v>223</v>
      </c>
      <c r="G260" s="165">
        <v>13919.83</v>
      </c>
      <c r="H260" s="168">
        <v>3356.8088590004</v>
      </c>
      <c r="I260" s="116"/>
    </row>
    <row r="261" s="16" customFormat="1" hidden="1" customHeight="1" spans="1:9">
      <c r="A261" s="165">
        <v>243</v>
      </c>
      <c r="B261" s="165">
        <v>598</v>
      </c>
      <c r="C261" s="166" t="s">
        <v>365</v>
      </c>
      <c r="D261" s="165">
        <v>12888</v>
      </c>
      <c r="E261" s="167" t="s">
        <v>556</v>
      </c>
      <c r="F261" s="165">
        <v>222</v>
      </c>
      <c r="G261" s="165">
        <v>13779.18</v>
      </c>
      <c r="H261" s="168">
        <v>3451.289273336</v>
      </c>
      <c r="I261" s="116"/>
    </row>
    <row r="262" s="16" customFormat="1" hidden="1" customHeight="1" spans="1:9">
      <c r="A262" s="165">
        <v>244</v>
      </c>
      <c r="B262" s="165">
        <v>704</v>
      </c>
      <c r="C262" s="166" t="s">
        <v>552</v>
      </c>
      <c r="D262" s="165">
        <v>6385</v>
      </c>
      <c r="E262" s="167" t="s">
        <v>557</v>
      </c>
      <c r="F262" s="165">
        <v>192</v>
      </c>
      <c r="G262" s="165">
        <v>13729.01</v>
      </c>
      <c r="H262" s="168">
        <v>2499.4217999998</v>
      </c>
      <c r="I262" s="116"/>
    </row>
    <row r="263" s="16" customFormat="1" hidden="1" customHeight="1" spans="1:9">
      <c r="A263" s="165">
        <v>245</v>
      </c>
      <c r="B263" s="165">
        <v>717</v>
      </c>
      <c r="C263" s="166" t="s">
        <v>474</v>
      </c>
      <c r="D263" s="165">
        <v>12184</v>
      </c>
      <c r="E263" s="167" t="s">
        <v>558</v>
      </c>
      <c r="F263" s="165">
        <v>165</v>
      </c>
      <c r="G263" s="165">
        <v>13705.06</v>
      </c>
      <c r="H263" s="168">
        <v>3379.3995136741</v>
      </c>
      <c r="I263" s="116"/>
    </row>
    <row r="264" s="16" customFormat="1" hidden="1" customHeight="1" spans="1:9">
      <c r="A264" s="165">
        <v>246</v>
      </c>
      <c r="B264" s="165">
        <v>105910</v>
      </c>
      <c r="C264" s="166" t="s">
        <v>265</v>
      </c>
      <c r="D264" s="165">
        <v>12949</v>
      </c>
      <c r="E264" s="167" t="s">
        <v>559</v>
      </c>
      <c r="F264" s="165">
        <v>222</v>
      </c>
      <c r="G264" s="165">
        <v>13623.1</v>
      </c>
      <c r="H264" s="168">
        <v>2924.0421145</v>
      </c>
      <c r="I264" s="116"/>
    </row>
    <row r="265" s="16" customFormat="1" hidden="1" customHeight="1" spans="1:9">
      <c r="A265" s="165">
        <v>247</v>
      </c>
      <c r="B265" s="165">
        <v>104430</v>
      </c>
      <c r="C265" s="166" t="s">
        <v>560</v>
      </c>
      <c r="D265" s="165">
        <v>11463</v>
      </c>
      <c r="E265" s="167" t="s">
        <v>561</v>
      </c>
      <c r="F265" s="165">
        <v>166</v>
      </c>
      <c r="G265" s="165">
        <v>13591.41</v>
      </c>
      <c r="H265" s="168">
        <v>3231.51862720077</v>
      </c>
      <c r="I265" s="116"/>
    </row>
    <row r="266" s="16" customFormat="1" hidden="1" customHeight="1" spans="1:9">
      <c r="A266" s="165">
        <v>248</v>
      </c>
      <c r="B266" s="165">
        <v>54</v>
      </c>
      <c r="C266" s="166" t="s">
        <v>240</v>
      </c>
      <c r="D266" s="165">
        <v>6884</v>
      </c>
      <c r="E266" s="167" t="s">
        <v>562</v>
      </c>
      <c r="F266" s="165">
        <v>155</v>
      </c>
      <c r="G266" s="165">
        <v>13553.92</v>
      </c>
      <c r="H266" s="168">
        <v>2586.26252192366</v>
      </c>
      <c r="I266" s="116"/>
    </row>
    <row r="267" s="16" customFormat="1" hidden="1" customHeight="1" spans="1:9">
      <c r="A267" s="165">
        <v>249</v>
      </c>
      <c r="B267" s="165">
        <v>753</v>
      </c>
      <c r="C267" s="166" t="s">
        <v>563</v>
      </c>
      <c r="D267" s="165">
        <v>12464</v>
      </c>
      <c r="E267" s="167" t="s">
        <v>564</v>
      </c>
      <c r="F267" s="165">
        <v>183</v>
      </c>
      <c r="G267" s="165">
        <v>13488.26</v>
      </c>
      <c r="H267" s="168">
        <v>2322.07957066639</v>
      </c>
      <c r="I267" s="116"/>
    </row>
    <row r="268" s="16" customFormat="1" hidden="1" customHeight="1" spans="1:9">
      <c r="A268" s="165">
        <v>250</v>
      </c>
      <c r="B268" s="165">
        <v>102564</v>
      </c>
      <c r="C268" s="166" t="s">
        <v>533</v>
      </c>
      <c r="D268" s="165">
        <v>8113</v>
      </c>
      <c r="E268" s="167" t="s">
        <v>565</v>
      </c>
      <c r="F268" s="165">
        <v>147</v>
      </c>
      <c r="G268" s="165">
        <v>13479.57</v>
      </c>
      <c r="H268" s="168">
        <v>2407.6802861702</v>
      </c>
      <c r="I268" s="116"/>
    </row>
    <row r="269" s="16" customFormat="1" hidden="1" customHeight="1" spans="1:9">
      <c r="A269" s="165">
        <v>251</v>
      </c>
      <c r="B269" s="165">
        <v>706</v>
      </c>
      <c r="C269" s="166" t="s">
        <v>566</v>
      </c>
      <c r="D269" s="165">
        <v>6121</v>
      </c>
      <c r="E269" s="167" t="s">
        <v>567</v>
      </c>
      <c r="F269" s="165">
        <v>118</v>
      </c>
      <c r="G269" s="165">
        <v>13429.78</v>
      </c>
      <c r="H269" s="168">
        <v>2668.9783401</v>
      </c>
      <c r="I269" s="116"/>
    </row>
    <row r="270" s="16" customFormat="1" hidden="1" customHeight="1" spans="1:9">
      <c r="A270" s="165">
        <v>252</v>
      </c>
      <c r="B270" s="165">
        <v>391</v>
      </c>
      <c r="C270" s="166" t="s">
        <v>391</v>
      </c>
      <c r="D270" s="165">
        <v>12462</v>
      </c>
      <c r="E270" s="167" t="s">
        <v>568</v>
      </c>
      <c r="F270" s="165">
        <v>193</v>
      </c>
      <c r="G270" s="165">
        <v>13330.27</v>
      </c>
      <c r="H270" s="168">
        <v>3722.3479463801</v>
      </c>
      <c r="I270" s="116"/>
    </row>
    <row r="271" s="16" customFormat="1" hidden="1" customHeight="1" spans="1:9">
      <c r="A271" s="165">
        <v>253</v>
      </c>
      <c r="B271" s="165">
        <v>113023</v>
      </c>
      <c r="C271" s="166" t="s">
        <v>569</v>
      </c>
      <c r="D271" s="165">
        <v>12486</v>
      </c>
      <c r="E271" s="167" t="s">
        <v>570</v>
      </c>
      <c r="F271" s="165">
        <v>226</v>
      </c>
      <c r="G271" s="165">
        <v>13282.21</v>
      </c>
      <c r="H271" s="168">
        <v>466.342518434913</v>
      </c>
      <c r="I271" s="116"/>
    </row>
    <row r="272" s="16" customFormat="1" hidden="1" customHeight="1" spans="1:9">
      <c r="A272" s="165">
        <v>254</v>
      </c>
      <c r="B272" s="165">
        <v>572</v>
      </c>
      <c r="C272" s="166" t="s">
        <v>422</v>
      </c>
      <c r="D272" s="165">
        <v>10186</v>
      </c>
      <c r="E272" s="167" t="s">
        <v>571</v>
      </c>
      <c r="F272" s="165">
        <v>112</v>
      </c>
      <c r="G272" s="165">
        <v>13279.75</v>
      </c>
      <c r="H272" s="168">
        <v>3210.5446138817</v>
      </c>
      <c r="I272" s="116"/>
    </row>
    <row r="273" s="16" customFormat="1" hidden="1" customHeight="1" spans="1:9">
      <c r="A273" s="165">
        <v>255</v>
      </c>
      <c r="B273" s="165">
        <v>113833</v>
      </c>
      <c r="C273" s="166" t="s">
        <v>572</v>
      </c>
      <c r="D273" s="165">
        <v>12505</v>
      </c>
      <c r="E273" s="167" t="s">
        <v>573</v>
      </c>
      <c r="F273" s="165">
        <v>178</v>
      </c>
      <c r="G273" s="165">
        <v>13176.03</v>
      </c>
      <c r="H273" s="168">
        <v>2881.1484394128</v>
      </c>
      <c r="I273" s="116"/>
    </row>
    <row r="274" s="16" customFormat="1" hidden="1" customHeight="1" spans="1:9">
      <c r="A274" s="165">
        <v>256</v>
      </c>
      <c r="B274" s="165">
        <v>723</v>
      </c>
      <c r="C274" s="166" t="s">
        <v>530</v>
      </c>
      <c r="D274" s="165">
        <v>13020</v>
      </c>
      <c r="E274" s="167" t="s">
        <v>574</v>
      </c>
      <c r="F274" s="165">
        <v>177</v>
      </c>
      <c r="G274" s="165">
        <v>13166.47</v>
      </c>
      <c r="H274" s="168">
        <v>2572.4832433329</v>
      </c>
      <c r="I274" s="116"/>
    </row>
    <row r="275" s="16" customFormat="1" hidden="1" customHeight="1" spans="1:9">
      <c r="A275" s="165">
        <v>257</v>
      </c>
      <c r="B275" s="165">
        <v>549</v>
      </c>
      <c r="C275" s="166" t="s">
        <v>414</v>
      </c>
      <c r="D275" s="165">
        <v>7687</v>
      </c>
      <c r="E275" s="167" t="s">
        <v>575</v>
      </c>
      <c r="F275" s="165">
        <v>118</v>
      </c>
      <c r="G275" s="165">
        <v>13119.39</v>
      </c>
      <c r="H275" s="168">
        <v>2819.18909999959</v>
      </c>
      <c r="I275" s="116"/>
    </row>
    <row r="276" s="16" customFormat="1" hidden="1" customHeight="1" spans="1:9">
      <c r="A276" s="165">
        <v>258</v>
      </c>
      <c r="B276" s="165">
        <v>706</v>
      </c>
      <c r="C276" s="166" t="s">
        <v>566</v>
      </c>
      <c r="D276" s="165">
        <v>11985</v>
      </c>
      <c r="E276" s="167" t="s">
        <v>576</v>
      </c>
      <c r="F276" s="165">
        <v>151</v>
      </c>
      <c r="G276" s="165">
        <v>12923.49</v>
      </c>
      <c r="H276" s="168">
        <v>3115.3528836247</v>
      </c>
      <c r="I276" s="116"/>
    </row>
    <row r="277" s="16" customFormat="1" hidden="1" customHeight="1" spans="1:9">
      <c r="A277" s="165">
        <v>259</v>
      </c>
      <c r="B277" s="165">
        <v>573</v>
      </c>
      <c r="C277" s="166" t="s">
        <v>382</v>
      </c>
      <c r="D277" s="165">
        <v>12446</v>
      </c>
      <c r="E277" s="167" t="s">
        <v>577</v>
      </c>
      <c r="F277" s="165">
        <v>239</v>
      </c>
      <c r="G277" s="165">
        <v>12852.15</v>
      </c>
      <c r="H277" s="168">
        <v>1642.3184502307</v>
      </c>
      <c r="I277" s="116"/>
    </row>
    <row r="278" s="16" customFormat="1" hidden="1" customHeight="1" spans="1:9">
      <c r="A278" s="165">
        <v>260</v>
      </c>
      <c r="B278" s="165">
        <v>102479</v>
      </c>
      <c r="C278" s="166" t="s">
        <v>330</v>
      </c>
      <c r="D278" s="165">
        <v>12898</v>
      </c>
      <c r="E278" s="167" t="s">
        <v>578</v>
      </c>
      <c r="F278" s="165">
        <v>221</v>
      </c>
      <c r="G278" s="165">
        <v>12829.16</v>
      </c>
      <c r="H278" s="168">
        <v>3424.58339999955</v>
      </c>
      <c r="I278" s="116"/>
    </row>
    <row r="279" s="16" customFormat="1" hidden="1" customHeight="1" spans="1:9">
      <c r="A279" s="165">
        <v>261</v>
      </c>
      <c r="B279" s="165">
        <v>113025</v>
      </c>
      <c r="C279" s="166" t="s">
        <v>579</v>
      </c>
      <c r="D279" s="165">
        <v>12471</v>
      </c>
      <c r="E279" s="167" t="s">
        <v>580</v>
      </c>
      <c r="F279" s="165">
        <v>177</v>
      </c>
      <c r="G279" s="165">
        <v>12822.84</v>
      </c>
      <c r="H279" s="168">
        <v>3253.6531309845</v>
      </c>
      <c r="I279" s="116"/>
    </row>
    <row r="280" s="16" customFormat="1" hidden="1" customHeight="1" spans="1:9">
      <c r="A280" s="165">
        <v>262</v>
      </c>
      <c r="B280" s="165">
        <v>706</v>
      </c>
      <c r="C280" s="166" t="s">
        <v>566</v>
      </c>
      <c r="D280" s="165">
        <v>10772</v>
      </c>
      <c r="E280" s="167" t="s">
        <v>581</v>
      </c>
      <c r="F280" s="165">
        <v>141</v>
      </c>
      <c r="G280" s="165">
        <v>12814.19</v>
      </c>
      <c r="H280" s="168">
        <v>3179.91458487496</v>
      </c>
      <c r="I280" s="116"/>
    </row>
    <row r="281" s="16" customFormat="1" hidden="1" customHeight="1" spans="1:9">
      <c r="A281" s="165">
        <v>263</v>
      </c>
      <c r="B281" s="165">
        <v>349</v>
      </c>
      <c r="C281" s="166" t="s">
        <v>478</v>
      </c>
      <c r="D281" s="165">
        <v>11639</v>
      </c>
      <c r="E281" s="167" t="s">
        <v>582</v>
      </c>
      <c r="F281" s="165">
        <v>193</v>
      </c>
      <c r="G281" s="165">
        <v>12799.25</v>
      </c>
      <c r="H281" s="168">
        <v>3738.1527820369</v>
      </c>
      <c r="I281" s="116"/>
    </row>
    <row r="282" s="16" customFormat="1" hidden="1" customHeight="1" spans="1:9">
      <c r="A282" s="165">
        <v>264</v>
      </c>
      <c r="B282" s="165">
        <v>754</v>
      </c>
      <c r="C282" s="166" t="s">
        <v>544</v>
      </c>
      <c r="D282" s="165">
        <v>11241</v>
      </c>
      <c r="E282" s="167" t="s">
        <v>583</v>
      </c>
      <c r="F282" s="165">
        <v>160</v>
      </c>
      <c r="G282" s="165">
        <v>12735.59</v>
      </c>
      <c r="H282" s="168">
        <v>2877.7106666668</v>
      </c>
      <c r="I282" s="116"/>
    </row>
    <row r="283" s="16" customFormat="1" hidden="1" customHeight="1" spans="1:9">
      <c r="A283" s="165">
        <v>265</v>
      </c>
      <c r="B283" s="165">
        <v>104429</v>
      </c>
      <c r="C283" s="166" t="s">
        <v>584</v>
      </c>
      <c r="D283" s="165">
        <v>12501</v>
      </c>
      <c r="E283" s="167" t="s">
        <v>585</v>
      </c>
      <c r="F283" s="165">
        <v>119</v>
      </c>
      <c r="G283" s="165">
        <v>12699.12</v>
      </c>
      <c r="H283" s="168">
        <v>2343.2593330901</v>
      </c>
      <c r="I283" s="116"/>
    </row>
    <row r="284" s="16" customFormat="1" hidden="1" customHeight="1" spans="1:9">
      <c r="A284" s="165">
        <v>266</v>
      </c>
      <c r="B284" s="165">
        <v>738</v>
      </c>
      <c r="C284" s="166" t="s">
        <v>425</v>
      </c>
      <c r="D284" s="165">
        <v>12718</v>
      </c>
      <c r="E284" s="167" t="s">
        <v>586</v>
      </c>
      <c r="F284" s="165">
        <v>148</v>
      </c>
      <c r="G284" s="165">
        <v>12685.98</v>
      </c>
      <c r="H284" s="168">
        <v>2322.29496156028</v>
      </c>
      <c r="I284" s="116"/>
    </row>
    <row r="285" s="16" customFormat="1" hidden="1" customHeight="1" spans="1:9">
      <c r="A285" s="165">
        <v>267</v>
      </c>
      <c r="B285" s="165">
        <v>740</v>
      </c>
      <c r="C285" s="166" t="s">
        <v>480</v>
      </c>
      <c r="D285" s="165">
        <v>10650</v>
      </c>
      <c r="E285" s="167" t="s">
        <v>587</v>
      </c>
      <c r="F285" s="165">
        <v>186</v>
      </c>
      <c r="G285" s="165">
        <v>12659.63</v>
      </c>
      <c r="H285" s="168">
        <v>2978.55000666658</v>
      </c>
      <c r="I285" s="116"/>
    </row>
    <row r="286" s="16" customFormat="1" hidden="1" customHeight="1" spans="1:9">
      <c r="A286" s="165">
        <v>268</v>
      </c>
      <c r="B286" s="165">
        <v>106066</v>
      </c>
      <c r="C286" s="166" t="s">
        <v>588</v>
      </c>
      <c r="D286" s="165">
        <v>999472</v>
      </c>
      <c r="E286" s="167" t="s">
        <v>589</v>
      </c>
      <c r="F286" s="165">
        <v>94</v>
      </c>
      <c r="G286" s="165">
        <v>12634.53</v>
      </c>
      <c r="H286" s="168">
        <v>1751.8300734997</v>
      </c>
      <c r="I286" s="116"/>
    </row>
    <row r="287" s="16" customFormat="1" hidden="1" customHeight="1" spans="1:9">
      <c r="A287" s="165">
        <v>269</v>
      </c>
      <c r="B287" s="165">
        <v>744</v>
      </c>
      <c r="C287" s="166" t="s">
        <v>305</v>
      </c>
      <c r="D287" s="165">
        <v>12846</v>
      </c>
      <c r="E287" s="167" t="s">
        <v>590</v>
      </c>
      <c r="F287" s="165">
        <v>230</v>
      </c>
      <c r="G287" s="165">
        <v>12581.81</v>
      </c>
      <c r="H287" s="168">
        <v>2390.89189271928</v>
      </c>
      <c r="I287" s="116"/>
    </row>
    <row r="288" s="16" customFormat="1" hidden="1" customHeight="1" spans="1:9">
      <c r="A288" s="165">
        <v>270</v>
      </c>
      <c r="B288" s="165">
        <v>754</v>
      </c>
      <c r="C288" s="166" t="s">
        <v>544</v>
      </c>
      <c r="D288" s="165">
        <v>4540</v>
      </c>
      <c r="E288" s="167" t="s">
        <v>591</v>
      </c>
      <c r="F288" s="165">
        <v>195</v>
      </c>
      <c r="G288" s="165">
        <v>12565.51</v>
      </c>
      <c r="H288" s="168">
        <v>4167.4541250003</v>
      </c>
      <c r="I288" s="116"/>
    </row>
    <row r="289" s="16" customFormat="1" hidden="1" customHeight="1" spans="1:9">
      <c r="A289" s="165">
        <v>271</v>
      </c>
      <c r="B289" s="165">
        <v>339</v>
      </c>
      <c r="C289" s="166" t="s">
        <v>592</v>
      </c>
      <c r="D289" s="165">
        <v>11394</v>
      </c>
      <c r="E289" s="167" t="s">
        <v>593</v>
      </c>
      <c r="F289" s="165">
        <v>160</v>
      </c>
      <c r="G289" s="165">
        <v>12516.67</v>
      </c>
      <c r="H289" s="168">
        <v>3036.562948999</v>
      </c>
      <c r="I289" s="116"/>
    </row>
    <row r="290" s="16" customFormat="1" hidden="1" customHeight="1" spans="1:9">
      <c r="A290" s="165">
        <v>272</v>
      </c>
      <c r="B290" s="165">
        <v>549</v>
      </c>
      <c r="C290" s="166" t="s">
        <v>414</v>
      </c>
      <c r="D290" s="165">
        <v>12538</v>
      </c>
      <c r="E290" s="167" t="s">
        <v>594</v>
      </c>
      <c r="F290" s="165">
        <v>171</v>
      </c>
      <c r="G290" s="165">
        <v>12392.96</v>
      </c>
      <c r="H290" s="168">
        <v>2251.97992381049</v>
      </c>
      <c r="I290" s="116"/>
    </row>
    <row r="291" s="16" customFormat="1" hidden="1" customHeight="1" spans="1:9">
      <c r="A291" s="165">
        <v>273</v>
      </c>
      <c r="B291" s="165">
        <v>754</v>
      </c>
      <c r="C291" s="166" t="s">
        <v>544</v>
      </c>
      <c r="D291" s="165">
        <v>12377</v>
      </c>
      <c r="E291" s="167" t="s">
        <v>595</v>
      </c>
      <c r="F291" s="165">
        <v>161</v>
      </c>
      <c r="G291" s="165">
        <v>12383.19</v>
      </c>
      <c r="H291" s="168">
        <v>2959.7063333325</v>
      </c>
      <c r="I291" s="116"/>
    </row>
    <row r="292" s="16" customFormat="1" hidden="1" customHeight="1" spans="1:9">
      <c r="A292" s="165">
        <v>274</v>
      </c>
      <c r="B292" s="165">
        <v>351</v>
      </c>
      <c r="C292" s="166" t="s">
        <v>469</v>
      </c>
      <c r="D292" s="165">
        <v>12901</v>
      </c>
      <c r="E292" s="167" t="s">
        <v>596</v>
      </c>
      <c r="F292" s="165">
        <v>133</v>
      </c>
      <c r="G292" s="165">
        <v>12328.3</v>
      </c>
      <c r="H292" s="168">
        <v>3087.17997969743</v>
      </c>
      <c r="I292" s="116"/>
    </row>
    <row r="293" s="16" customFormat="1" hidden="1" customHeight="1" spans="1:9">
      <c r="A293" s="165">
        <v>275</v>
      </c>
      <c r="B293" s="165">
        <v>111219</v>
      </c>
      <c r="C293" s="166" t="s">
        <v>340</v>
      </c>
      <c r="D293" s="165">
        <v>13019</v>
      </c>
      <c r="E293" s="167" t="s">
        <v>597</v>
      </c>
      <c r="F293" s="165">
        <v>205</v>
      </c>
      <c r="G293" s="165">
        <v>12300.66</v>
      </c>
      <c r="H293" s="168">
        <v>3487.1187916707</v>
      </c>
      <c r="I293" s="116"/>
    </row>
    <row r="294" s="16" customFormat="1" hidden="1" customHeight="1" spans="1:9">
      <c r="A294" s="165">
        <v>276</v>
      </c>
      <c r="B294" s="165">
        <v>106485</v>
      </c>
      <c r="C294" s="166" t="s">
        <v>417</v>
      </c>
      <c r="D294" s="165">
        <v>12848</v>
      </c>
      <c r="E294" s="167" t="s">
        <v>598</v>
      </c>
      <c r="F294" s="165">
        <v>244</v>
      </c>
      <c r="G294" s="165">
        <v>12168.57</v>
      </c>
      <c r="H294" s="168">
        <v>2585.7319249999</v>
      </c>
      <c r="I294" s="116"/>
    </row>
    <row r="295" s="16" customFormat="1" hidden="1" customHeight="1" spans="1:9">
      <c r="A295" s="165">
        <v>277</v>
      </c>
      <c r="B295" s="165">
        <v>387</v>
      </c>
      <c r="C295" s="166" t="s">
        <v>272</v>
      </c>
      <c r="D295" s="165">
        <v>13124</v>
      </c>
      <c r="E295" s="167" t="s">
        <v>599</v>
      </c>
      <c r="F295" s="165">
        <v>153</v>
      </c>
      <c r="G295" s="165">
        <v>12068.91</v>
      </c>
      <c r="H295" s="168">
        <v>2277.78901979219</v>
      </c>
      <c r="I295" s="116"/>
    </row>
    <row r="296" s="16" customFormat="1" hidden="1" customHeight="1" spans="1:9">
      <c r="A296" s="165">
        <v>278</v>
      </c>
      <c r="B296" s="165">
        <v>110378</v>
      </c>
      <c r="C296" s="166" t="s">
        <v>600</v>
      </c>
      <c r="D296" s="165">
        <v>5521</v>
      </c>
      <c r="E296" s="167" t="s">
        <v>601</v>
      </c>
      <c r="F296" s="165">
        <v>108</v>
      </c>
      <c r="G296" s="165">
        <v>12005.71</v>
      </c>
      <c r="H296" s="168">
        <v>1950.1617911026</v>
      </c>
      <c r="I296" s="116"/>
    </row>
    <row r="297" s="16" customFormat="1" hidden="1" customHeight="1" spans="1:9">
      <c r="A297" s="165">
        <v>279</v>
      </c>
      <c r="B297" s="165">
        <v>110378</v>
      </c>
      <c r="C297" s="166" t="s">
        <v>600</v>
      </c>
      <c r="D297" s="165">
        <v>12745</v>
      </c>
      <c r="E297" s="167" t="s">
        <v>602</v>
      </c>
      <c r="F297" s="165">
        <v>90</v>
      </c>
      <c r="G297" s="165">
        <v>11923.04</v>
      </c>
      <c r="H297" s="168">
        <v>2491.2031886404</v>
      </c>
      <c r="I297" s="116"/>
    </row>
    <row r="298" s="16" customFormat="1" hidden="1" customHeight="1" spans="1:9">
      <c r="A298" s="165">
        <v>280</v>
      </c>
      <c r="B298" s="165">
        <v>517</v>
      </c>
      <c r="C298" s="166" t="s">
        <v>198</v>
      </c>
      <c r="D298" s="165">
        <v>11326</v>
      </c>
      <c r="E298" s="167" t="s">
        <v>603</v>
      </c>
      <c r="F298" s="165">
        <v>214</v>
      </c>
      <c r="G298" s="165">
        <v>11837.77</v>
      </c>
      <c r="H298" s="168">
        <v>3391.63823334</v>
      </c>
      <c r="I298" s="116"/>
    </row>
    <row r="299" s="16" customFormat="1" hidden="1" customHeight="1" spans="1:9">
      <c r="A299" s="165">
        <v>281</v>
      </c>
      <c r="B299" s="165">
        <v>373</v>
      </c>
      <c r="C299" s="166" t="s">
        <v>319</v>
      </c>
      <c r="D299" s="165">
        <v>13295</v>
      </c>
      <c r="E299" s="167" t="s">
        <v>604</v>
      </c>
      <c r="F299" s="165">
        <v>171</v>
      </c>
      <c r="G299" s="165">
        <v>11794.4</v>
      </c>
      <c r="H299" s="168">
        <v>2664.2715083342</v>
      </c>
      <c r="I299" s="116"/>
    </row>
    <row r="300" s="16" customFormat="1" hidden="1" customHeight="1" spans="1:9">
      <c r="A300" s="165">
        <v>282</v>
      </c>
      <c r="B300" s="165">
        <v>733</v>
      </c>
      <c r="C300" s="166" t="s">
        <v>605</v>
      </c>
      <c r="D300" s="165">
        <v>13164</v>
      </c>
      <c r="E300" s="167" t="s">
        <v>606</v>
      </c>
      <c r="F300" s="165">
        <v>145</v>
      </c>
      <c r="G300" s="165">
        <v>11709.37</v>
      </c>
      <c r="H300" s="168">
        <v>3335.4206303896</v>
      </c>
      <c r="I300" s="116"/>
    </row>
    <row r="301" s="16" customFormat="1" hidden="1" customHeight="1" spans="1:9">
      <c r="A301" s="165">
        <v>283</v>
      </c>
      <c r="B301" s="165">
        <v>103199</v>
      </c>
      <c r="C301" s="166" t="s">
        <v>546</v>
      </c>
      <c r="D301" s="165">
        <v>12449</v>
      </c>
      <c r="E301" s="167" t="s">
        <v>607</v>
      </c>
      <c r="F301" s="165">
        <v>208</v>
      </c>
      <c r="G301" s="165">
        <v>11706.66</v>
      </c>
      <c r="H301" s="168">
        <v>3157.08924591993</v>
      </c>
      <c r="I301" s="116"/>
    </row>
    <row r="302" s="16" customFormat="1" hidden="1" customHeight="1" spans="1:9">
      <c r="A302" s="165">
        <v>284</v>
      </c>
      <c r="B302" s="165">
        <v>102478</v>
      </c>
      <c r="C302" s="166" t="s">
        <v>608</v>
      </c>
      <c r="D302" s="165">
        <v>11117</v>
      </c>
      <c r="E302" s="167" t="s">
        <v>609</v>
      </c>
      <c r="F302" s="165">
        <v>136</v>
      </c>
      <c r="G302" s="165">
        <v>11701.32</v>
      </c>
      <c r="H302" s="168">
        <v>2714.983488556</v>
      </c>
      <c r="I302" s="116"/>
    </row>
    <row r="303" s="16" customFormat="1" hidden="1" customHeight="1" spans="1:9">
      <c r="A303" s="165">
        <v>285</v>
      </c>
      <c r="B303" s="165">
        <v>308</v>
      </c>
      <c r="C303" s="166" t="s">
        <v>502</v>
      </c>
      <c r="D303" s="165">
        <v>12197</v>
      </c>
      <c r="E303" s="167" t="s">
        <v>610</v>
      </c>
      <c r="F303" s="165">
        <v>176</v>
      </c>
      <c r="G303" s="165">
        <v>11662.26</v>
      </c>
      <c r="H303" s="168">
        <v>2725.24090016947</v>
      </c>
      <c r="I303" s="116"/>
    </row>
    <row r="304" s="16" customFormat="1" hidden="1" customHeight="1" spans="1:9">
      <c r="A304" s="165">
        <v>286</v>
      </c>
      <c r="B304" s="165">
        <v>113023</v>
      </c>
      <c r="C304" s="166" t="s">
        <v>569</v>
      </c>
      <c r="D304" s="165">
        <v>9328</v>
      </c>
      <c r="E304" s="167" t="s">
        <v>611</v>
      </c>
      <c r="F304" s="165">
        <v>137</v>
      </c>
      <c r="G304" s="165">
        <v>11646.33</v>
      </c>
      <c r="H304" s="168">
        <v>367.7620099839</v>
      </c>
      <c r="I304" s="116"/>
    </row>
    <row r="305" s="16" customFormat="1" hidden="1" customHeight="1" spans="1:9">
      <c r="A305" s="165">
        <v>287</v>
      </c>
      <c r="B305" s="165">
        <v>721</v>
      </c>
      <c r="C305" s="166" t="s">
        <v>356</v>
      </c>
      <c r="D305" s="165">
        <v>12934</v>
      </c>
      <c r="E305" s="167" t="s">
        <v>612</v>
      </c>
      <c r="F305" s="165">
        <v>198</v>
      </c>
      <c r="G305" s="165">
        <v>11453.84</v>
      </c>
      <c r="H305" s="168">
        <v>2861.9976066665</v>
      </c>
      <c r="I305" s="116"/>
    </row>
    <row r="306" s="16" customFormat="1" hidden="1" customHeight="1" spans="1:9">
      <c r="A306" s="165">
        <v>288</v>
      </c>
      <c r="B306" s="165">
        <v>511</v>
      </c>
      <c r="C306" s="166" t="s">
        <v>238</v>
      </c>
      <c r="D306" s="165">
        <v>11769</v>
      </c>
      <c r="E306" s="167" t="s">
        <v>613</v>
      </c>
      <c r="F306" s="165">
        <v>167</v>
      </c>
      <c r="G306" s="165">
        <v>11293.57</v>
      </c>
      <c r="H306" s="168">
        <v>2389.4210999998</v>
      </c>
      <c r="I306" s="116"/>
    </row>
    <row r="307" s="16" customFormat="1" hidden="1" customHeight="1" spans="1:9">
      <c r="A307" s="165">
        <v>289</v>
      </c>
      <c r="B307" s="165">
        <v>752</v>
      </c>
      <c r="C307" s="166" t="s">
        <v>541</v>
      </c>
      <c r="D307" s="165">
        <v>11318</v>
      </c>
      <c r="E307" s="167" t="s">
        <v>614</v>
      </c>
      <c r="F307" s="165">
        <v>146</v>
      </c>
      <c r="G307" s="165">
        <v>11238.47</v>
      </c>
      <c r="H307" s="168">
        <v>2577.2819044439</v>
      </c>
      <c r="I307" s="116"/>
    </row>
    <row r="308" s="16" customFormat="1" hidden="1" customHeight="1" spans="1:9">
      <c r="A308" s="165">
        <v>290</v>
      </c>
      <c r="B308" s="165">
        <v>114286</v>
      </c>
      <c r="C308" s="166" t="s">
        <v>615</v>
      </c>
      <c r="D308" s="165">
        <v>13394</v>
      </c>
      <c r="E308" s="167" t="s">
        <v>616</v>
      </c>
      <c r="F308" s="165">
        <v>166</v>
      </c>
      <c r="G308" s="165">
        <v>11137.49</v>
      </c>
      <c r="H308" s="168">
        <v>2024.4717699798</v>
      </c>
      <c r="I308" s="116"/>
    </row>
    <row r="309" s="16" customFormat="1" hidden="1" customHeight="1" spans="1:9">
      <c r="A309" s="165">
        <v>291</v>
      </c>
      <c r="B309" s="165">
        <v>52</v>
      </c>
      <c r="C309" s="166" t="s">
        <v>617</v>
      </c>
      <c r="D309" s="165">
        <v>12277</v>
      </c>
      <c r="E309" s="167" t="s">
        <v>618</v>
      </c>
      <c r="F309" s="165">
        <v>175</v>
      </c>
      <c r="G309" s="165">
        <v>11016.18</v>
      </c>
      <c r="H309" s="168">
        <v>2541.73667700021</v>
      </c>
      <c r="I309" s="116"/>
    </row>
    <row r="310" s="16" customFormat="1" hidden="1" customHeight="1" spans="1:9">
      <c r="A310" s="165">
        <v>292</v>
      </c>
      <c r="B310" s="165">
        <v>753</v>
      </c>
      <c r="C310" s="166" t="s">
        <v>563</v>
      </c>
      <c r="D310" s="165">
        <v>6662</v>
      </c>
      <c r="E310" s="167" t="s">
        <v>619</v>
      </c>
      <c r="F310" s="165">
        <v>143</v>
      </c>
      <c r="G310" s="165">
        <v>10994.43</v>
      </c>
      <c r="H310" s="168">
        <v>2168.4369750766</v>
      </c>
      <c r="I310" s="116"/>
    </row>
    <row r="311" s="16" customFormat="1" hidden="1" customHeight="1" spans="1:9">
      <c r="A311" s="165">
        <v>293</v>
      </c>
      <c r="B311" s="165">
        <v>365</v>
      </c>
      <c r="C311" s="166" t="s">
        <v>208</v>
      </c>
      <c r="D311" s="165">
        <v>12932</v>
      </c>
      <c r="E311" s="167" t="s">
        <v>620</v>
      </c>
      <c r="F311" s="165">
        <v>210</v>
      </c>
      <c r="G311" s="165">
        <v>10989.03</v>
      </c>
      <c r="H311" s="168">
        <v>2038.47149500031</v>
      </c>
      <c r="I311" s="116"/>
    </row>
    <row r="312" s="16" customFormat="1" hidden="1" customHeight="1" spans="1:9">
      <c r="A312" s="165">
        <v>294</v>
      </c>
      <c r="B312" s="165">
        <v>733</v>
      </c>
      <c r="C312" s="166" t="s">
        <v>605</v>
      </c>
      <c r="D312" s="165">
        <v>4435</v>
      </c>
      <c r="E312" s="167" t="s">
        <v>621</v>
      </c>
      <c r="F312" s="165">
        <v>134</v>
      </c>
      <c r="G312" s="165">
        <v>10924.74</v>
      </c>
      <c r="H312" s="168">
        <v>2411.1374730771</v>
      </c>
      <c r="I312" s="116"/>
    </row>
    <row r="313" s="16" customFormat="1" hidden="1" customHeight="1" spans="1:9">
      <c r="A313" s="165">
        <v>295</v>
      </c>
      <c r="B313" s="165">
        <v>738</v>
      </c>
      <c r="C313" s="166" t="s">
        <v>425</v>
      </c>
      <c r="D313" s="165">
        <v>13092</v>
      </c>
      <c r="E313" s="167" t="s">
        <v>622</v>
      </c>
      <c r="F313" s="165">
        <v>136</v>
      </c>
      <c r="G313" s="165">
        <v>10909.7</v>
      </c>
      <c r="H313" s="168">
        <v>2234.4966249999</v>
      </c>
      <c r="I313" s="116"/>
    </row>
    <row r="314" s="16" customFormat="1" hidden="1" customHeight="1" spans="1:9">
      <c r="A314" s="165">
        <v>296</v>
      </c>
      <c r="B314" s="165">
        <v>730</v>
      </c>
      <c r="C314" s="166" t="s">
        <v>256</v>
      </c>
      <c r="D314" s="165">
        <v>11596</v>
      </c>
      <c r="E314" s="167" t="s">
        <v>623</v>
      </c>
      <c r="F314" s="165">
        <v>163</v>
      </c>
      <c r="G314" s="165">
        <v>10851.03</v>
      </c>
      <c r="H314" s="168">
        <v>3145.35872376014</v>
      </c>
      <c r="I314" s="116"/>
    </row>
    <row r="315" s="16" customFormat="1" hidden="1" customHeight="1" spans="1:9">
      <c r="A315" s="165">
        <v>297</v>
      </c>
      <c r="B315" s="165">
        <v>307</v>
      </c>
      <c r="C315" s="166" t="s">
        <v>191</v>
      </c>
      <c r="D315" s="165">
        <v>995407</v>
      </c>
      <c r="E315" s="167" t="s">
        <v>624</v>
      </c>
      <c r="F315" s="165">
        <v>189</v>
      </c>
      <c r="G315" s="165">
        <v>10724.14</v>
      </c>
      <c r="H315" s="168">
        <v>3829.56437602945</v>
      </c>
      <c r="I315" s="116"/>
    </row>
    <row r="316" s="16" customFormat="1" hidden="1" customHeight="1" spans="1:9">
      <c r="A316" s="165">
        <v>298</v>
      </c>
      <c r="B316" s="165">
        <v>52</v>
      </c>
      <c r="C316" s="166" t="s">
        <v>617</v>
      </c>
      <c r="D316" s="165">
        <v>13415</v>
      </c>
      <c r="E316" s="167" t="s">
        <v>625</v>
      </c>
      <c r="F316" s="165">
        <v>151</v>
      </c>
      <c r="G316" s="165">
        <v>10595.22</v>
      </c>
      <c r="H316" s="168">
        <v>2633.9458916672</v>
      </c>
      <c r="I316" s="116"/>
    </row>
    <row r="317" s="16" customFormat="1" hidden="1" customHeight="1" spans="1:9">
      <c r="A317" s="165">
        <v>299</v>
      </c>
      <c r="B317" s="165">
        <v>111064</v>
      </c>
      <c r="C317" s="166" t="s">
        <v>626</v>
      </c>
      <c r="D317" s="165">
        <v>11490</v>
      </c>
      <c r="E317" s="167" t="s">
        <v>627</v>
      </c>
      <c r="F317" s="165">
        <v>183</v>
      </c>
      <c r="G317" s="165">
        <v>10559.08</v>
      </c>
      <c r="H317" s="168">
        <v>1195.1050064818</v>
      </c>
      <c r="I317" s="116"/>
    </row>
    <row r="318" s="16" customFormat="1" hidden="1" customHeight="1" spans="1:9">
      <c r="A318" s="165">
        <v>300</v>
      </c>
      <c r="B318" s="165">
        <v>111400</v>
      </c>
      <c r="C318" s="166" t="s">
        <v>218</v>
      </c>
      <c r="D318" s="165">
        <v>13702</v>
      </c>
      <c r="E318" s="167" t="s">
        <v>628</v>
      </c>
      <c r="F318" s="165">
        <v>161</v>
      </c>
      <c r="G318" s="165">
        <v>10426.23</v>
      </c>
      <c r="H318" s="168">
        <v>2134.2963400001</v>
      </c>
      <c r="I318" s="116"/>
    </row>
    <row r="319" s="16" customFormat="1" hidden="1" customHeight="1" spans="1:9">
      <c r="A319" s="165">
        <v>301</v>
      </c>
      <c r="B319" s="165">
        <v>106066</v>
      </c>
      <c r="C319" s="166" t="s">
        <v>588</v>
      </c>
      <c r="D319" s="165">
        <v>995673</v>
      </c>
      <c r="E319" s="167" t="s">
        <v>629</v>
      </c>
      <c r="F319" s="165">
        <v>92</v>
      </c>
      <c r="G319" s="165">
        <v>10420.44</v>
      </c>
      <c r="H319" s="168">
        <v>2528.7940004001</v>
      </c>
      <c r="I319" s="116"/>
    </row>
    <row r="320" s="16" customFormat="1" hidden="1" customHeight="1" spans="1:9">
      <c r="A320" s="165">
        <v>302</v>
      </c>
      <c r="B320" s="165">
        <v>704</v>
      </c>
      <c r="C320" s="166" t="s">
        <v>552</v>
      </c>
      <c r="D320" s="165">
        <v>10953</v>
      </c>
      <c r="E320" s="167" t="s">
        <v>630</v>
      </c>
      <c r="F320" s="165">
        <v>128</v>
      </c>
      <c r="G320" s="165">
        <v>10370.11</v>
      </c>
      <c r="H320" s="168">
        <v>2053.5996459097</v>
      </c>
      <c r="I320" s="116"/>
    </row>
    <row r="321" s="16" customFormat="1" hidden="1" customHeight="1" spans="1:9">
      <c r="A321" s="165">
        <v>303</v>
      </c>
      <c r="B321" s="165">
        <v>114286</v>
      </c>
      <c r="C321" s="166" t="s">
        <v>615</v>
      </c>
      <c r="D321" s="165">
        <v>4077</v>
      </c>
      <c r="E321" s="167" t="s">
        <v>631</v>
      </c>
      <c r="F321" s="165">
        <v>158</v>
      </c>
      <c r="G321" s="165">
        <v>10359.34</v>
      </c>
      <c r="H321" s="168">
        <v>1567.0169028642</v>
      </c>
      <c r="I321" s="116"/>
    </row>
    <row r="322" s="16" customFormat="1" hidden="1" customHeight="1" spans="1:9">
      <c r="A322" s="165">
        <v>304</v>
      </c>
      <c r="B322" s="165">
        <v>742</v>
      </c>
      <c r="C322" s="166" t="s">
        <v>322</v>
      </c>
      <c r="D322" s="165">
        <v>1000456</v>
      </c>
      <c r="E322" s="167" t="s">
        <v>632</v>
      </c>
      <c r="F322" s="165">
        <v>103</v>
      </c>
      <c r="G322" s="165">
        <v>10329.3</v>
      </c>
      <c r="H322" s="168">
        <v>1414.6912499201</v>
      </c>
      <c r="I322" s="116"/>
    </row>
    <row r="323" s="16" customFormat="1" hidden="1" customHeight="1" spans="1:9">
      <c r="A323" s="165">
        <v>305</v>
      </c>
      <c r="B323" s="165">
        <v>106568</v>
      </c>
      <c r="C323" s="166" t="s">
        <v>441</v>
      </c>
      <c r="D323" s="165">
        <v>12443</v>
      </c>
      <c r="E323" s="167" t="s">
        <v>633</v>
      </c>
      <c r="F323" s="165">
        <v>158</v>
      </c>
      <c r="G323" s="165">
        <v>10320.79</v>
      </c>
      <c r="H323" s="168">
        <v>2199.2123364802</v>
      </c>
      <c r="I323" s="116"/>
    </row>
    <row r="324" s="16" customFormat="1" hidden="1" customHeight="1" spans="1:9">
      <c r="A324" s="165">
        <v>306</v>
      </c>
      <c r="B324" s="165">
        <v>517</v>
      </c>
      <c r="C324" s="166" t="s">
        <v>198</v>
      </c>
      <c r="D324" s="165">
        <v>13337</v>
      </c>
      <c r="E324" s="167" t="s">
        <v>634</v>
      </c>
      <c r="F324" s="165">
        <v>241</v>
      </c>
      <c r="G324" s="165">
        <v>10315.31</v>
      </c>
      <c r="H324" s="168">
        <v>3318.1120527842</v>
      </c>
      <c r="I324" s="116"/>
    </row>
    <row r="325" s="16" customFormat="1" hidden="1" customHeight="1" spans="1:9">
      <c r="A325" s="165">
        <v>307</v>
      </c>
      <c r="B325" s="165">
        <v>102564</v>
      </c>
      <c r="C325" s="166" t="s">
        <v>533</v>
      </c>
      <c r="D325" s="165">
        <v>12534</v>
      </c>
      <c r="E325" s="167" t="s">
        <v>635</v>
      </c>
      <c r="F325" s="165">
        <v>181</v>
      </c>
      <c r="G325" s="165">
        <v>10219.49</v>
      </c>
      <c r="H325" s="168">
        <v>2672.122827428</v>
      </c>
      <c r="I325" s="116"/>
    </row>
    <row r="326" s="16" customFormat="1" hidden="1" customHeight="1" spans="1:9">
      <c r="A326" s="165">
        <v>308</v>
      </c>
      <c r="B326" s="165">
        <v>347</v>
      </c>
      <c r="C326" s="166" t="s">
        <v>528</v>
      </c>
      <c r="D326" s="165">
        <v>8400</v>
      </c>
      <c r="E326" s="167" t="s">
        <v>636</v>
      </c>
      <c r="F326" s="165">
        <v>120</v>
      </c>
      <c r="G326" s="165">
        <v>10205.99</v>
      </c>
      <c r="H326" s="168">
        <v>2517.5559576129</v>
      </c>
      <c r="I326" s="116"/>
    </row>
    <row r="327" s="16" customFormat="1" hidden="1" customHeight="1" spans="1:9">
      <c r="A327" s="165">
        <v>309</v>
      </c>
      <c r="B327" s="165">
        <v>114069</v>
      </c>
      <c r="C327" s="166" t="s">
        <v>637</v>
      </c>
      <c r="D327" s="165">
        <v>12847</v>
      </c>
      <c r="E327" s="167" t="s">
        <v>638</v>
      </c>
      <c r="F327" s="165">
        <v>115</v>
      </c>
      <c r="G327" s="165">
        <v>10040.78</v>
      </c>
      <c r="H327" s="168">
        <v>3088.248932077</v>
      </c>
      <c r="I327" s="116"/>
    </row>
    <row r="328" s="16" customFormat="1" hidden="1" customHeight="1" spans="1:9">
      <c r="A328" s="165">
        <v>310</v>
      </c>
      <c r="B328" s="165">
        <v>112888</v>
      </c>
      <c r="C328" s="166" t="s">
        <v>491</v>
      </c>
      <c r="D328" s="165">
        <v>12954</v>
      </c>
      <c r="E328" s="167" t="s">
        <v>364</v>
      </c>
      <c r="F328" s="165">
        <v>146</v>
      </c>
      <c r="G328" s="165">
        <v>10036.54</v>
      </c>
      <c r="H328" s="168">
        <v>2398.5538383402</v>
      </c>
      <c r="I328" s="116"/>
    </row>
    <row r="329" s="16" customFormat="1" hidden="1" customHeight="1" spans="1:9">
      <c r="A329" s="165">
        <v>311</v>
      </c>
      <c r="B329" s="165">
        <v>106066</v>
      </c>
      <c r="C329" s="166" t="s">
        <v>588</v>
      </c>
      <c r="D329" s="165">
        <v>998867</v>
      </c>
      <c r="E329" s="167" t="s">
        <v>639</v>
      </c>
      <c r="F329" s="165">
        <v>143</v>
      </c>
      <c r="G329" s="165">
        <v>10027.2</v>
      </c>
      <c r="H329" s="168">
        <v>2645.1376692268</v>
      </c>
      <c r="I329" s="116"/>
    </row>
    <row r="330" s="16" customFormat="1" hidden="1" customHeight="1" spans="1:9">
      <c r="A330" s="165">
        <v>312</v>
      </c>
      <c r="B330" s="165">
        <v>339</v>
      </c>
      <c r="C330" s="166" t="s">
        <v>592</v>
      </c>
      <c r="D330" s="165">
        <v>12883</v>
      </c>
      <c r="E330" s="167" t="s">
        <v>640</v>
      </c>
      <c r="F330" s="165">
        <v>113</v>
      </c>
      <c r="G330" s="165">
        <v>9884.99</v>
      </c>
      <c r="H330" s="168">
        <v>1980.3158500003</v>
      </c>
      <c r="I330" s="116"/>
    </row>
    <row r="331" s="16" customFormat="1" hidden="1" customHeight="1" spans="1:9">
      <c r="A331" s="165">
        <v>313</v>
      </c>
      <c r="B331" s="165">
        <v>733</v>
      </c>
      <c r="C331" s="166" t="s">
        <v>605</v>
      </c>
      <c r="D331" s="165">
        <v>11004</v>
      </c>
      <c r="E331" s="167" t="s">
        <v>641</v>
      </c>
      <c r="F331" s="165">
        <v>181</v>
      </c>
      <c r="G331" s="165">
        <v>9860.06</v>
      </c>
      <c r="H331" s="168">
        <v>2255.6996195201</v>
      </c>
      <c r="I331" s="116"/>
    </row>
    <row r="332" s="16" customFormat="1" hidden="1" customHeight="1" spans="1:9">
      <c r="A332" s="165">
        <v>314</v>
      </c>
      <c r="B332" s="165">
        <v>572</v>
      </c>
      <c r="C332" s="166" t="s">
        <v>422</v>
      </c>
      <c r="D332" s="165">
        <v>11058</v>
      </c>
      <c r="E332" s="167" t="s">
        <v>642</v>
      </c>
      <c r="F332" s="165">
        <v>137</v>
      </c>
      <c r="G332" s="165">
        <v>9773.74</v>
      </c>
      <c r="H332" s="168">
        <v>2593.62859166581</v>
      </c>
      <c r="I332" s="116"/>
    </row>
    <row r="333" s="16" customFormat="1" hidden="1" customHeight="1" spans="1:9">
      <c r="A333" s="165">
        <v>315</v>
      </c>
      <c r="B333" s="165">
        <v>114286</v>
      </c>
      <c r="C333" s="166" t="s">
        <v>615</v>
      </c>
      <c r="D333" s="165">
        <v>990035</v>
      </c>
      <c r="E333" s="167" t="s">
        <v>643</v>
      </c>
      <c r="F333" s="165">
        <v>84</v>
      </c>
      <c r="G333" s="165">
        <v>9465.84</v>
      </c>
      <c r="H333" s="168">
        <v>621.6557780003</v>
      </c>
      <c r="I333" s="116"/>
    </row>
    <row r="334" s="16" customFormat="1" hidden="1" customHeight="1" spans="1:9">
      <c r="A334" s="165">
        <v>316</v>
      </c>
      <c r="B334" s="165">
        <v>113025</v>
      </c>
      <c r="C334" s="166" t="s">
        <v>579</v>
      </c>
      <c r="D334" s="165">
        <v>12144</v>
      </c>
      <c r="E334" s="167" t="s">
        <v>644</v>
      </c>
      <c r="F334" s="165">
        <v>130</v>
      </c>
      <c r="G334" s="165">
        <v>9427.29</v>
      </c>
      <c r="H334" s="168">
        <v>2883.5925344943</v>
      </c>
      <c r="I334" s="116"/>
    </row>
    <row r="335" s="16" customFormat="1" hidden="1" customHeight="1" spans="1:9">
      <c r="A335" s="165">
        <v>317</v>
      </c>
      <c r="B335" s="165">
        <v>106569</v>
      </c>
      <c r="C335" s="166" t="s">
        <v>406</v>
      </c>
      <c r="D335" s="165">
        <v>13148</v>
      </c>
      <c r="E335" s="167" t="s">
        <v>645</v>
      </c>
      <c r="F335" s="165">
        <v>141</v>
      </c>
      <c r="G335" s="165">
        <v>9287.66</v>
      </c>
      <c r="H335" s="168">
        <v>2067.5971549499</v>
      </c>
      <c r="I335" s="116"/>
    </row>
    <row r="336" s="16" customFormat="1" hidden="1" customHeight="1" spans="1:9">
      <c r="A336" s="165">
        <v>318</v>
      </c>
      <c r="B336" s="165">
        <v>591</v>
      </c>
      <c r="C336" s="166" t="s">
        <v>435</v>
      </c>
      <c r="D336" s="165">
        <v>13208</v>
      </c>
      <c r="E336" s="167" t="s">
        <v>646</v>
      </c>
      <c r="F336" s="165">
        <v>210</v>
      </c>
      <c r="G336" s="165">
        <v>9227.48</v>
      </c>
      <c r="H336" s="168">
        <v>2795.9871787434</v>
      </c>
      <c r="I336" s="116"/>
    </row>
    <row r="337" s="16" customFormat="1" hidden="1" customHeight="1" spans="1:9">
      <c r="A337" s="165">
        <v>319</v>
      </c>
      <c r="B337" s="165">
        <v>371</v>
      </c>
      <c r="C337" s="166" t="s">
        <v>539</v>
      </c>
      <c r="D337" s="165">
        <v>12682</v>
      </c>
      <c r="E337" s="167" t="s">
        <v>647</v>
      </c>
      <c r="F337" s="165">
        <v>107</v>
      </c>
      <c r="G337" s="165">
        <v>9109.12</v>
      </c>
      <c r="H337" s="168">
        <v>2191.4730272746</v>
      </c>
      <c r="I337" s="116"/>
    </row>
    <row r="338" s="16" customFormat="1" hidden="1" customHeight="1" spans="1:9">
      <c r="A338" s="165">
        <v>320</v>
      </c>
      <c r="B338" s="165">
        <v>545</v>
      </c>
      <c r="C338" s="166" t="s">
        <v>549</v>
      </c>
      <c r="D338" s="165">
        <v>12669</v>
      </c>
      <c r="E338" s="167" t="s">
        <v>648</v>
      </c>
      <c r="F338" s="165">
        <v>165</v>
      </c>
      <c r="G338" s="165">
        <v>9076.09</v>
      </c>
      <c r="H338" s="168">
        <v>1011.95348711999</v>
      </c>
      <c r="I338" s="116"/>
    </row>
    <row r="339" s="16" customFormat="1" hidden="1" customHeight="1" spans="1:9">
      <c r="A339" s="165">
        <v>321</v>
      </c>
      <c r="B339" s="165">
        <v>347</v>
      </c>
      <c r="C339" s="166" t="s">
        <v>528</v>
      </c>
      <c r="D339" s="165">
        <v>12990</v>
      </c>
      <c r="E339" s="167" t="s">
        <v>649</v>
      </c>
      <c r="F339" s="165">
        <v>182</v>
      </c>
      <c r="G339" s="165">
        <v>9008.18</v>
      </c>
      <c r="H339" s="168">
        <v>1548.3642352904</v>
      </c>
      <c r="I339" s="116"/>
    </row>
    <row r="340" s="16" customFormat="1" hidden="1" customHeight="1" spans="1:9">
      <c r="A340" s="165">
        <v>322</v>
      </c>
      <c r="B340" s="165">
        <v>113833</v>
      </c>
      <c r="C340" s="166" t="s">
        <v>572</v>
      </c>
      <c r="D340" s="165">
        <v>13296</v>
      </c>
      <c r="E340" s="167" t="s">
        <v>650</v>
      </c>
      <c r="F340" s="165">
        <v>134</v>
      </c>
      <c r="G340" s="165">
        <v>8986.78</v>
      </c>
      <c r="H340" s="168">
        <v>2039.9617195898</v>
      </c>
      <c r="I340" s="116"/>
    </row>
    <row r="341" s="16" customFormat="1" hidden="1" customHeight="1" spans="1:9">
      <c r="A341" s="165">
        <v>323</v>
      </c>
      <c r="B341" s="165">
        <v>108656</v>
      </c>
      <c r="C341" s="166" t="s">
        <v>326</v>
      </c>
      <c r="D341" s="165">
        <v>13622</v>
      </c>
      <c r="E341" s="167" t="s">
        <v>651</v>
      </c>
      <c r="F341" s="165">
        <v>82</v>
      </c>
      <c r="G341" s="165">
        <v>8939.32</v>
      </c>
      <c r="H341" s="168">
        <v>1423.4548242838</v>
      </c>
      <c r="I341" s="116"/>
    </row>
    <row r="342" s="16" customFormat="1" hidden="1" customHeight="1" spans="1:9">
      <c r="A342" s="165">
        <v>324</v>
      </c>
      <c r="B342" s="165">
        <v>355</v>
      </c>
      <c r="C342" s="166" t="s">
        <v>313</v>
      </c>
      <c r="D342" s="165">
        <v>13091</v>
      </c>
      <c r="E342" s="167" t="s">
        <v>652</v>
      </c>
      <c r="F342" s="165">
        <v>87</v>
      </c>
      <c r="G342" s="165">
        <v>8926.7</v>
      </c>
      <c r="H342" s="168">
        <v>2418.0020395191</v>
      </c>
      <c r="I342" s="116"/>
    </row>
    <row r="343" s="16" customFormat="1" hidden="1" customHeight="1" spans="1:9">
      <c r="A343" s="165">
        <v>325</v>
      </c>
      <c r="B343" s="165">
        <v>113298</v>
      </c>
      <c r="C343" s="166" t="s">
        <v>496</v>
      </c>
      <c r="D343" s="165">
        <v>6471</v>
      </c>
      <c r="E343" s="167" t="s">
        <v>653</v>
      </c>
      <c r="F343" s="165">
        <v>150</v>
      </c>
      <c r="G343" s="165">
        <v>8664.64</v>
      </c>
      <c r="H343" s="168">
        <v>2346.0326569908</v>
      </c>
      <c r="I343" s="116"/>
    </row>
    <row r="344" s="16" customFormat="1" hidden="1" customHeight="1" spans="1:9">
      <c r="A344" s="165">
        <v>326</v>
      </c>
      <c r="B344" s="165">
        <v>371</v>
      </c>
      <c r="C344" s="166" t="s">
        <v>539</v>
      </c>
      <c r="D344" s="165">
        <v>11388</v>
      </c>
      <c r="E344" s="167" t="s">
        <v>654</v>
      </c>
      <c r="F344" s="165">
        <v>118</v>
      </c>
      <c r="G344" s="165">
        <v>8502.4</v>
      </c>
      <c r="H344" s="168">
        <v>2044.3533000001</v>
      </c>
      <c r="I344" s="116"/>
    </row>
    <row r="345" s="16" customFormat="1" hidden="1" customHeight="1" spans="1:9">
      <c r="A345" s="165">
        <v>327</v>
      </c>
      <c r="B345" s="165">
        <v>727</v>
      </c>
      <c r="C345" s="166" t="s">
        <v>514</v>
      </c>
      <c r="D345" s="165">
        <v>12915</v>
      </c>
      <c r="E345" s="167" t="s">
        <v>655</v>
      </c>
      <c r="F345" s="165">
        <v>129</v>
      </c>
      <c r="G345" s="165">
        <v>8408.5</v>
      </c>
      <c r="H345" s="168">
        <v>2235.5377949999</v>
      </c>
      <c r="I345" s="116"/>
    </row>
    <row r="346" s="16" customFormat="1" hidden="1" customHeight="1" spans="1:9">
      <c r="A346" s="165">
        <v>328</v>
      </c>
      <c r="B346" s="165">
        <v>387</v>
      </c>
      <c r="C346" s="166" t="s">
        <v>272</v>
      </c>
      <c r="D346" s="165">
        <v>13293</v>
      </c>
      <c r="E346" s="167" t="s">
        <v>656</v>
      </c>
      <c r="F346" s="165">
        <v>117</v>
      </c>
      <c r="G346" s="165">
        <v>8353.8</v>
      </c>
      <c r="H346" s="168">
        <v>909.2644012729</v>
      </c>
      <c r="I346" s="116"/>
    </row>
    <row r="347" s="16" customFormat="1" hidden="1" customHeight="1" spans="1:9">
      <c r="A347" s="165">
        <v>329</v>
      </c>
      <c r="B347" s="165">
        <v>102479</v>
      </c>
      <c r="C347" s="166" t="s">
        <v>330</v>
      </c>
      <c r="D347" s="165">
        <v>12845</v>
      </c>
      <c r="E347" s="167" t="s">
        <v>657</v>
      </c>
      <c r="F347" s="165">
        <v>210</v>
      </c>
      <c r="G347" s="165">
        <v>8314.3</v>
      </c>
      <c r="H347" s="168">
        <v>1909.2318229999</v>
      </c>
      <c r="I347" s="116"/>
    </row>
    <row r="348" s="16" customFormat="1" hidden="1" customHeight="1" spans="1:9">
      <c r="A348" s="165">
        <v>330</v>
      </c>
      <c r="B348" s="165">
        <v>111400</v>
      </c>
      <c r="C348" s="166" t="s">
        <v>218</v>
      </c>
      <c r="D348" s="165">
        <v>13312</v>
      </c>
      <c r="E348" s="167" t="s">
        <v>658</v>
      </c>
      <c r="F348" s="165">
        <v>128</v>
      </c>
      <c r="G348" s="165">
        <v>8266.99</v>
      </c>
      <c r="H348" s="168">
        <v>1465.4488386606</v>
      </c>
      <c r="I348" s="116"/>
    </row>
    <row r="349" s="16" customFormat="1" hidden="1" customHeight="1" spans="1:9">
      <c r="A349" s="165">
        <v>331</v>
      </c>
      <c r="B349" s="165">
        <v>102478</v>
      </c>
      <c r="C349" s="166" t="s">
        <v>608</v>
      </c>
      <c r="D349" s="165">
        <v>12894</v>
      </c>
      <c r="E349" s="167" t="s">
        <v>659</v>
      </c>
      <c r="F349" s="165">
        <v>158</v>
      </c>
      <c r="G349" s="165">
        <v>8090.97</v>
      </c>
      <c r="H349" s="168">
        <v>1568.154421217</v>
      </c>
      <c r="I349" s="116"/>
    </row>
    <row r="350" s="16" customFormat="1" hidden="1" customHeight="1" spans="1:9">
      <c r="A350" s="165">
        <v>332</v>
      </c>
      <c r="B350" s="165">
        <v>114069</v>
      </c>
      <c r="C350" s="166" t="s">
        <v>637</v>
      </c>
      <c r="D350" s="165">
        <v>4304</v>
      </c>
      <c r="E350" s="167" t="s">
        <v>660</v>
      </c>
      <c r="F350" s="165">
        <v>131</v>
      </c>
      <c r="G350" s="165">
        <v>7899.32</v>
      </c>
      <c r="H350" s="168">
        <v>1908.5811396198</v>
      </c>
      <c r="I350" s="116"/>
    </row>
    <row r="351" s="16" customFormat="1" hidden="1" customHeight="1" spans="1:9">
      <c r="A351" s="165">
        <v>333</v>
      </c>
      <c r="B351" s="165">
        <v>104429</v>
      </c>
      <c r="C351" s="166" t="s">
        <v>584</v>
      </c>
      <c r="D351" s="165">
        <v>12147</v>
      </c>
      <c r="E351" s="167" t="s">
        <v>661</v>
      </c>
      <c r="F351" s="165">
        <v>97</v>
      </c>
      <c r="G351" s="165">
        <v>7827.62</v>
      </c>
      <c r="H351" s="168">
        <v>1738.7704618799</v>
      </c>
      <c r="I351" s="116"/>
    </row>
    <row r="352" s="16" customFormat="1" hidden="1" customHeight="1" spans="1:9">
      <c r="A352" s="165">
        <v>334</v>
      </c>
      <c r="B352" s="165">
        <v>750</v>
      </c>
      <c r="C352" s="166" t="s">
        <v>62</v>
      </c>
      <c r="D352" s="165">
        <v>11762</v>
      </c>
      <c r="E352" s="167" t="s">
        <v>662</v>
      </c>
      <c r="F352" s="165">
        <v>127</v>
      </c>
      <c r="G352" s="165">
        <v>7753.8</v>
      </c>
      <c r="H352" s="168">
        <v>2089.920781</v>
      </c>
      <c r="I352" s="116"/>
    </row>
    <row r="353" s="16" customFormat="1" hidden="1" customHeight="1" spans="1:9">
      <c r="A353" s="165">
        <v>335</v>
      </c>
      <c r="B353" s="165">
        <v>339</v>
      </c>
      <c r="C353" s="166" t="s">
        <v>592</v>
      </c>
      <c r="D353" s="165">
        <v>997727</v>
      </c>
      <c r="E353" s="167" t="s">
        <v>663</v>
      </c>
      <c r="F353" s="165">
        <v>52</v>
      </c>
      <c r="G353" s="165">
        <v>7727.39</v>
      </c>
      <c r="H353" s="168">
        <v>1584.381999999</v>
      </c>
      <c r="I353" s="116"/>
    </row>
    <row r="354" s="16" customFormat="1" hidden="1" customHeight="1" spans="1:9">
      <c r="A354" s="165">
        <v>336</v>
      </c>
      <c r="B354" s="165">
        <v>707</v>
      </c>
      <c r="C354" s="166" t="s">
        <v>231</v>
      </c>
      <c r="D354" s="165">
        <v>13578</v>
      </c>
      <c r="E354" s="167" t="s">
        <v>664</v>
      </c>
      <c r="F354" s="165">
        <v>140</v>
      </c>
      <c r="G354" s="165">
        <v>7547.31</v>
      </c>
      <c r="H354" s="168">
        <v>1988.9647716774</v>
      </c>
      <c r="I354" s="116"/>
    </row>
    <row r="355" s="16" customFormat="1" hidden="1" customHeight="1" spans="1:9">
      <c r="A355" s="165">
        <v>337</v>
      </c>
      <c r="B355" s="165">
        <v>113008</v>
      </c>
      <c r="C355" s="166" t="s">
        <v>665</v>
      </c>
      <c r="D355" s="165">
        <v>11622</v>
      </c>
      <c r="E355" s="167" t="s">
        <v>666</v>
      </c>
      <c r="F355" s="165">
        <v>124</v>
      </c>
      <c r="G355" s="165">
        <v>7507.36</v>
      </c>
      <c r="H355" s="168">
        <v>2183.6707638618</v>
      </c>
      <c r="I355" s="116"/>
    </row>
    <row r="356" s="16" customFormat="1" hidden="1" customHeight="1" spans="1:9">
      <c r="A356" s="165">
        <v>338</v>
      </c>
      <c r="B356" s="165">
        <v>104429</v>
      </c>
      <c r="C356" s="166" t="s">
        <v>584</v>
      </c>
      <c r="D356" s="165">
        <v>13161</v>
      </c>
      <c r="E356" s="167" t="s">
        <v>667</v>
      </c>
      <c r="F356" s="165">
        <v>109</v>
      </c>
      <c r="G356" s="165">
        <v>7426.41</v>
      </c>
      <c r="H356" s="168">
        <v>1243.9534270908</v>
      </c>
      <c r="I356" s="116"/>
    </row>
    <row r="357" s="16" customFormat="1" hidden="1" customHeight="1" spans="1:9">
      <c r="A357" s="165">
        <v>339</v>
      </c>
      <c r="B357" s="165">
        <v>391</v>
      </c>
      <c r="C357" s="166" t="s">
        <v>391</v>
      </c>
      <c r="D357" s="165">
        <v>13318</v>
      </c>
      <c r="E357" s="167" t="s">
        <v>668</v>
      </c>
      <c r="F357" s="165">
        <v>142</v>
      </c>
      <c r="G357" s="165">
        <v>7242.41</v>
      </c>
      <c r="H357" s="168">
        <v>1550.2913</v>
      </c>
      <c r="I357" s="116"/>
    </row>
    <row r="358" s="16" customFormat="1" hidden="1" customHeight="1" spans="1:9">
      <c r="A358" s="165">
        <v>340</v>
      </c>
      <c r="B358" s="165">
        <v>107658</v>
      </c>
      <c r="C358" s="166" t="s">
        <v>457</v>
      </c>
      <c r="D358" s="165">
        <v>13206</v>
      </c>
      <c r="E358" s="167" t="s">
        <v>669</v>
      </c>
      <c r="F358" s="165">
        <v>161</v>
      </c>
      <c r="G358" s="165">
        <v>7023.06</v>
      </c>
      <c r="H358" s="168">
        <v>1207.9312925641</v>
      </c>
      <c r="I358" s="116"/>
    </row>
    <row r="359" s="16" customFormat="1" hidden="1" customHeight="1" spans="1:9">
      <c r="A359" s="165">
        <v>341</v>
      </c>
      <c r="B359" s="165">
        <v>750</v>
      </c>
      <c r="C359" s="166" t="s">
        <v>62</v>
      </c>
      <c r="D359" s="165">
        <v>11088</v>
      </c>
      <c r="E359" s="167" t="s">
        <v>670</v>
      </c>
      <c r="F359" s="165">
        <v>49</v>
      </c>
      <c r="G359" s="165">
        <v>6982.23</v>
      </c>
      <c r="H359" s="168">
        <v>1185.6466799993</v>
      </c>
      <c r="I359" s="116"/>
    </row>
    <row r="360" s="16" customFormat="1" hidden="1" customHeight="1" spans="1:9">
      <c r="A360" s="165">
        <v>342</v>
      </c>
      <c r="B360" s="165">
        <v>106066</v>
      </c>
      <c r="C360" s="166" t="s">
        <v>588</v>
      </c>
      <c r="D360" s="165">
        <v>995671</v>
      </c>
      <c r="E360" s="167" t="s">
        <v>671</v>
      </c>
      <c r="F360" s="165">
        <v>51</v>
      </c>
      <c r="G360" s="165">
        <v>6977.11</v>
      </c>
      <c r="H360" s="168">
        <v>1402.9479250006</v>
      </c>
      <c r="I360" s="116"/>
    </row>
    <row r="361" s="16" customFormat="1" hidden="1" customHeight="1" spans="1:9">
      <c r="A361" s="165">
        <v>343</v>
      </c>
      <c r="B361" s="165">
        <v>108656</v>
      </c>
      <c r="C361" s="166" t="s">
        <v>326</v>
      </c>
      <c r="D361" s="165">
        <v>11458</v>
      </c>
      <c r="E361" s="167" t="s">
        <v>672</v>
      </c>
      <c r="F361" s="165">
        <v>76</v>
      </c>
      <c r="G361" s="165">
        <v>6922.41</v>
      </c>
      <c r="H361" s="168">
        <v>1859.449132193</v>
      </c>
      <c r="I361" s="116"/>
    </row>
    <row r="362" s="16" customFormat="1" hidden="1" customHeight="1" spans="1:9">
      <c r="A362" s="165">
        <v>344</v>
      </c>
      <c r="B362" s="165">
        <v>106066</v>
      </c>
      <c r="C362" s="166" t="s">
        <v>588</v>
      </c>
      <c r="D362" s="165">
        <v>998831</v>
      </c>
      <c r="E362" s="167" t="s">
        <v>673</v>
      </c>
      <c r="F362" s="165">
        <v>109</v>
      </c>
      <c r="G362" s="165">
        <v>6813.34</v>
      </c>
      <c r="H362" s="168">
        <v>2310.5490000002</v>
      </c>
      <c r="I362" s="116"/>
    </row>
    <row r="363" s="16" customFormat="1" hidden="1" customHeight="1" spans="1:9">
      <c r="A363" s="165">
        <v>345</v>
      </c>
      <c r="B363" s="165">
        <v>114286</v>
      </c>
      <c r="C363" s="166" t="s">
        <v>615</v>
      </c>
      <c r="D363" s="165">
        <v>13162</v>
      </c>
      <c r="E363" s="167" t="s">
        <v>674</v>
      </c>
      <c r="F363" s="165">
        <v>117</v>
      </c>
      <c r="G363" s="165">
        <v>6790.92</v>
      </c>
      <c r="H363" s="168">
        <v>1246.3291331095</v>
      </c>
      <c r="I363" s="116"/>
    </row>
    <row r="364" s="16" customFormat="1" hidden="1" customHeight="1" spans="1:9">
      <c r="A364" s="165">
        <v>346</v>
      </c>
      <c r="B364" s="165">
        <v>738</v>
      </c>
      <c r="C364" s="166" t="s">
        <v>425</v>
      </c>
      <c r="D364" s="165">
        <v>13583</v>
      </c>
      <c r="E364" s="167" t="s">
        <v>675</v>
      </c>
      <c r="F364" s="165">
        <v>93</v>
      </c>
      <c r="G364" s="165">
        <v>6773.16</v>
      </c>
      <c r="H364" s="168">
        <v>819.1708333336</v>
      </c>
      <c r="I364" s="116"/>
    </row>
    <row r="365" s="16" customFormat="1" hidden="1" customHeight="1" spans="1:9">
      <c r="A365" s="165">
        <v>347</v>
      </c>
      <c r="B365" s="165">
        <v>102478</v>
      </c>
      <c r="C365" s="166" t="s">
        <v>608</v>
      </c>
      <c r="D365" s="165">
        <v>10751</v>
      </c>
      <c r="E365" s="167" t="s">
        <v>676</v>
      </c>
      <c r="F365" s="165">
        <v>39</v>
      </c>
      <c r="G365" s="165">
        <v>6342.89</v>
      </c>
      <c r="H365" s="168">
        <v>271.63049356</v>
      </c>
      <c r="I365" s="116"/>
    </row>
    <row r="366" s="16" customFormat="1" hidden="1" customHeight="1" spans="1:9">
      <c r="A366" s="165">
        <v>348</v>
      </c>
      <c r="B366" s="165">
        <v>106569</v>
      </c>
      <c r="C366" s="166" t="s">
        <v>406</v>
      </c>
      <c r="D366" s="165">
        <v>13335</v>
      </c>
      <c r="E366" s="167" t="s">
        <v>677</v>
      </c>
      <c r="F366" s="165">
        <v>117</v>
      </c>
      <c r="G366" s="165">
        <v>6241.27</v>
      </c>
      <c r="H366" s="168">
        <v>1781.9896400001</v>
      </c>
      <c r="I366" s="116"/>
    </row>
    <row r="367" s="16" customFormat="1" hidden="1" customHeight="1" spans="1:9">
      <c r="A367" s="165">
        <v>349</v>
      </c>
      <c r="B367" s="165">
        <v>307</v>
      </c>
      <c r="C367" s="166" t="s">
        <v>191</v>
      </c>
      <c r="D367" s="165">
        <v>8592</v>
      </c>
      <c r="E367" s="167" t="s">
        <v>678</v>
      </c>
      <c r="F367" s="165">
        <v>11</v>
      </c>
      <c r="G367" s="165">
        <v>6147.08</v>
      </c>
      <c r="H367" s="168">
        <v>1674.530109375</v>
      </c>
      <c r="I367" s="116"/>
    </row>
    <row r="368" s="16" customFormat="1" hidden="1" customHeight="1" spans="1:9">
      <c r="A368" s="165">
        <v>350</v>
      </c>
      <c r="B368" s="165">
        <v>742</v>
      </c>
      <c r="C368" s="166" t="s">
        <v>322</v>
      </c>
      <c r="D368" s="165">
        <v>1000509</v>
      </c>
      <c r="E368" s="167" t="s">
        <v>679</v>
      </c>
      <c r="F368" s="165">
        <v>51</v>
      </c>
      <c r="G368" s="165">
        <v>6051.08</v>
      </c>
      <c r="H368" s="168">
        <v>992.0229999999</v>
      </c>
      <c r="I368" s="116"/>
    </row>
    <row r="369" s="16" customFormat="1" hidden="1" customHeight="1" spans="1:9">
      <c r="A369" s="165">
        <v>351</v>
      </c>
      <c r="B369" s="165">
        <v>723</v>
      </c>
      <c r="C369" s="166" t="s">
        <v>530</v>
      </c>
      <c r="D369" s="165">
        <v>13203</v>
      </c>
      <c r="E369" s="167" t="s">
        <v>680</v>
      </c>
      <c r="F369" s="165">
        <v>131</v>
      </c>
      <c r="G369" s="165">
        <v>5683.17</v>
      </c>
      <c r="H369" s="168">
        <v>1161.7155072728</v>
      </c>
      <c r="I369" s="116"/>
    </row>
    <row r="370" s="16" customFormat="1" hidden="1" customHeight="1" spans="1:9">
      <c r="A370" s="165">
        <v>352</v>
      </c>
      <c r="B370" s="165">
        <v>112415</v>
      </c>
      <c r="C370" s="166" t="s">
        <v>445</v>
      </c>
      <c r="D370" s="165">
        <v>12922</v>
      </c>
      <c r="E370" s="167" t="s">
        <v>681</v>
      </c>
      <c r="F370" s="165">
        <v>150</v>
      </c>
      <c r="G370" s="165">
        <v>5553.72</v>
      </c>
      <c r="H370" s="168">
        <v>1107.8233</v>
      </c>
      <c r="I370" s="116"/>
    </row>
    <row r="371" s="16" customFormat="1" hidden="1" customHeight="1" spans="1:9">
      <c r="A371" s="165">
        <v>353</v>
      </c>
      <c r="B371" s="165">
        <v>726</v>
      </c>
      <c r="C371" s="166" t="s">
        <v>333</v>
      </c>
      <c r="D371" s="165">
        <v>13039</v>
      </c>
      <c r="E371" s="167" t="s">
        <v>682</v>
      </c>
      <c r="F371" s="165">
        <v>102</v>
      </c>
      <c r="G371" s="165">
        <v>5507.07</v>
      </c>
      <c r="H371" s="168">
        <v>1535.251916</v>
      </c>
      <c r="I371" s="116"/>
    </row>
    <row r="372" s="16" customFormat="1" hidden="1" customHeight="1" spans="1:9">
      <c r="A372" s="165">
        <v>354</v>
      </c>
      <c r="B372" s="165">
        <v>106066</v>
      </c>
      <c r="C372" s="166" t="s">
        <v>588</v>
      </c>
      <c r="D372" s="165">
        <v>998828</v>
      </c>
      <c r="E372" s="167" t="s">
        <v>683</v>
      </c>
      <c r="F372" s="165">
        <v>47</v>
      </c>
      <c r="G372" s="165">
        <v>5491.15</v>
      </c>
      <c r="H372" s="168">
        <v>1355.9290000001</v>
      </c>
      <c r="I372" s="116"/>
    </row>
    <row r="373" s="16" customFormat="1" hidden="1" customHeight="1" spans="1:9">
      <c r="A373" s="165">
        <v>355</v>
      </c>
      <c r="B373" s="165">
        <v>515</v>
      </c>
      <c r="C373" s="166" t="s">
        <v>275</v>
      </c>
      <c r="D373" s="165">
        <v>13319</v>
      </c>
      <c r="E373" s="167" t="s">
        <v>684</v>
      </c>
      <c r="F373" s="165">
        <v>89</v>
      </c>
      <c r="G373" s="165">
        <v>5420.87</v>
      </c>
      <c r="H373" s="168">
        <v>482.763140625</v>
      </c>
      <c r="I373" s="116"/>
    </row>
    <row r="374" s="16" customFormat="1" hidden="1" customHeight="1" spans="1:9">
      <c r="A374" s="165">
        <v>356</v>
      </c>
      <c r="B374" s="165">
        <v>367</v>
      </c>
      <c r="C374" s="166" t="s">
        <v>279</v>
      </c>
      <c r="D374" s="165">
        <v>13199</v>
      </c>
      <c r="E374" s="167" t="s">
        <v>685</v>
      </c>
      <c r="F374" s="165">
        <v>101</v>
      </c>
      <c r="G374" s="165">
        <v>5397.13</v>
      </c>
      <c r="H374" s="168">
        <v>1026.5437272728</v>
      </c>
      <c r="I374" s="116"/>
    </row>
    <row r="375" s="16" customFormat="1" hidden="1" customHeight="1" spans="1:9">
      <c r="A375" s="165">
        <v>357</v>
      </c>
      <c r="B375" s="165">
        <v>112415</v>
      </c>
      <c r="C375" s="166" t="s">
        <v>445</v>
      </c>
      <c r="D375" s="165">
        <v>11880</v>
      </c>
      <c r="E375" s="167" t="s">
        <v>686</v>
      </c>
      <c r="F375" s="165">
        <v>85</v>
      </c>
      <c r="G375" s="165">
        <v>5373.89</v>
      </c>
      <c r="H375" s="168">
        <v>1066.3938239999</v>
      </c>
      <c r="I375" s="116"/>
    </row>
    <row r="376" s="16" customFormat="1" hidden="1" customHeight="1" spans="1:9">
      <c r="A376" s="165">
        <v>358</v>
      </c>
      <c r="B376" s="165">
        <v>307</v>
      </c>
      <c r="C376" s="166" t="s">
        <v>191</v>
      </c>
      <c r="D376" s="165">
        <v>992519</v>
      </c>
      <c r="E376" s="167" t="s">
        <v>687</v>
      </c>
      <c r="F376" s="165">
        <v>18</v>
      </c>
      <c r="G376" s="165">
        <v>5344.2</v>
      </c>
      <c r="H376" s="168">
        <v>1106.95138400334</v>
      </c>
      <c r="I376" s="116"/>
    </row>
    <row r="377" s="16" customFormat="1" hidden="1" customHeight="1" spans="1:9">
      <c r="A377" s="165">
        <v>359</v>
      </c>
      <c r="B377" s="165">
        <v>104430</v>
      </c>
      <c r="C377" s="166" t="s">
        <v>560</v>
      </c>
      <c r="D377" s="165">
        <v>12048</v>
      </c>
      <c r="E377" s="167" t="s">
        <v>688</v>
      </c>
      <c r="F377" s="165">
        <v>110</v>
      </c>
      <c r="G377" s="165">
        <v>5314.21</v>
      </c>
      <c r="H377" s="168">
        <v>1267.7861909994</v>
      </c>
      <c r="I377" s="116"/>
    </row>
    <row r="378" s="16" customFormat="1" hidden="1" customHeight="1" spans="1:9">
      <c r="A378" s="165">
        <v>360</v>
      </c>
      <c r="B378" s="165">
        <v>108656</v>
      </c>
      <c r="C378" s="166" t="s">
        <v>326</v>
      </c>
      <c r="D378" s="165">
        <v>1000732</v>
      </c>
      <c r="E378" s="167" t="s">
        <v>689</v>
      </c>
      <c r="F378" s="165">
        <v>28</v>
      </c>
      <c r="G378" s="165">
        <v>5213.85</v>
      </c>
      <c r="H378" s="168">
        <v>823.107135</v>
      </c>
      <c r="I378" s="116"/>
    </row>
    <row r="379" s="16" customFormat="1" hidden="1" customHeight="1" spans="1:9">
      <c r="A379" s="165">
        <v>361</v>
      </c>
      <c r="B379" s="165">
        <v>750</v>
      </c>
      <c r="C379" s="166" t="s">
        <v>62</v>
      </c>
      <c r="D379" s="165">
        <v>13122</v>
      </c>
      <c r="E379" s="167" t="s">
        <v>690</v>
      </c>
      <c r="F379" s="165">
        <v>93</v>
      </c>
      <c r="G379" s="165">
        <v>5199.08</v>
      </c>
      <c r="H379" s="168">
        <v>1300.60960000035</v>
      </c>
      <c r="I379" s="116"/>
    </row>
    <row r="380" s="16" customFormat="1" hidden="1" customHeight="1" spans="1:9">
      <c r="A380" s="165">
        <v>362</v>
      </c>
      <c r="B380" s="165">
        <v>307</v>
      </c>
      <c r="C380" s="166" t="s">
        <v>191</v>
      </c>
      <c r="D380" s="165">
        <v>990213</v>
      </c>
      <c r="E380" s="167" t="s">
        <v>691</v>
      </c>
      <c r="F380" s="165">
        <v>63</v>
      </c>
      <c r="G380" s="165">
        <v>5171.33</v>
      </c>
      <c r="H380" s="168">
        <v>2460.7784967782</v>
      </c>
      <c r="I380" s="116"/>
    </row>
    <row r="381" s="16" customFormat="1" hidden="1" customHeight="1" spans="1:9">
      <c r="A381" s="165">
        <v>363</v>
      </c>
      <c r="B381" s="165">
        <v>102934</v>
      </c>
      <c r="C381" s="166" t="s">
        <v>244</v>
      </c>
      <c r="D381" s="165">
        <v>13528</v>
      </c>
      <c r="E381" s="167" t="s">
        <v>692</v>
      </c>
      <c r="F381" s="165">
        <v>168</v>
      </c>
      <c r="G381" s="165">
        <v>5131.19</v>
      </c>
      <c r="H381" s="168">
        <v>1307.3674937181</v>
      </c>
      <c r="I381" s="116"/>
    </row>
    <row r="382" s="16" customFormat="1" hidden="1" customHeight="1" spans="1:9">
      <c r="A382" s="165">
        <v>364</v>
      </c>
      <c r="B382" s="165">
        <v>399</v>
      </c>
      <c r="C382" s="166" t="s">
        <v>328</v>
      </c>
      <c r="D382" s="165">
        <v>13268</v>
      </c>
      <c r="E382" s="167" t="s">
        <v>693</v>
      </c>
      <c r="F382" s="165">
        <v>69</v>
      </c>
      <c r="G382" s="165">
        <v>5092.44</v>
      </c>
      <c r="H382" s="168">
        <v>891.700867899702</v>
      </c>
      <c r="I382" s="116"/>
    </row>
    <row r="383" s="16" customFormat="1" hidden="1" customHeight="1" spans="1:9">
      <c r="A383" s="165">
        <v>365</v>
      </c>
      <c r="B383" s="165">
        <v>726</v>
      </c>
      <c r="C383" s="166" t="s">
        <v>333</v>
      </c>
      <c r="D383" s="165">
        <v>12909</v>
      </c>
      <c r="E383" s="167" t="s">
        <v>694</v>
      </c>
      <c r="F383" s="165">
        <v>94</v>
      </c>
      <c r="G383" s="165">
        <v>5083.23</v>
      </c>
      <c r="H383" s="168">
        <v>888.7462880077</v>
      </c>
      <c r="I383" s="116"/>
    </row>
    <row r="384" s="16" customFormat="1" hidden="1" customHeight="1" spans="1:9">
      <c r="A384" s="165">
        <v>366</v>
      </c>
      <c r="B384" s="165">
        <v>752</v>
      </c>
      <c r="C384" s="166" t="s">
        <v>541</v>
      </c>
      <c r="D384" s="165">
        <v>13406</v>
      </c>
      <c r="E384" s="167" t="s">
        <v>695</v>
      </c>
      <c r="F384" s="165">
        <v>116</v>
      </c>
      <c r="G384" s="165">
        <v>4982.8</v>
      </c>
      <c r="H384" s="168">
        <v>284.1649999999</v>
      </c>
      <c r="I384" s="116"/>
    </row>
    <row r="385" s="16" customFormat="1" hidden="1" customHeight="1" spans="1:9">
      <c r="A385" s="165">
        <v>367</v>
      </c>
      <c r="B385" s="165">
        <v>710</v>
      </c>
      <c r="C385" s="166" t="s">
        <v>427</v>
      </c>
      <c r="D385" s="165">
        <v>13304</v>
      </c>
      <c r="E385" s="167" t="s">
        <v>696</v>
      </c>
      <c r="F385" s="165">
        <v>170</v>
      </c>
      <c r="G385" s="165">
        <v>4870.1</v>
      </c>
      <c r="H385" s="168">
        <v>1096.4170000003</v>
      </c>
      <c r="I385" s="116"/>
    </row>
    <row r="386" s="16" customFormat="1" hidden="1" customHeight="1" spans="1:9">
      <c r="A386" s="165">
        <v>368</v>
      </c>
      <c r="B386" s="165">
        <v>113833</v>
      </c>
      <c r="C386" s="166" t="s">
        <v>572</v>
      </c>
      <c r="D386" s="165">
        <v>13149</v>
      </c>
      <c r="E386" s="167" t="s">
        <v>697</v>
      </c>
      <c r="F386" s="165">
        <v>90</v>
      </c>
      <c r="G386" s="165">
        <v>4813.71</v>
      </c>
      <c r="H386" s="168">
        <v>823.5930893339</v>
      </c>
      <c r="I386" s="116"/>
    </row>
    <row r="387" s="16" customFormat="1" hidden="1" customHeight="1" spans="1:9">
      <c r="A387" s="165">
        <v>369</v>
      </c>
      <c r="B387" s="165">
        <v>106066</v>
      </c>
      <c r="C387" s="166" t="s">
        <v>588</v>
      </c>
      <c r="D387" s="165">
        <v>998836</v>
      </c>
      <c r="E387" s="167" t="s">
        <v>698</v>
      </c>
      <c r="F387" s="165">
        <v>69</v>
      </c>
      <c r="G387" s="165">
        <v>4730.1</v>
      </c>
      <c r="H387" s="168">
        <v>968.5200000002</v>
      </c>
      <c r="I387" s="116"/>
    </row>
    <row r="388" s="16" customFormat="1" hidden="1" customHeight="1" spans="1:9">
      <c r="A388" s="165">
        <v>370</v>
      </c>
      <c r="B388" s="165">
        <v>744</v>
      </c>
      <c r="C388" s="166" t="s">
        <v>305</v>
      </c>
      <c r="D388" s="165">
        <v>13281</v>
      </c>
      <c r="E388" s="167" t="s">
        <v>699</v>
      </c>
      <c r="F388" s="165">
        <v>97</v>
      </c>
      <c r="G388" s="165">
        <v>4718.41</v>
      </c>
      <c r="H388" s="168">
        <v>938.4549959991</v>
      </c>
      <c r="I388" s="116"/>
    </row>
    <row r="389" s="16" customFormat="1" hidden="1" customHeight="1" spans="1:9">
      <c r="A389" s="165">
        <v>371</v>
      </c>
      <c r="B389" s="165">
        <v>339</v>
      </c>
      <c r="C389" s="166" t="s">
        <v>592</v>
      </c>
      <c r="D389" s="165">
        <v>13645</v>
      </c>
      <c r="E389" s="167" t="s">
        <v>700</v>
      </c>
      <c r="F389" s="165">
        <v>85</v>
      </c>
      <c r="G389" s="165">
        <v>4582.73</v>
      </c>
      <c r="H389" s="168">
        <v>330.9525949999</v>
      </c>
      <c r="I389" s="116"/>
    </row>
    <row r="390" s="16" customFormat="1" hidden="1" customHeight="1" spans="1:9">
      <c r="A390" s="165">
        <v>372</v>
      </c>
      <c r="B390" s="165">
        <v>515</v>
      </c>
      <c r="C390" s="166" t="s">
        <v>275</v>
      </c>
      <c r="D390" s="165">
        <v>13139</v>
      </c>
      <c r="E390" s="167" t="s">
        <v>701</v>
      </c>
      <c r="F390" s="165">
        <v>109</v>
      </c>
      <c r="G390" s="165">
        <v>4581.41</v>
      </c>
      <c r="H390" s="168">
        <v>1269.241140624</v>
      </c>
      <c r="I390" s="116"/>
    </row>
    <row r="391" s="16" customFormat="1" hidden="1" customHeight="1" spans="1:9">
      <c r="A391" s="165">
        <v>373</v>
      </c>
      <c r="B391" s="165">
        <v>106066</v>
      </c>
      <c r="C391" s="166" t="s">
        <v>588</v>
      </c>
      <c r="D391" s="165">
        <v>995590</v>
      </c>
      <c r="E391" s="167" t="s">
        <v>702</v>
      </c>
      <c r="F391" s="165">
        <v>64</v>
      </c>
      <c r="G391" s="165">
        <v>4555.41</v>
      </c>
      <c r="H391" s="168">
        <v>1393.7127398801</v>
      </c>
      <c r="I391" s="116"/>
    </row>
    <row r="392" s="16" customFormat="1" hidden="1" customHeight="1" spans="1:9">
      <c r="A392" s="165">
        <v>374</v>
      </c>
      <c r="B392" s="165">
        <v>103639</v>
      </c>
      <c r="C392" s="166" t="s">
        <v>375</v>
      </c>
      <c r="D392" s="165">
        <v>13216</v>
      </c>
      <c r="E392" s="167" t="s">
        <v>703</v>
      </c>
      <c r="F392" s="165">
        <v>69</v>
      </c>
      <c r="G392" s="165">
        <v>4403.47</v>
      </c>
      <c r="H392" s="168">
        <v>975.1665999998</v>
      </c>
      <c r="I392" s="116"/>
    </row>
    <row r="393" s="16" customFormat="1" hidden="1" customHeight="1" spans="1:9">
      <c r="A393" s="165">
        <v>375</v>
      </c>
      <c r="B393" s="165">
        <v>752</v>
      </c>
      <c r="C393" s="166" t="s">
        <v>541</v>
      </c>
      <c r="D393" s="165">
        <v>13411</v>
      </c>
      <c r="E393" s="167" t="s">
        <v>704</v>
      </c>
      <c r="F393" s="165">
        <v>103</v>
      </c>
      <c r="G393" s="165">
        <v>4321.44</v>
      </c>
      <c r="H393" s="168">
        <v>318.4629927214</v>
      </c>
      <c r="I393" s="116"/>
    </row>
    <row r="394" s="16" customFormat="1" hidden="1" customHeight="1" spans="1:9">
      <c r="A394" s="165">
        <v>376</v>
      </c>
      <c r="B394" s="165">
        <v>113299</v>
      </c>
      <c r="C394" s="166" t="s">
        <v>522</v>
      </c>
      <c r="D394" s="165">
        <v>12447</v>
      </c>
      <c r="E394" s="167" t="s">
        <v>705</v>
      </c>
      <c r="F394" s="165">
        <v>100</v>
      </c>
      <c r="G394" s="165">
        <v>4303.4</v>
      </c>
      <c r="H394" s="168">
        <v>1001.6561412</v>
      </c>
      <c r="I394" s="116"/>
    </row>
    <row r="395" s="16" customFormat="1" hidden="1" customHeight="1" spans="1:9">
      <c r="A395" s="165">
        <v>377</v>
      </c>
      <c r="B395" s="165">
        <v>106568</v>
      </c>
      <c r="C395" s="166" t="s">
        <v>441</v>
      </c>
      <c r="D395" s="165">
        <v>13214</v>
      </c>
      <c r="E395" s="167" t="s">
        <v>706</v>
      </c>
      <c r="F395" s="165">
        <v>99</v>
      </c>
      <c r="G395" s="165">
        <v>4300.6</v>
      </c>
      <c r="H395" s="168">
        <v>1149.803</v>
      </c>
      <c r="I395" s="116"/>
    </row>
    <row r="396" s="16" customFormat="1" hidden="1" customHeight="1" spans="1:9">
      <c r="A396" s="165">
        <v>378</v>
      </c>
      <c r="B396" s="165">
        <v>106066</v>
      </c>
      <c r="C396" s="166" t="s">
        <v>588</v>
      </c>
      <c r="D396" s="165">
        <v>998827</v>
      </c>
      <c r="E396" s="167" t="s">
        <v>707</v>
      </c>
      <c r="F396" s="165">
        <v>3</v>
      </c>
      <c r="G396" s="165">
        <v>4293</v>
      </c>
      <c r="H396" s="168">
        <v>602</v>
      </c>
      <c r="I396" s="116"/>
    </row>
    <row r="397" s="16" customFormat="1" hidden="1" customHeight="1" spans="1:9">
      <c r="A397" s="165">
        <v>379</v>
      </c>
      <c r="B397" s="165">
        <v>709</v>
      </c>
      <c r="C397" s="166" t="s">
        <v>336</v>
      </c>
      <c r="D397" s="165">
        <v>13221</v>
      </c>
      <c r="E397" s="167" t="s">
        <v>708</v>
      </c>
      <c r="F397" s="165">
        <v>84</v>
      </c>
      <c r="G397" s="165">
        <v>4262.19</v>
      </c>
      <c r="H397" s="168">
        <v>914.4601406251</v>
      </c>
      <c r="I397" s="116"/>
    </row>
    <row r="398" s="16" customFormat="1" hidden="1" customHeight="1" spans="1:9">
      <c r="A398" s="165">
        <v>380</v>
      </c>
      <c r="B398" s="165">
        <v>108656</v>
      </c>
      <c r="C398" s="166" t="s">
        <v>326</v>
      </c>
      <c r="D398" s="165">
        <v>1000729</v>
      </c>
      <c r="E398" s="167" t="s">
        <v>709</v>
      </c>
      <c r="F398" s="165">
        <v>37</v>
      </c>
      <c r="G398" s="165">
        <v>4127.05</v>
      </c>
      <c r="H398" s="168">
        <v>706.61</v>
      </c>
      <c r="I398" s="116"/>
    </row>
    <row r="399" s="16" customFormat="1" hidden="1" customHeight="1" spans="1:9">
      <c r="A399" s="165">
        <v>381</v>
      </c>
      <c r="B399" s="165">
        <v>750</v>
      </c>
      <c r="C399" s="166" t="s">
        <v>62</v>
      </c>
      <c r="D399" s="165">
        <v>13228</v>
      </c>
      <c r="E399" s="167" t="s">
        <v>710</v>
      </c>
      <c r="F399" s="165">
        <v>115</v>
      </c>
      <c r="G399" s="165">
        <v>4094.51</v>
      </c>
      <c r="H399" s="168">
        <v>889.52900000044</v>
      </c>
      <c r="I399" s="116"/>
    </row>
    <row r="400" s="16" customFormat="1" hidden="1" customHeight="1" spans="1:9">
      <c r="A400" s="165">
        <v>382</v>
      </c>
      <c r="B400" s="165">
        <v>113299</v>
      </c>
      <c r="C400" s="166" t="s">
        <v>522</v>
      </c>
      <c r="D400" s="165">
        <v>13273</v>
      </c>
      <c r="E400" s="167" t="s">
        <v>711</v>
      </c>
      <c r="F400" s="165">
        <v>83</v>
      </c>
      <c r="G400" s="165">
        <v>4078.16</v>
      </c>
      <c r="H400" s="168">
        <v>552.4356666683</v>
      </c>
      <c r="I400" s="116"/>
    </row>
    <row r="401" s="16" customFormat="1" hidden="1" customHeight="1" spans="1:9">
      <c r="A401" s="165">
        <v>383</v>
      </c>
      <c r="B401" s="165">
        <v>111064</v>
      </c>
      <c r="C401" s="166" t="s">
        <v>626</v>
      </c>
      <c r="D401" s="165">
        <v>13207</v>
      </c>
      <c r="E401" s="167" t="s">
        <v>712</v>
      </c>
      <c r="F401" s="165">
        <v>124</v>
      </c>
      <c r="G401" s="165">
        <v>4050.82</v>
      </c>
      <c r="H401" s="168">
        <v>900.507422764467</v>
      </c>
      <c r="I401" s="116"/>
    </row>
    <row r="402" s="16" customFormat="1" hidden="1" customHeight="1" spans="1:9">
      <c r="A402" s="165">
        <v>384</v>
      </c>
      <c r="B402" s="165">
        <v>307</v>
      </c>
      <c r="C402" s="166" t="s">
        <v>191</v>
      </c>
      <c r="D402" s="165">
        <v>990280</v>
      </c>
      <c r="E402" s="167" t="s">
        <v>713</v>
      </c>
      <c r="F402" s="165">
        <v>31</v>
      </c>
      <c r="G402" s="165">
        <v>4011.1</v>
      </c>
      <c r="H402" s="168">
        <v>901.8956999999</v>
      </c>
      <c r="I402" s="116"/>
    </row>
    <row r="403" s="16" customFormat="1" hidden="1" customHeight="1" spans="1:9">
      <c r="A403" s="165">
        <v>385</v>
      </c>
      <c r="B403" s="165">
        <v>373</v>
      </c>
      <c r="C403" s="166" t="s">
        <v>319</v>
      </c>
      <c r="D403" s="165">
        <v>13150</v>
      </c>
      <c r="E403" s="167" t="s">
        <v>714</v>
      </c>
      <c r="F403" s="165">
        <v>89</v>
      </c>
      <c r="G403" s="165">
        <v>3981.04</v>
      </c>
      <c r="H403" s="168">
        <v>1156.1650000001</v>
      </c>
      <c r="I403" s="116"/>
    </row>
    <row r="404" s="16" customFormat="1" hidden="1" customHeight="1" spans="1:9">
      <c r="A404" s="165">
        <v>386</v>
      </c>
      <c r="B404" s="165">
        <v>307</v>
      </c>
      <c r="C404" s="166" t="s">
        <v>191</v>
      </c>
      <c r="D404" s="165">
        <v>990222</v>
      </c>
      <c r="E404" s="167" t="s">
        <v>715</v>
      </c>
      <c r="F404" s="165">
        <v>13</v>
      </c>
      <c r="G404" s="165">
        <v>3958.07</v>
      </c>
      <c r="H404" s="168">
        <v>1721.97082999849</v>
      </c>
      <c r="I404" s="116"/>
    </row>
    <row r="405" s="16" customFormat="1" hidden="1" customHeight="1" spans="1:9">
      <c r="A405" s="165">
        <v>387</v>
      </c>
      <c r="B405" s="165">
        <v>307</v>
      </c>
      <c r="C405" s="166" t="s">
        <v>191</v>
      </c>
      <c r="D405" s="165">
        <v>10890</v>
      </c>
      <c r="E405" s="167" t="s">
        <v>716</v>
      </c>
      <c r="F405" s="165">
        <v>21</v>
      </c>
      <c r="G405" s="165">
        <v>3902.1</v>
      </c>
      <c r="H405" s="168">
        <v>3.3575500002</v>
      </c>
      <c r="I405" s="116"/>
    </row>
    <row r="406" s="16" customFormat="1" hidden="1" customHeight="1" spans="1:9">
      <c r="A406" s="165">
        <v>388</v>
      </c>
      <c r="B406" s="165">
        <v>103198</v>
      </c>
      <c r="C406" s="166" t="s">
        <v>338</v>
      </c>
      <c r="D406" s="165">
        <v>13324</v>
      </c>
      <c r="E406" s="167" t="s">
        <v>717</v>
      </c>
      <c r="F406" s="165">
        <v>44</v>
      </c>
      <c r="G406" s="165">
        <v>3898.06</v>
      </c>
      <c r="H406" s="168">
        <v>807.6533300001</v>
      </c>
      <c r="I406" s="116"/>
    </row>
    <row r="407" s="16" customFormat="1" hidden="1" customHeight="1" spans="1:9">
      <c r="A407" s="165">
        <v>389</v>
      </c>
      <c r="B407" s="165">
        <v>106865</v>
      </c>
      <c r="C407" s="166" t="s">
        <v>459</v>
      </c>
      <c r="D407" s="165">
        <v>13342</v>
      </c>
      <c r="E407" s="167" t="s">
        <v>718</v>
      </c>
      <c r="F407" s="165">
        <v>74</v>
      </c>
      <c r="G407" s="165">
        <v>3810.96</v>
      </c>
      <c r="H407" s="168">
        <v>995.957938700216</v>
      </c>
      <c r="I407" s="116"/>
    </row>
    <row r="408" s="16" customFormat="1" hidden="1" customHeight="1" spans="1:9">
      <c r="A408" s="165">
        <v>390</v>
      </c>
      <c r="B408" s="165">
        <v>704</v>
      </c>
      <c r="C408" s="166" t="s">
        <v>552</v>
      </c>
      <c r="D408" s="165">
        <v>13299</v>
      </c>
      <c r="E408" s="167" t="s">
        <v>719</v>
      </c>
      <c r="F408" s="165">
        <v>70</v>
      </c>
      <c r="G408" s="165">
        <v>3783.4</v>
      </c>
      <c r="H408" s="168">
        <v>869.1629999999</v>
      </c>
      <c r="I408" s="116"/>
    </row>
    <row r="409" s="16" customFormat="1" hidden="1" customHeight="1" spans="1:9">
      <c r="A409" s="165">
        <v>391</v>
      </c>
      <c r="B409" s="165">
        <v>113023</v>
      </c>
      <c r="C409" s="166" t="s">
        <v>569</v>
      </c>
      <c r="D409" s="165">
        <v>13263</v>
      </c>
      <c r="E409" s="167" t="s">
        <v>720</v>
      </c>
      <c r="F409" s="165">
        <v>67</v>
      </c>
      <c r="G409" s="165">
        <v>3654.33</v>
      </c>
      <c r="H409" s="168">
        <v>280.8685133338</v>
      </c>
      <c r="I409" s="116"/>
    </row>
    <row r="410" s="16" customFormat="1" hidden="1" customHeight="1" spans="1:9">
      <c r="A410" s="165">
        <v>392</v>
      </c>
      <c r="B410" s="165">
        <v>102565</v>
      </c>
      <c r="C410" s="166" t="s">
        <v>246</v>
      </c>
      <c r="D410" s="165">
        <v>13132</v>
      </c>
      <c r="E410" s="167" t="s">
        <v>721</v>
      </c>
      <c r="F410" s="165">
        <v>85</v>
      </c>
      <c r="G410" s="165">
        <v>3649.72</v>
      </c>
      <c r="H410" s="168">
        <v>316.9274000002</v>
      </c>
      <c r="I410" s="116"/>
    </row>
    <row r="411" s="16" customFormat="1" hidden="1" customHeight="1" spans="1:9">
      <c r="A411" s="165">
        <v>393</v>
      </c>
      <c r="B411" s="165">
        <v>105910</v>
      </c>
      <c r="C411" s="166" t="s">
        <v>265</v>
      </c>
      <c r="D411" s="165">
        <v>13222</v>
      </c>
      <c r="E411" s="167" t="s">
        <v>722</v>
      </c>
      <c r="F411" s="165">
        <v>89</v>
      </c>
      <c r="G411" s="165">
        <v>3647.6</v>
      </c>
      <c r="H411" s="168">
        <v>919.6599999999</v>
      </c>
      <c r="I411" s="116"/>
    </row>
    <row r="412" s="16" customFormat="1" hidden="1" customHeight="1" spans="1:9">
      <c r="A412" s="165">
        <v>394</v>
      </c>
      <c r="B412" s="165">
        <v>105751</v>
      </c>
      <c r="C412" s="166" t="s">
        <v>267</v>
      </c>
      <c r="D412" s="165">
        <v>13321</v>
      </c>
      <c r="E412" s="167" t="s">
        <v>723</v>
      </c>
      <c r="F412" s="165">
        <v>2</v>
      </c>
      <c r="G412" s="165">
        <v>3640.02</v>
      </c>
      <c r="H412" s="168">
        <v>-130.078125</v>
      </c>
      <c r="I412" s="116"/>
    </row>
    <row r="413" s="16" customFormat="1" hidden="1" customHeight="1" spans="1:9">
      <c r="A413" s="165">
        <v>395</v>
      </c>
      <c r="B413" s="165">
        <v>307</v>
      </c>
      <c r="C413" s="166" t="s">
        <v>191</v>
      </c>
      <c r="D413" s="165">
        <v>9679</v>
      </c>
      <c r="E413" s="167" t="s">
        <v>724</v>
      </c>
      <c r="F413" s="165">
        <v>38</v>
      </c>
      <c r="G413" s="165">
        <v>3628.61</v>
      </c>
      <c r="H413" s="168">
        <v>226.5587249999</v>
      </c>
      <c r="I413" s="116"/>
    </row>
    <row r="414" s="16" customFormat="1" hidden="1" customHeight="1" spans="1:9">
      <c r="A414" s="165">
        <v>396</v>
      </c>
      <c r="B414" s="165">
        <v>113008</v>
      </c>
      <c r="C414" s="166" t="s">
        <v>665</v>
      </c>
      <c r="D414" s="165">
        <v>12539</v>
      </c>
      <c r="E414" s="167" t="s">
        <v>725</v>
      </c>
      <c r="F414" s="165">
        <v>83</v>
      </c>
      <c r="G414" s="165">
        <v>3605.9</v>
      </c>
      <c r="H414" s="168">
        <v>629.013562178</v>
      </c>
      <c r="I414" s="116"/>
    </row>
    <row r="415" s="16" customFormat="1" hidden="1" customHeight="1" spans="1:9">
      <c r="A415" s="165">
        <v>397</v>
      </c>
      <c r="B415" s="165">
        <v>106865</v>
      </c>
      <c r="C415" s="166" t="s">
        <v>459</v>
      </c>
      <c r="D415" s="165">
        <v>13307</v>
      </c>
      <c r="E415" s="167" t="s">
        <v>726</v>
      </c>
      <c r="F415" s="165">
        <v>81</v>
      </c>
      <c r="G415" s="165">
        <v>3497.38</v>
      </c>
      <c r="H415" s="168">
        <v>965.876946154</v>
      </c>
      <c r="I415" s="116"/>
    </row>
    <row r="416" s="16" customFormat="1" hidden="1" customHeight="1" spans="1:9">
      <c r="A416" s="165">
        <v>398</v>
      </c>
      <c r="B416" s="165">
        <v>105910</v>
      </c>
      <c r="C416" s="166" t="s">
        <v>265</v>
      </c>
      <c r="D416" s="165">
        <v>13144</v>
      </c>
      <c r="E416" s="167" t="s">
        <v>727</v>
      </c>
      <c r="F416" s="165">
        <v>84</v>
      </c>
      <c r="G416" s="165">
        <v>3445.84</v>
      </c>
      <c r="H416" s="168">
        <v>990.2912999996</v>
      </c>
      <c r="I416" s="116"/>
    </row>
    <row r="417" s="16" customFormat="1" hidden="1" customHeight="1" spans="1:9">
      <c r="A417" s="165">
        <v>399</v>
      </c>
      <c r="B417" s="165">
        <v>103198</v>
      </c>
      <c r="C417" s="166" t="s">
        <v>338</v>
      </c>
      <c r="D417" s="165">
        <v>13146</v>
      </c>
      <c r="E417" s="167" t="s">
        <v>728</v>
      </c>
      <c r="F417" s="165">
        <v>64</v>
      </c>
      <c r="G417" s="165">
        <v>3403.38</v>
      </c>
      <c r="H417" s="168">
        <v>885.5524490003</v>
      </c>
      <c r="I417" s="116"/>
    </row>
    <row r="418" s="16" customFormat="1" hidden="1" customHeight="1" spans="1:9">
      <c r="A418" s="165">
        <v>400</v>
      </c>
      <c r="B418" s="165">
        <v>717</v>
      </c>
      <c r="C418" s="166" t="s">
        <v>474</v>
      </c>
      <c r="D418" s="165">
        <v>13644</v>
      </c>
      <c r="E418" s="167" t="s">
        <v>729</v>
      </c>
      <c r="F418" s="165">
        <v>80</v>
      </c>
      <c r="G418" s="165">
        <v>3348.55</v>
      </c>
      <c r="H418" s="168">
        <v>495.6601250001</v>
      </c>
      <c r="I418" s="116"/>
    </row>
    <row r="419" s="16" customFormat="1" hidden="1" customHeight="1" spans="1:9">
      <c r="A419" s="165">
        <v>401</v>
      </c>
      <c r="B419" s="165">
        <v>387</v>
      </c>
      <c r="C419" s="166" t="s">
        <v>272</v>
      </c>
      <c r="D419" s="165">
        <v>13187</v>
      </c>
      <c r="E419" s="167" t="s">
        <v>730</v>
      </c>
      <c r="F419" s="165">
        <v>70</v>
      </c>
      <c r="G419" s="165">
        <v>3315.13</v>
      </c>
      <c r="H419" s="168">
        <v>517.475</v>
      </c>
      <c r="I419" s="116"/>
    </row>
    <row r="420" s="16" customFormat="1" hidden="1" customHeight="1" spans="1:9">
      <c r="A420" s="165">
        <v>402</v>
      </c>
      <c r="B420" s="165">
        <v>572</v>
      </c>
      <c r="C420" s="166" t="s">
        <v>422</v>
      </c>
      <c r="D420" s="165">
        <v>13217</v>
      </c>
      <c r="E420" s="167" t="s">
        <v>731</v>
      </c>
      <c r="F420" s="165">
        <v>75</v>
      </c>
      <c r="G420" s="165">
        <v>3314.19</v>
      </c>
      <c r="H420" s="168">
        <v>660.905800000699</v>
      </c>
      <c r="I420" s="116"/>
    </row>
    <row r="421" s="16" customFormat="1" hidden="1" customHeight="1" spans="1:9">
      <c r="A421" s="165">
        <v>403</v>
      </c>
      <c r="B421" s="165">
        <v>337</v>
      </c>
      <c r="C421" s="166" t="s">
        <v>194</v>
      </c>
      <c r="D421" s="165">
        <v>12339</v>
      </c>
      <c r="E421" s="167" t="s">
        <v>732</v>
      </c>
      <c r="F421" s="165">
        <v>29</v>
      </c>
      <c r="G421" s="165">
        <v>3225.45</v>
      </c>
      <c r="H421" s="168">
        <v>397.99012432</v>
      </c>
      <c r="I421" s="116"/>
    </row>
    <row r="422" s="16" customFormat="1" hidden="1" customHeight="1" spans="1:9">
      <c r="A422" s="165">
        <v>404</v>
      </c>
      <c r="B422" s="165">
        <v>113298</v>
      </c>
      <c r="C422" s="166" t="s">
        <v>496</v>
      </c>
      <c r="D422" s="165">
        <v>12989</v>
      </c>
      <c r="E422" s="167" t="s">
        <v>733</v>
      </c>
      <c r="F422" s="165">
        <v>88</v>
      </c>
      <c r="G422" s="165">
        <v>3190.58</v>
      </c>
      <c r="H422" s="168">
        <v>870.0194190771</v>
      </c>
      <c r="I422" s="116"/>
    </row>
    <row r="423" s="16" customFormat="1" hidden="1" customHeight="1" spans="1:9">
      <c r="A423" s="165">
        <v>405</v>
      </c>
      <c r="B423" s="165">
        <v>106066</v>
      </c>
      <c r="C423" s="166" t="s">
        <v>588</v>
      </c>
      <c r="D423" s="165">
        <v>998835</v>
      </c>
      <c r="E423" s="167" t="s">
        <v>734</v>
      </c>
      <c r="F423" s="165">
        <v>66</v>
      </c>
      <c r="G423" s="165">
        <v>3123.55</v>
      </c>
      <c r="H423" s="168">
        <v>1067.7274699999</v>
      </c>
      <c r="I423" s="116"/>
    </row>
    <row r="424" s="16" customFormat="1" hidden="1" customHeight="1" spans="1:9">
      <c r="A424" s="165">
        <v>406</v>
      </c>
      <c r="B424" s="165">
        <v>598</v>
      </c>
      <c r="C424" s="166" t="s">
        <v>365</v>
      </c>
      <c r="D424" s="165">
        <v>13404</v>
      </c>
      <c r="E424" s="167" t="s">
        <v>735</v>
      </c>
      <c r="F424" s="165">
        <v>83</v>
      </c>
      <c r="G424" s="165">
        <v>3121.6</v>
      </c>
      <c r="H424" s="168">
        <v>511.317800002</v>
      </c>
      <c r="I424" s="116"/>
    </row>
    <row r="425" s="16" customFormat="1" hidden="1" customHeight="1" spans="1:9">
      <c r="A425" s="165">
        <v>407</v>
      </c>
      <c r="B425" s="165">
        <v>570</v>
      </c>
      <c r="C425" s="166" t="s">
        <v>493</v>
      </c>
      <c r="D425" s="165">
        <v>13135</v>
      </c>
      <c r="E425" s="167" t="s">
        <v>736</v>
      </c>
      <c r="F425" s="165">
        <v>62</v>
      </c>
      <c r="G425" s="165">
        <v>3115.95</v>
      </c>
      <c r="H425" s="168">
        <v>993.304925</v>
      </c>
      <c r="I425" s="116"/>
    </row>
    <row r="426" s="16" customFormat="1" hidden="1" customHeight="1" spans="1:9">
      <c r="A426" s="165">
        <v>408</v>
      </c>
      <c r="B426" s="165">
        <v>747</v>
      </c>
      <c r="C426" s="166" t="s">
        <v>269</v>
      </c>
      <c r="D426" s="165">
        <v>13269</v>
      </c>
      <c r="E426" s="167" t="s">
        <v>737</v>
      </c>
      <c r="F426" s="165">
        <v>40</v>
      </c>
      <c r="G426" s="165">
        <v>3105.01</v>
      </c>
      <c r="H426" s="168">
        <v>342.2503322304</v>
      </c>
      <c r="I426" s="116"/>
    </row>
    <row r="427" s="16" customFormat="1" hidden="1" customHeight="1" spans="1:9">
      <c r="A427" s="165">
        <v>409</v>
      </c>
      <c r="B427" s="165">
        <v>102565</v>
      </c>
      <c r="C427" s="166" t="s">
        <v>246</v>
      </c>
      <c r="D427" s="165">
        <v>13447</v>
      </c>
      <c r="E427" s="167" t="s">
        <v>738</v>
      </c>
      <c r="F427" s="165">
        <v>102</v>
      </c>
      <c r="G427" s="165">
        <v>3093.74</v>
      </c>
      <c r="H427" s="168">
        <v>1089.1789406252</v>
      </c>
      <c r="I427" s="116"/>
    </row>
    <row r="428" s="16" customFormat="1" hidden="1" customHeight="1" spans="1:9">
      <c r="A428" s="165">
        <v>410</v>
      </c>
      <c r="B428" s="165">
        <v>114286</v>
      </c>
      <c r="C428" s="166" t="s">
        <v>615</v>
      </c>
      <c r="D428" s="165">
        <v>13698</v>
      </c>
      <c r="E428" s="167" t="s">
        <v>739</v>
      </c>
      <c r="F428" s="165">
        <v>34</v>
      </c>
      <c r="G428" s="165">
        <v>3035.21</v>
      </c>
      <c r="H428" s="168">
        <v>426.3862499997</v>
      </c>
      <c r="I428" s="116"/>
    </row>
    <row r="429" s="16" customFormat="1" hidden="1" customHeight="1" spans="1:9">
      <c r="A429" s="165">
        <v>411</v>
      </c>
      <c r="B429" s="165">
        <v>108656</v>
      </c>
      <c r="C429" s="166" t="s">
        <v>326</v>
      </c>
      <c r="D429" s="165">
        <v>1000731</v>
      </c>
      <c r="E429" s="167" t="s">
        <v>740</v>
      </c>
      <c r="F429" s="165">
        <v>13</v>
      </c>
      <c r="G429" s="165">
        <v>3021.01</v>
      </c>
      <c r="H429" s="168">
        <v>210.46</v>
      </c>
      <c r="I429" s="116"/>
    </row>
    <row r="430" s="16" customFormat="1" hidden="1" customHeight="1" spans="1:9">
      <c r="A430" s="165">
        <v>412</v>
      </c>
      <c r="B430" s="165">
        <v>329</v>
      </c>
      <c r="C430" s="166" t="s">
        <v>215</v>
      </c>
      <c r="D430" s="165">
        <v>13211</v>
      </c>
      <c r="E430" s="167" t="s">
        <v>741</v>
      </c>
      <c r="F430" s="165">
        <v>69</v>
      </c>
      <c r="G430" s="165">
        <v>2956.78</v>
      </c>
      <c r="H430" s="168">
        <v>616.598</v>
      </c>
      <c r="I430" s="116"/>
    </row>
    <row r="431" s="16" customFormat="1" hidden="1" customHeight="1" spans="1:9">
      <c r="A431" s="165">
        <v>413</v>
      </c>
      <c r="B431" s="165">
        <v>570</v>
      </c>
      <c r="C431" s="166" t="s">
        <v>493</v>
      </c>
      <c r="D431" s="165">
        <v>13264</v>
      </c>
      <c r="E431" s="167" t="s">
        <v>742</v>
      </c>
      <c r="F431" s="165">
        <v>69</v>
      </c>
      <c r="G431" s="165">
        <v>2918.32</v>
      </c>
      <c r="H431" s="168">
        <v>685.6258333339</v>
      </c>
      <c r="I431" s="116"/>
    </row>
    <row r="432" s="16" customFormat="1" hidden="1" customHeight="1" spans="1:9">
      <c r="A432" s="165">
        <v>414</v>
      </c>
      <c r="B432" s="165">
        <v>706</v>
      </c>
      <c r="C432" s="166" t="s">
        <v>566</v>
      </c>
      <c r="D432" s="165">
        <v>13585</v>
      </c>
      <c r="E432" s="167" t="s">
        <v>743</v>
      </c>
      <c r="F432" s="165">
        <v>48</v>
      </c>
      <c r="G432" s="165">
        <v>2727.9</v>
      </c>
      <c r="H432" s="168">
        <v>756.045875</v>
      </c>
      <c r="I432" s="116"/>
    </row>
    <row r="433" s="16" customFormat="1" hidden="1" customHeight="1" spans="1:9">
      <c r="A433" s="165">
        <v>415</v>
      </c>
      <c r="B433" s="165">
        <v>106066</v>
      </c>
      <c r="C433" s="166" t="s">
        <v>588</v>
      </c>
      <c r="D433" s="165">
        <v>999469</v>
      </c>
      <c r="E433" s="167" t="s">
        <v>744</v>
      </c>
      <c r="F433" s="165">
        <v>37</v>
      </c>
      <c r="G433" s="165">
        <v>2618.71</v>
      </c>
      <c r="H433" s="168">
        <v>826.702742145299</v>
      </c>
      <c r="I433" s="116"/>
    </row>
    <row r="434" s="16" customFormat="1" hidden="1" customHeight="1" spans="1:9">
      <c r="A434" s="165">
        <v>416</v>
      </c>
      <c r="B434" s="165">
        <v>385</v>
      </c>
      <c r="C434" s="166" t="s">
        <v>187</v>
      </c>
      <c r="D434" s="165">
        <v>1000735</v>
      </c>
      <c r="E434" s="167" t="s">
        <v>745</v>
      </c>
      <c r="F434" s="165">
        <v>45</v>
      </c>
      <c r="G434" s="165">
        <v>2607.92</v>
      </c>
      <c r="H434" s="168">
        <v>373.0961274201</v>
      </c>
      <c r="I434" s="116"/>
    </row>
    <row r="435" s="16" customFormat="1" hidden="1" customHeight="1" spans="1:9">
      <c r="A435" s="165">
        <v>417</v>
      </c>
      <c r="B435" s="165">
        <v>307</v>
      </c>
      <c r="C435" s="166" t="s">
        <v>191</v>
      </c>
      <c r="D435" s="165">
        <v>990224</v>
      </c>
      <c r="E435" s="167" t="s">
        <v>746</v>
      </c>
      <c r="F435" s="165">
        <v>1</v>
      </c>
      <c r="G435" s="165">
        <v>2600</v>
      </c>
      <c r="H435" s="168">
        <v>639.215703125</v>
      </c>
      <c r="I435" s="116"/>
    </row>
    <row r="436" s="16" customFormat="1" hidden="1" customHeight="1" spans="1:9">
      <c r="A436" s="165">
        <v>418</v>
      </c>
      <c r="B436" s="165">
        <v>307</v>
      </c>
      <c r="C436" s="166" t="s">
        <v>191</v>
      </c>
      <c r="D436" s="165">
        <v>12140</v>
      </c>
      <c r="E436" s="167" t="s">
        <v>747</v>
      </c>
      <c r="F436" s="165">
        <v>24</v>
      </c>
      <c r="G436" s="165">
        <v>2534.53</v>
      </c>
      <c r="H436" s="168">
        <v>782.7916666667</v>
      </c>
      <c r="I436" s="116"/>
    </row>
    <row r="437" s="16" customFormat="1" hidden="1" customHeight="1" spans="1:9">
      <c r="A437" s="165">
        <v>419</v>
      </c>
      <c r="B437" s="165">
        <v>113299</v>
      </c>
      <c r="C437" s="166" t="s">
        <v>522</v>
      </c>
      <c r="D437" s="165">
        <v>13320</v>
      </c>
      <c r="E437" s="167" t="s">
        <v>748</v>
      </c>
      <c r="F437" s="165">
        <v>80</v>
      </c>
      <c r="G437" s="165">
        <v>2521.63</v>
      </c>
      <c r="H437" s="168">
        <v>521.995000000102</v>
      </c>
      <c r="I437" s="116"/>
    </row>
    <row r="438" s="16" customFormat="1" hidden="1" customHeight="1" spans="1:9">
      <c r="A438" s="165">
        <v>420</v>
      </c>
      <c r="B438" s="165">
        <v>114286</v>
      </c>
      <c r="C438" s="166" t="s">
        <v>615</v>
      </c>
      <c r="D438" s="165">
        <v>13137</v>
      </c>
      <c r="E438" s="167" t="s">
        <v>749</v>
      </c>
      <c r="F438" s="165">
        <v>56</v>
      </c>
      <c r="G438" s="165">
        <v>2441.77</v>
      </c>
      <c r="H438" s="168">
        <v>479.1842000001</v>
      </c>
      <c r="I438" s="116"/>
    </row>
    <row r="439" s="16" customFormat="1" hidden="1" customHeight="1" spans="1:9">
      <c r="A439" s="165">
        <v>421</v>
      </c>
      <c r="B439" s="165">
        <v>108656</v>
      </c>
      <c r="C439" s="166" t="s">
        <v>326</v>
      </c>
      <c r="D439" s="165">
        <v>1000730</v>
      </c>
      <c r="E439" s="167" t="s">
        <v>750</v>
      </c>
      <c r="F439" s="165">
        <v>19</v>
      </c>
      <c r="G439" s="165">
        <v>2337.65</v>
      </c>
      <c r="H439" s="168">
        <v>346.873346</v>
      </c>
      <c r="I439" s="116"/>
    </row>
    <row r="440" s="16" customFormat="1" hidden="1" customHeight="1" spans="1:9">
      <c r="A440" s="165">
        <v>422</v>
      </c>
      <c r="B440" s="165">
        <v>103639</v>
      </c>
      <c r="C440" s="166" t="s">
        <v>375</v>
      </c>
      <c r="D440" s="165">
        <v>13145</v>
      </c>
      <c r="E440" s="167" t="s">
        <v>751</v>
      </c>
      <c r="F440" s="165">
        <v>57</v>
      </c>
      <c r="G440" s="165">
        <v>2329.86</v>
      </c>
      <c r="H440" s="168">
        <v>426.783213999903</v>
      </c>
      <c r="I440" s="116"/>
    </row>
    <row r="441" s="16" customFormat="1" hidden="1" customHeight="1" spans="1:9">
      <c r="A441" s="165">
        <v>423</v>
      </c>
      <c r="B441" s="165">
        <v>742</v>
      </c>
      <c r="C441" s="166" t="s">
        <v>322</v>
      </c>
      <c r="D441" s="165">
        <v>1000437</v>
      </c>
      <c r="E441" s="167" t="s">
        <v>752</v>
      </c>
      <c r="F441" s="165">
        <v>4</v>
      </c>
      <c r="G441" s="165">
        <v>2327.1</v>
      </c>
      <c r="H441" s="168">
        <v>-432.2760666</v>
      </c>
      <c r="I441" s="116"/>
    </row>
    <row r="442" s="16" customFormat="1" hidden="1" customHeight="1" spans="1:9">
      <c r="A442" s="165">
        <v>424</v>
      </c>
      <c r="B442" s="165">
        <v>587</v>
      </c>
      <c r="C442" s="166" t="s">
        <v>346</v>
      </c>
      <c r="D442" s="165">
        <v>13621</v>
      </c>
      <c r="E442" s="167" t="s">
        <v>753</v>
      </c>
      <c r="F442" s="165">
        <v>28</v>
      </c>
      <c r="G442" s="165">
        <v>2239.69</v>
      </c>
      <c r="H442" s="168">
        <v>355.581125</v>
      </c>
      <c r="I442" s="116"/>
    </row>
    <row r="443" s="16" customFormat="1" hidden="1" customHeight="1" spans="1:9">
      <c r="A443" s="165">
        <v>425</v>
      </c>
      <c r="B443" s="165">
        <v>113008</v>
      </c>
      <c r="C443" s="166" t="s">
        <v>665</v>
      </c>
      <c r="D443" s="165">
        <v>13182</v>
      </c>
      <c r="E443" s="167" t="s">
        <v>754</v>
      </c>
      <c r="F443" s="165">
        <v>57</v>
      </c>
      <c r="G443" s="165">
        <v>2231.46</v>
      </c>
      <c r="H443" s="168">
        <v>406.51132252</v>
      </c>
      <c r="I443" s="116"/>
    </row>
    <row r="444" s="16" customFormat="1" hidden="1" customHeight="1" spans="1:9">
      <c r="A444" s="165">
        <v>426</v>
      </c>
      <c r="B444" s="165">
        <v>113025</v>
      </c>
      <c r="C444" s="166" t="s">
        <v>579</v>
      </c>
      <c r="D444" s="165">
        <v>13210</v>
      </c>
      <c r="E444" s="167" t="s">
        <v>755</v>
      </c>
      <c r="F444" s="165">
        <v>37</v>
      </c>
      <c r="G444" s="165">
        <v>2137.08</v>
      </c>
      <c r="H444" s="168">
        <v>291.3999455141</v>
      </c>
      <c r="I444" s="116"/>
    </row>
    <row r="445" s="16" customFormat="1" hidden="1" customHeight="1" spans="1:9">
      <c r="A445" s="165">
        <v>427</v>
      </c>
      <c r="B445" s="165">
        <v>742</v>
      </c>
      <c r="C445" s="166" t="s">
        <v>322</v>
      </c>
      <c r="D445" s="165">
        <v>1000439</v>
      </c>
      <c r="E445" s="167" t="s">
        <v>756</v>
      </c>
      <c r="F445" s="165">
        <v>57</v>
      </c>
      <c r="G445" s="165">
        <v>2081.11</v>
      </c>
      <c r="H445" s="168">
        <v>836.495054999903</v>
      </c>
      <c r="I445" s="116"/>
    </row>
    <row r="446" s="16" customFormat="1" hidden="1" customHeight="1" spans="1:9">
      <c r="A446" s="165">
        <v>428</v>
      </c>
      <c r="B446" s="165">
        <v>307</v>
      </c>
      <c r="C446" s="166" t="s">
        <v>191</v>
      </c>
      <c r="D446" s="165">
        <v>996928</v>
      </c>
      <c r="E446" s="167" t="s">
        <v>757</v>
      </c>
      <c r="F446" s="165">
        <v>5</v>
      </c>
      <c r="G446" s="165">
        <v>2008.56</v>
      </c>
      <c r="H446" s="168">
        <v>869.26403080147</v>
      </c>
      <c r="I446" s="116"/>
    </row>
    <row r="447" s="16" customFormat="1" hidden="1" customHeight="1" spans="1:9">
      <c r="A447" s="165">
        <v>429</v>
      </c>
      <c r="B447" s="165">
        <v>106066</v>
      </c>
      <c r="C447" s="166" t="s">
        <v>588</v>
      </c>
      <c r="D447" s="165">
        <v>998837</v>
      </c>
      <c r="E447" s="167" t="s">
        <v>758</v>
      </c>
      <c r="F447" s="165">
        <v>36</v>
      </c>
      <c r="G447" s="165">
        <v>1948.71</v>
      </c>
      <c r="H447" s="168">
        <v>575.9613999999</v>
      </c>
      <c r="I447" s="116"/>
    </row>
    <row r="448" s="16" customFormat="1" hidden="1" customHeight="1" spans="1:9">
      <c r="A448" s="165">
        <v>430</v>
      </c>
      <c r="B448" s="165">
        <v>750</v>
      </c>
      <c r="C448" s="166" t="s">
        <v>62</v>
      </c>
      <c r="D448" s="165">
        <v>13339</v>
      </c>
      <c r="E448" s="167" t="s">
        <v>759</v>
      </c>
      <c r="F448" s="165">
        <v>75</v>
      </c>
      <c r="G448" s="165">
        <v>1932.03</v>
      </c>
      <c r="H448" s="168">
        <v>571.1372000001</v>
      </c>
      <c r="I448" s="116"/>
    </row>
    <row r="449" s="16" customFormat="1" hidden="1" customHeight="1" spans="1:9">
      <c r="A449" s="165">
        <v>431</v>
      </c>
      <c r="B449" s="165">
        <v>747</v>
      </c>
      <c r="C449" s="166" t="s">
        <v>269</v>
      </c>
      <c r="D449" s="165">
        <v>13201</v>
      </c>
      <c r="E449" s="167" t="s">
        <v>760</v>
      </c>
      <c r="F449" s="165">
        <v>72</v>
      </c>
      <c r="G449" s="165">
        <v>1891.92</v>
      </c>
      <c r="H449" s="168">
        <v>200.5531199999</v>
      </c>
      <c r="I449" s="116"/>
    </row>
    <row r="450" s="16" customFormat="1" hidden="1" customHeight="1" spans="1:9">
      <c r="A450" s="165">
        <v>432</v>
      </c>
      <c r="B450" s="165">
        <v>724</v>
      </c>
      <c r="C450" s="166" t="s">
        <v>301</v>
      </c>
      <c r="D450" s="165">
        <v>13285</v>
      </c>
      <c r="E450" s="167" t="s">
        <v>761</v>
      </c>
      <c r="F450" s="165">
        <v>192</v>
      </c>
      <c r="G450" s="165">
        <v>1857.32</v>
      </c>
      <c r="H450" s="168">
        <v>-1000.17645935589</v>
      </c>
      <c r="I450" s="116"/>
    </row>
    <row r="451" s="16" customFormat="1" hidden="1" customHeight="1" spans="1:9">
      <c r="A451" s="165">
        <v>433</v>
      </c>
      <c r="B451" s="165">
        <v>587</v>
      </c>
      <c r="C451" s="166" t="s">
        <v>346</v>
      </c>
      <c r="D451" s="165">
        <v>13212</v>
      </c>
      <c r="E451" s="167" t="s">
        <v>762</v>
      </c>
      <c r="F451" s="165">
        <v>25</v>
      </c>
      <c r="G451" s="165">
        <v>1706.55</v>
      </c>
      <c r="H451" s="168">
        <v>305.951125</v>
      </c>
      <c r="I451" s="116"/>
    </row>
    <row r="452" s="16" customFormat="1" hidden="1" customHeight="1" spans="1:9">
      <c r="A452" s="165">
        <v>434</v>
      </c>
      <c r="B452" s="165">
        <v>110378</v>
      </c>
      <c r="C452" s="166" t="s">
        <v>600</v>
      </c>
      <c r="D452" s="165">
        <v>13699</v>
      </c>
      <c r="E452" s="167" t="s">
        <v>763</v>
      </c>
      <c r="F452" s="165">
        <v>31</v>
      </c>
      <c r="G452" s="165">
        <v>1702.98</v>
      </c>
      <c r="H452" s="168">
        <v>115.6800000001</v>
      </c>
      <c r="I452" s="116"/>
    </row>
    <row r="453" s="16" customFormat="1" hidden="1" customHeight="1" spans="1:9">
      <c r="A453" s="165">
        <v>435</v>
      </c>
      <c r="B453" s="165">
        <v>114685</v>
      </c>
      <c r="C453" s="166" t="s">
        <v>260</v>
      </c>
      <c r="D453" s="165">
        <v>13254</v>
      </c>
      <c r="E453" s="167" t="s">
        <v>764</v>
      </c>
      <c r="F453" s="165">
        <v>61</v>
      </c>
      <c r="G453" s="165">
        <v>1687.72</v>
      </c>
      <c r="H453" s="168">
        <v>522.7907272727</v>
      </c>
      <c r="I453" s="116"/>
    </row>
    <row r="454" s="16" customFormat="1" hidden="1" customHeight="1" spans="1:9">
      <c r="A454" s="165">
        <v>436</v>
      </c>
      <c r="B454" s="165">
        <v>114685</v>
      </c>
      <c r="C454" s="166" t="s">
        <v>260</v>
      </c>
      <c r="D454" s="165">
        <v>13229</v>
      </c>
      <c r="E454" s="167" t="s">
        <v>765</v>
      </c>
      <c r="F454" s="165">
        <v>60</v>
      </c>
      <c r="G454" s="165">
        <v>1619.37</v>
      </c>
      <c r="H454" s="168">
        <v>405.048</v>
      </c>
      <c r="I454" s="116"/>
    </row>
    <row r="455" s="16" customFormat="1" hidden="1" customHeight="1" spans="1:9">
      <c r="A455" s="165">
        <v>437</v>
      </c>
      <c r="B455" s="165">
        <v>307</v>
      </c>
      <c r="C455" s="166" t="s">
        <v>191</v>
      </c>
      <c r="D455" s="165">
        <v>9190</v>
      </c>
      <c r="E455" s="167" t="s">
        <v>766</v>
      </c>
      <c r="F455" s="165">
        <v>4</v>
      </c>
      <c r="G455" s="165">
        <v>1579.5</v>
      </c>
      <c r="H455" s="168">
        <v>885.04916916</v>
      </c>
      <c r="I455" s="116"/>
    </row>
    <row r="456" s="16" customFormat="1" hidden="1" customHeight="1" spans="1:9">
      <c r="A456" s="165">
        <v>438</v>
      </c>
      <c r="B456" s="165">
        <v>307</v>
      </c>
      <c r="C456" s="166" t="s">
        <v>191</v>
      </c>
      <c r="D456" s="165">
        <v>990211</v>
      </c>
      <c r="E456" s="167" t="s">
        <v>767</v>
      </c>
      <c r="F456" s="165">
        <v>24</v>
      </c>
      <c r="G456" s="165">
        <v>1539.75</v>
      </c>
      <c r="H456" s="168">
        <v>596.085496802351</v>
      </c>
      <c r="I456" s="116"/>
    </row>
    <row r="457" s="16" customFormat="1" hidden="1" customHeight="1" spans="1:9">
      <c r="A457" s="165">
        <v>439</v>
      </c>
      <c r="B457" s="165">
        <v>742</v>
      </c>
      <c r="C457" s="166" t="s">
        <v>322</v>
      </c>
      <c r="D457" s="165">
        <v>1000429</v>
      </c>
      <c r="E457" s="167" t="s">
        <v>768</v>
      </c>
      <c r="F457" s="165">
        <v>10</v>
      </c>
      <c r="G457" s="165">
        <v>1500.3</v>
      </c>
      <c r="H457" s="168">
        <v>-2.1195</v>
      </c>
      <c r="I457" s="116"/>
    </row>
    <row r="458" s="16" customFormat="1" hidden="1" customHeight="1" spans="1:9">
      <c r="A458" s="165">
        <v>440</v>
      </c>
      <c r="B458" s="165">
        <v>104430</v>
      </c>
      <c r="C458" s="166" t="s">
        <v>560</v>
      </c>
      <c r="D458" s="165">
        <v>13196</v>
      </c>
      <c r="E458" s="167" t="s">
        <v>769</v>
      </c>
      <c r="F458" s="165">
        <v>38</v>
      </c>
      <c r="G458" s="165">
        <v>1498.73</v>
      </c>
      <c r="H458" s="168">
        <v>244.9131250001</v>
      </c>
      <c r="I458" s="116"/>
    </row>
    <row r="459" s="16" customFormat="1" hidden="1" customHeight="1" spans="1:9">
      <c r="A459" s="165">
        <v>441</v>
      </c>
      <c r="B459" s="165">
        <v>307</v>
      </c>
      <c r="C459" s="166" t="s">
        <v>191</v>
      </c>
      <c r="D459" s="165">
        <v>8022</v>
      </c>
      <c r="E459" s="167" t="s">
        <v>770</v>
      </c>
      <c r="F459" s="165">
        <v>24</v>
      </c>
      <c r="G459" s="165">
        <v>1476.35</v>
      </c>
      <c r="H459" s="168">
        <v>53.2765381147</v>
      </c>
      <c r="I459" s="116"/>
    </row>
    <row r="460" s="16" customFormat="1" hidden="1" customHeight="1" spans="1:9">
      <c r="A460" s="165">
        <v>442</v>
      </c>
      <c r="B460" s="165">
        <v>106066</v>
      </c>
      <c r="C460" s="166" t="s">
        <v>588</v>
      </c>
      <c r="D460" s="165">
        <v>995676</v>
      </c>
      <c r="E460" s="167" t="s">
        <v>771</v>
      </c>
      <c r="F460" s="165">
        <v>1</v>
      </c>
      <c r="G460" s="165">
        <v>1452</v>
      </c>
      <c r="H460" s="168">
        <v>246</v>
      </c>
      <c r="I460" s="116"/>
    </row>
    <row r="461" s="16" customFormat="1" hidden="1" customHeight="1" spans="1:9">
      <c r="A461" s="165">
        <v>443</v>
      </c>
      <c r="B461" s="165">
        <v>107829</v>
      </c>
      <c r="C461" s="166" t="s">
        <v>554</v>
      </c>
      <c r="D461" s="165">
        <v>13340</v>
      </c>
      <c r="E461" s="167" t="s">
        <v>772</v>
      </c>
      <c r="F461" s="165">
        <v>36</v>
      </c>
      <c r="G461" s="165">
        <v>1429.81</v>
      </c>
      <c r="H461" s="168">
        <v>346.5538461539</v>
      </c>
      <c r="I461" s="116"/>
    </row>
    <row r="462" s="16" customFormat="1" hidden="1" customHeight="1" spans="1:9">
      <c r="A462" s="165">
        <v>444</v>
      </c>
      <c r="B462" s="165">
        <v>347</v>
      </c>
      <c r="C462" s="166" t="s">
        <v>528</v>
      </c>
      <c r="D462" s="165">
        <v>13193</v>
      </c>
      <c r="E462" s="167" t="s">
        <v>773</v>
      </c>
      <c r="F462" s="165">
        <v>48</v>
      </c>
      <c r="G462" s="165">
        <v>1409.64</v>
      </c>
      <c r="H462" s="168">
        <v>-916.99998865</v>
      </c>
      <c r="I462" s="116"/>
    </row>
    <row r="463" s="16" customFormat="1" hidden="1" customHeight="1" spans="1:9">
      <c r="A463" s="165">
        <v>445</v>
      </c>
      <c r="B463" s="165">
        <v>307</v>
      </c>
      <c r="C463" s="166" t="s">
        <v>191</v>
      </c>
      <c r="D463" s="165">
        <v>990215</v>
      </c>
      <c r="E463" s="167" t="s">
        <v>774</v>
      </c>
      <c r="F463" s="165">
        <v>6</v>
      </c>
      <c r="G463" s="165">
        <v>1408.12</v>
      </c>
      <c r="H463" s="168">
        <v>299.931426998779</v>
      </c>
      <c r="I463" s="116"/>
    </row>
    <row r="464" s="16" customFormat="1" hidden="1" customHeight="1" spans="1:9">
      <c r="A464" s="165">
        <v>446</v>
      </c>
      <c r="B464" s="165">
        <v>730</v>
      </c>
      <c r="C464" s="166" t="s">
        <v>256</v>
      </c>
      <c r="D464" s="165">
        <v>13177</v>
      </c>
      <c r="E464" s="167" t="s">
        <v>775</v>
      </c>
      <c r="F464" s="165">
        <v>33</v>
      </c>
      <c r="G464" s="165">
        <v>1368.93</v>
      </c>
      <c r="H464" s="168">
        <v>225.193125</v>
      </c>
      <c r="I464" s="116"/>
    </row>
    <row r="465" s="16" customFormat="1" hidden="1" customHeight="1" spans="1:9">
      <c r="A465" s="165">
        <v>447</v>
      </c>
      <c r="B465" s="165">
        <v>116482</v>
      </c>
      <c r="C465" s="166" t="s">
        <v>776</v>
      </c>
      <c r="D465" s="165">
        <v>5880</v>
      </c>
      <c r="E465" s="167" t="s">
        <v>777</v>
      </c>
      <c r="F465" s="165">
        <v>22</v>
      </c>
      <c r="G465" s="165">
        <v>1332.9</v>
      </c>
      <c r="H465" s="168">
        <v>434.9899999999</v>
      </c>
      <c r="I465" s="116"/>
    </row>
    <row r="466" s="16" customFormat="1" hidden="1" customHeight="1" spans="1:9">
      <c r="A466" s="165">
        <v>448</v>
      </c>
      <c r="B466" s="165">
        <v>116482</v>
      </c>
      <c r="C466" s="166" t="s">
        <v>776</v>
      </c>
      <c r="D466" s="165">
        <v>12190</v>
      </c>
      <c r="E466" s="167" t="s">
        <v>778</v>
      </c>
      <c r="F466" s="165">
        <v>22</v>
      </c>
      <c r="G466" s="165">
        <v>1313.55</v>
      </c>
      <c r="H466" s="168">
        <v>299.6</v>
      </c>
      <c r="I466" s="116"/>
    </row>
    <row r="467" s="16" customFormat="1" hidden="1" customHeight="1" spans="1:9">
      <c r="A467" s="165">
        <v>449</v>
      </c>
      <c r="B467" s="165">
        <v>351</v>
      </c>
      <c r="C467" s="166" t="s">
        <v>469</v>
      </c>
      <c r="D467" s="165">
        <v>13190</v>
      </c>
      <c r="E467" s="167" t="s">
        <v>779</v>
      </c>
      <c r="F467" s="165">
        <v>15</v>
      </c>
      <c r="G467" s="165">
        <v>1296.6</v>
      </c>
      <c r="H467" s="168">
        <v>240.8599999999</v>
      </c>
      <c r="I467" s="116"/>
    </row>
    <row r="468" s="16" customFormat="1" hidden="1" customHeight="1" spans="1:9">
      <c r="A468" s="165">
        <v>450</v>
      </c>
      <c r="B468" s="165">
        <v>742</v>
      </c>
      <c r="C468" s="166" t="s">
        <v>322</v>
      </c>
      <c r="D468" s="165">
        <v>1000449</v>
      </c>
      <c r="E468" s="167" t="s">
        <v>780</v>
      </c>
      <c r="F468" s="165">
        <v>24</v>
      </c>
      <c r="G468" s="165">
        <v>1280.4</v>
      </c>
      <c r="H468" s="168">
        <v>446.3381017101</v>
      </c>
      <c r="I468" s="116"/>
    </row>
    <row r="469" s="16" customFormat="1" hidden="1" customHeight="1" spans="1:9">
      <c r="A469" s="165">
        <v>451</v>
      </c>
      <c r="B469" s="165">
        <v>339</v>
      </c>
      <c r="C469" s="166" t="s">
        <v>592</v>
      </c>
      <c r="D469" s="165">
        <v>13309</v>
      </c>
      <c r="E469" s="167" t="s">
        <v>781</v>
      </c>
      <c r="F469" s="165">
        <v>35</v>
      </c>
      <c r="G469" s="165">
        <v>1229.3</v>
      </c>
      <c r="H469" s="168">
        <v>44.033125</v>
      </c>
      <c r="I469" s="116"/>
    </row>
    <row r="470" s="16" customFormat="1" hidden="1" customHeight="1" spans="1:9">
      <c r="A470" s="165">
        <v>452</v>
      </c>
      <c r="B470" s="165">
        <v>114622</v>
      </c>
      <c r="C470" s="166" t="s">
        <v>447</v>
      </c>
      <c r="D470" s="165">
        <v>13143</v>
      </c>
      <c r="E470" s="167" t="s">
        <v>782</v>
      </c>
      <c r="F470" s="165">
        <v>32</v>
      </c>
      <c r="G470" s="165">
        <v>1172.2</v>
      </c>
      <c r="H470" s="168">
        <v>355.6355393401</v>
      </c>
      <c r="I470" s="116"/>
    </row>
    <row r="471" s="16" customFormat="1" hidden="1" customHeight="1" spans="1:9">
      <c r="A471" s="165">
        <v>453</v>
      </c>
      <c r="B471" s="165">
        <v>341</v>
      </c>
      <c r="C471" s="166" t="s">
        <v>263</v>
      </c>
      <c r="D471" s="165">
        <v>13230</v>
      </c>
      <c r="E471" s="167" t="s">
        <v>783</v>
      </c>
      <c r="F471" s="165">
        <v>36</v>
      </c>
      <c r="G471" s="165">
        <v>1131.81</v>
      </c>
      <c r="H471" s="168">
        <v>125.63300000018</v>
      </c>
      <c r="I471" s="116"/>
    </row>
    <row r="472" s="16" customFormat="1" hidden="1" customHeight="1" spans="1:9">
      <c r="A472" s="165">
        <v>454</v>
      </c>
      <c r="B472" s="165">
        <v>110378</v>
      </c>
      <c r="C472" s="166" t="s">
        <v>600</v>
      </c>
      <c r="D472" s="165">
        <v>13305</v>
      </c>
      <c r="E472" s="167" t="s">
        <v>784</v>
      </c>
      <c r="F472" s="165">
        <v>34</v>
      </c>
      <c r="G472" s="165">
        <v>1096.77</v>
      </c>
      <c r="H472" s="168">
        <v>203.738</v>
      </c>
      <c r="I472" s="116"/>
    </row>
    <row r="473" s="16" customFormat="1" hidden="1" customHeight="1" spans="1:9">
      <c r="A473" s="165">
        <v>455</v>
      </c>
      <c r="B473" s="165">
        <v>571</v>
      </c>
      <c r="C473" s="166" t="s">
        <v>220</v>
      </c>
      <c r="D473" s="165">
        <v>13298</v>
      </c>
      <c r="E473" s="167" t="s">
        <v>785</v>
      </c>
      <c r="F473" s="165">
        <v>19</v>
      </c>
      <c r="G473" s="165">
        <v>1070.53</v>
      </c>
      <c r="H473" s="168">
        <v>194.993125</v>
      </c>
      <c r="I473" s="116"/>
    </row>
    <row r="474" s="16" customFormat="1" hidden="1" customHeight="1" spans="1:9">
      <c r="A474" s="165">
        <v>456</v>
      </c>
      <c r="B474" s="165">
        <v>359</v>
      </c>
      <c r="C474" s="166" t="s">
        <v>311</v>
      </c>
      <c r="D474" s="165">
        <v>13343</v>
      </c>
      <c r="E474" s="167" t="s">
        <v>786</v>
      </c>
      <c r="F474" s="165">
        <v>3</v>
      </c>
      <c r="G474" s="165">
        <v>1067.5</v>
      </c>
      <c r="H474" s="168">
        <v>260.68625</v>
      </c>
      <c r="I474" s="116"/>
    </row>
    <row r="475" s="16" customFormat="1" hidden="1" customHeight="1" spans="1:9">
      <c r="A475" s="165">
        <v>457</v>
      </c>
      <c r="B475" s="165">
        <v>112888</v>
      </c>
      <c r="C475" s="166" t="s">
        <v>491</v>
      </c>
      <c r="D475" s="165">
        <v>13284</v>
      </c>
      <c r="E475" s="167" t="s">
        <v>787</v>
      </c>
      <c r="F475" s="165">
        <v>35</v>
      </c>
      <c r="G475" s="165">
        <v>1033.51</v>
      </c>
      <c r="H475" s="168">
        <v>232.701057197</v>
      </c>
      <c r="I475" s="116"/>
    </row>
    <row r="476" s="16" customFormat="1" hidden="1" customHeight="1" spans="1:9">
      <c r="A476" s="165">
        <v>458</v>
      </c>
      <c r="B476" s="165">
        <v>102567</v>
      </c>
      <c r="C476" s="166" t="s">
        <v>504</v>
      </c>
      <c r="D476" s="165">
        <v>13204</v>
      </c>
      <c r="E476" s="167" t="s">
        <v>788</v>
      </c>
      <c r="F476" s="165">
        <v>26</v>
      </c>
      <c r="G476" s="165">
        <v>1032.31</v>
      </c>
      <c r="H476" s="168">
        <v>171.8300000001</v>
      </c>
      <c r="I476" s="116"/>
    </row>
    <row r="477" s="16" customFormat="1" hidden="1" customHeight="1" spans="1:9">
      <c r="A477" s="165">
        <v>459</v>
      </c>
      <c r="B477" s="165">
        <v>753</v>
      </c>
      <c r="C477" s="166" t="s">
        <v>563</v>
      </c>
      <c r="D477" s="165">
        <v>13408</v>
      </c>
      <c r="E477" s="167" t="s">
        <v>789</v>
      </c>
      <c r="F477" s="165">
        <v>29</v>
      </c>
      <c r="G477" s="165">
        <v>1008.23</v>
      </c>
      <c r="H477" s="168">
        <v>263.373125</v>
      </c>
      <c r="I477" s="116"/>
    </row>
    <row r="478" s="16" customFormat="1" hidden="1" customHeight="1" spans="1:9">
      <c r="A478" s="165">
        <v>460</v>
      </c>
      <c r="B478" s="165">
        <v>103199</v>
      </c>
      <c r="C478" s="166" t="s">
        <v>546</v>
      </c>
      <c r="D478" s="165">
        <v>13181</v>
      </c>
      <c r="E478" s="167" t="s">
        <v>790</v>
      </c>
      <c r="F478" s="165">
        <v>44</v>
      </c>
      <c r="G478" s="165">
        <v>1003.91</v>
      </c>
      <c r="H478" s="168">
        <v>-171.779875</v>
      </c>
      <c r="I478" s="116"/>
    </row>
    <row r="479" s="16" customFormat="1" hidden="1" customHeight="1" spans="1:9">
      <c r="A479" s="165">
        <v>461</v>
      </c>
      <c r="B479" s="165">
        <v>742</v>
      </c>
      <c r="C479" s="166" t="s">
        <v>322</v>
      </c>
      <c r="D479" s="165">
        <v>1000450</v>
      </c>
      <c r="E479" s="167" t="s">
        <v>791</v>
      </c>
      <c r="F479" s="165">
        <v>19</v>
      </c>
      <c r="G479" s="165">
        <v>999.66</v>
      </c>
      <c r="H479" s="168">
        <v>254.156</v>
      </c>
      <c r="I479" s="116"/>
    </row>
    <row r="480" s="16" customFormat="1" hidden="1" customHeight="1" spans="1:9">
      <c r="A480" s="165">
        <v>462</v>
      </c>
      <c r="B480" s="165">
        <v>112888</v>
      </c>
      <c r="C480" s="166" t="s">
        <v>491</v>
      </c>
      <c r="D480" s="165">
        <v>13338</v>
      </c>
      <c r="E480" s="167" t="s">
        <v>792</v>
      </c>
      <c r="F480" s="165">
        <v>30</v>
      </c>
      <c r="G480" s="165">
        <v>971.43</v>
      </c>
      <c r="H480" s="168">
        <v>247.6099999998</v>
      </c>
      <c r="I480" s="116"/>
    </row>
    <row r="481" s="16" customFormat="1" hidden="1" customHeight="1" spans="1:9">
      <c r="A481" s="165">
        <v>463</v>
      </c>
      <c r="B481" s="165">
        <v>307</v>
      </c>
      <c r="C481" s="166" t="s">
        <v>191</v>
      </c>
      <c r="D481" s="165">
        <v>990216</v>
      </c>
      <c r="E481" s="167" t="s">
        <v>793</v>
      </c>
      <c r="F481" s="165">
        <v>6</v>
      </c>
      <c r="G481" s="165">
        <v>883.88</v>
      </c>
      <c r="H481" s="168">
        <v>386.315968501087</v>
      </c>
      <c r="I481" s="116"/>
    </row>
    <row r="482" s="16" customFormat="1" hidden="1" customHeight="1" spans="1:9">
      <c r="A482" s="165">
        <v>464</v>
      </c>
      <c r="B482" s="165">
        <v>737</v>
      </c>
      <c r="C482" s="166" t="s">
        <v>225</v>
      </c>
      <c r="D482" s="165">
        <v>13288</v>
      </c>
      <c r="E482" s="167" t="s">
        <v>794</v>
      </c>
      <c r="F482" s="165">
        <v>23</v>
      </c>
      <c r="G482" s="165">
        <v>819.42</v>
      </c>
      <c r="H482" s="168">
        <v>114.823125</v>
      </c>
      <c r="I482" s="116"/>
    </row>
    <row r="483" s="16" customFormat="1" hidden="1" customHeight="1" spans="1:9">
      <c r="A483" s="165">
        <v>465</v>
      </c>
      <c r="B483" s="165">
        <v>737</v>
      </c>
      <c r="C483" s="166" t="s">
        <v>225</v>
      </c>
      <c r="D483" s="165">
        <v>13205</v>
      </c>
      <c r="E483" s="167" t="s">
        <v>795</v>
      </c>
      <c r="F483" s="165">
        <v>13</v>
      </c>
      <c r="G483" s="165">
        <v>809.27</v>
      </c>
      <c r="H483" s="168">
        <v>110.4114676249</v>
      </c>
      <c r="I483" s="116"/>
    </row>
    <row r="484" s="16" customFormat="1" hidden="1" customHeight="1" spans="1:9">
      <c r="A484" s="165">
        <v>466</v>
      </c>
      <c r="B484" s="165">
        <v>339</v>
      </c>
      <c r="C484" s="166" t="s">
        <v>592</v>
      </c>
      <c r="D484" s="165">
        <v>12911</v>
      </c>
      <c r="E484" s="167" t="s">
        <v>796</v>
      </c>
      <c r="F484" s="165">
        <v>5</v>
      </c>
      <c r="G484" s="165">
        <v>791.3</v>
      </c>
      <c r="H484" s="168">
        <v>208.19</v>
      </c>
      <c r="I484" s="116"/>
    </row>
    <row r="485" s="16" customFormat="1" hidden="1" customHeight="1" spans="1:9">
      <c r="A485" s="165">
        <v>467</v>
      </c>
      <c r="B485" s="165">
        <v>106399</v>
      </c>
      <c r="C485" s="166" t="s">
        <v>229</v>
      </c>
      <c r="D485" s="165">
        <v>13180</v>
      </c>
      <c r="E485" s="167" t="s">
        <v>797</v>
      </c>
      <c r="F485" s="165">
        <v>37</v>
      </c>
      <c r="G485" s="165">
        <v>720.71</v>
      </c>
      <c r="H485" s="168">
        <v>34.193125</v>
      </c>
      <c r="I485" s="116"/>
    </row>
    <row r="486" s="16" customFormat="1" hidden="1" customHeight="1" spans="1:9">
      <c r="A486" s="165">
        <v>468</v>
      </c>
      <c r="B486" s="165">
        <v>727</v>
      </c>
      <c r="C486" s="166" t="s">
        <v>514</v>
      </c>
      <c r="D486" s="165">
        <v>13195</v>
      </c>
      <c r="E486" s="167" t="s">
        <v>798</v>
      </c>
      <c r="F486" s="165">
        <v>11</v>
      </c>
      <c r="G486" s="165">
        <v>684.21</v>
      </c>
      <c r="H486" s="168">
        <v>49.783125</v>
      </c>
      <c r="I486" s="116"/>
    </row>
    <row r="487" s="16" customFormat="1" hidden="1" customHeight="1" spans="1:9">
      <c r="A487" s="165">
        <v>469</v>
      </c>
      <c r="B487" s="165">
        <v>379</v>
      </c>
      <c r="C487" s="166" t="s">
        <v>242</v>
      </c>
      <c r="D487" s="165">
        <v>13333</v>
      </c>
      <c r="E487" s="167" t="s">
        <v>799</v>
      </c>
      <c r="F487" s="165">
        <v>16</v>
      </c>
      <c r="G487" s="165">
        <v>665.4</v>
      </c>
      <c r="H487" s="168">
        <v>-17.2499999999</v>
      </c>
      <c r="I487" s="116"/>
    </row>
    <row r="488" s="16" customFormat="1" hidden="1" customHeight="1" spans="1:9">
      <c r="A488" s="165">
        <v>470</v>
      </c>
      <c r="B488" s="165">
        <v>106399</v>
      </c>
      <c r="C488" s="166" t="s">
        <v>229</v>
      </c>
      <c r="D488" s="165">
        <v>13257</v>
      </c>
      <c r="E488" s="167" t="s">
        <v>800</v>
      </c>
      <c r="F488" s="165">
        <v>32</v>
      </c>
      <c r="G488" s="165">
        <v>648.66</v>
      </c>
      <c r="H488" s="168">
        <v>-114.666875</v>
      </c>
      <c r="I488" s="116"/>
    </row>
    <row r="489" s="16" customFormat="1" hidden="1" customHeight="1" spans="1:9">
      <c r="A489" s="165">
        <v>471</v>
      </c>
      <c r="B489" s="165">
        <v>391</v>
      </c>
      <c r="C489" s="166" t="s">
        <v>391</v>
      </c>
      <c r="D489" s="165">
        <v>13126</v>
      </c>
      <c r="E489" s="167" t="s">
        <v>801</v>
      </c>
      <c r="F489" s="165">
        <v>12</v>
      </c>
      <c r="G489" s="165">
        <v>621.6</v>
      </c>
      <c r="H489" s="168">
        <v>273.4</v>
      </c>
      <c r="I489" s="116"/>
    </row>
    <row r="490" s="16" customFormat="1" hidden="1" customHeight="1" spans="1:9">
      <c r="A490" s="165">
        <v>472</v>
      </c>
      <c r="B490" s="165">
        <v>349</v>
      </c>
      <c r="C490" s="166" t="s">
        <v>478</v>
      </c>
      <c r="D490" s="165">
        <v>13327</v>
      </c>
      <c r="E490" s="167" t="s">
        <v>802</v>
      </c>
      <c r="F490" s="165">
        <v>70</v>
      </c>
      <c r="G490" s="165">
        <v>594.72</v>
      </c>
      <c r="H490" s="168">
        <v>-250.536</v>
      </c>
      <c r="I490" s="116"/>
    </row>
    <row r="491" s="16" customFormat="1" hidden="1" customHeight="1" spans="1:9">
      <c r="A491" s="165">
        <v>473</v>
      </c>
      <c r="B491" s="165">
        <v>301</v>
      </c>
      <c r="C491" s="166" t="s">
        <v>803</v>
      </c>
      <c r="D491" s="165">
        <v>4100</v>
      </c>
      <c r="E491" s="167" t="s">
        <v>804</v>
      </c>
      <c r="F491" s="165">
        <v>1</v>
      </c>
      <c r="G491" s="165">
        <v>578.3</v>
      </c>
      <c r="H491" s="168">
        <v>94.3</v>
      </c>
      <c r="I491" s="116"/>
    </row>
    <row r="492" s="16" customFormat="1" hidden="1" customHeight="1" spans="1:9">
      <c r="A492" s="165">
        <v>474</v>
      </c>
      <c r="B492" s="165">
        <v>377</v>
      </c>
      <c r="C492" s="166" t="s">
        <v>316</v>
      </c>
      <c r="D492" s="165">
        <v>13200</v>
      </c>
      <c r="E492" s="167" t="s">
        <v>805</v>
      </c>
      <c r="F492" s="165">
        <v>1</v>
      </c>
      <c r="G492" s="165">
        <v>576</v>
      </c>
      <c r="H492" s="168">
        <v>116.095833334</v>
      </c>
      <c r="I492" s="116"/>
    </row>
    <row r="493" s="16" customFormat="1" hidden="1" customHeight="1" spans="1:9">
      <c r="A493" s="165">
        <v>475</v>
      </c>
      <c r="B493" s="165">
        <v>307</v>
      </c>
      <c r="C493" s="166" t="s">
        <v>191</v>
      </c>
      <c r="D493" s="165">
        <v>12470</v>
      </c>
      <c r="E493" s="167" t="s">
        <v>806</v>
      </c>
      <c r="F493" s="165">
        <v>24</v>
      </c>
      <c r="G493" s="165">
        <v>566.38</v>
      </c>
      <c r="H493" s="168">
        <v>111.04122412</v>
      </c>
      <c r="I493" s="116"/>
    </row>
    <row r="494" s="16" customFormat="1" hidden="1" customHeight="1" spans="1:9">
      <c r="A494" s="165">
        <v>476</v>
      </c>
      <c r="B494" s="165">
        <v>573</v>
      </c>
      <c r="C494" s="166" t="s">
        <v>382</v>
      </c>
      <c r="D494" s="165">
        <v>13191</v>
      </c>
      <c r="E494" s="167" t="s">
        <v>807</v>
      </c>
      <c r="F494" s="165">
        <v>2</v>
      </c>
      <c r="G494" s="165">
        <v>561.8</v>
      </c>
      <c r="H494" s="168">
        <v>133.093125</v>
      </c>
      <c r="I494" s="116"/>
    </row>
    <row r="495" s="16" customFormat="1" hidden="1" customHeight="1" spans="1:9">
      <c r="A495" s="165">
        <v>477</v>
      </c>
      <c r="B495" s="165">
        <v>573</v>
      </c>
      <c r="C495" s="166" t="s">
        <v>382</v>
      </c>
      <c r="D495" s="165">
        <v>13220</v>
      </c>
      <c r="E495" s="167" t="s">
        <v>808</v>
      </c>
      <c r="F495" s="165">
        <v>2</v>
      </c>
      <c r="G495" s="165">
        <v>561.76</v>
      </c>
      <c r="H495" s="168">
        <v>113.983125</v>
      </c>
      <c r="I495" s="116"/>
    </row>
    <row r="496" s="16" customFormat="1" hidden="1" customHeight="1" spans="1:9">
      <c r="A496" s="165">
        <v>478</v>
      </c>
      <c r="B496" s="165">
        <v>308</v>
      </c>
      <c r="C496" s="166" t="s">
        <v>502</v>
      </c>
      <c r="D496" s="165">
        <v>13258</v>
      </c>
      <c r="E496" s="167" t="s">
        <v>809</v>
      </c>
      <c r="F496" s="165">
        <v>2</v>
      </c>
      <c r="G496" s="165">
        <v>557</v>
      </c>
      <c r="H496" s="168">
        <v>130.5999999999</v>
      </c>
      <c r="I496" s="116"/>
    </row>
    <row r="497" s="16" customFormat="1" hidden="1" customHeight="1" spans="1:9">
      <c r="A497" s="165">
        <v>479</v>
      </c>
      <c r="B497" s="165">
        <v>578</v>
      </c>
      <c r="C497" s="166" t="s">
        <v>252</v>
      </c>
      <c r="D497" s="165">
        <v>13255</v>
      </c>
      <c r="E497" s="167" t="s">
        <v>810</v>
      </c>
      <c r="F497" s="165">
        <v>16</v>
      </c>
      <c r="G497" s="165">
        <v>530.4</v>
      </c>
      <c r="H497" s="168">
        <v>-364.1568750001</v>
      </c>
      <c r="I497" s="116"/>
    </row>
    <row r="498" s="16" customFormat="1" hidden="1" customHeight="1" spans="1:9">
      <c r="A498" s="165">
        <v>480</v>
      </c>
      <c r="B498" s="165">
        <v>578</v>
      </c>
      <c r="C498" s="166" t="s">
        <v>252</v>
      </c>
      <c r="D498" s="165">
        <v>13409</v>
      </c>
      <c r="E498" s="167" t="s">
        <v>811</v>
      </c>
      <c r="F498" s="165">
        <v>17</v>
      </c>
      <c r="G498" s="165">
        <v>527.39</v>
      </c>
      <c r="H498" s="168">
        <v>-494.616775</v>
      </c>
      <c r="I498" s="116"/>
    </row>
    <row r="499" s="16" customFormat="1" hidden="1" customHeight="1" spans="1:9">
      <c r="A499" s="165">
        <v>481</v>
      </c>
      <c r="B499" s="165">
        <v>105751</v>
      </c>
      <c r="C499" s="166" t="s">
        <v>267</v>
      </c>
      <c r="D499" s="165">
        <v>13323</v>
      </c>
      <c r="E499" s="167" t="s">
        <v>812</v>
      </c>
      <c r="F499" s="165">
        <v>2</v>
      </c>
      <c r="G499" s="165">
        <v>522.9</v>
      </c>
      <c r="H499" s="168">
        <v>23</v>
      </c>
      <c r="I499" s="116"/>
    </row>
    <row r="500" s="16" customFormat="1" hidden="1" customHeight="1" spans="1:9">
      <c r="A500" s="165">
        <v>482</v>
      </c>
      <c r="B500" s="165">
        <v>111219</v>
      </c>
      <c r="C500" s="166" t="s">
        <v>340</v>
      </c>
      <c r="D500" s="165">
        <v>13311</v>
      </c>
      <c r="E500" s="167" t="s">
        <v>813</v>
      </c>
      <c r="F500" s="165">
        <v>1</v>
      </c>
      <c r="G500" s="165">
        <v>520.01</v>
      </c>
      <c r="H500" s="168">
        <v>-892.146875</v>
      </c>
      <c r="I500" s="116"/>
    </row>
    <row r="501" s="16" customFormat="1" hidden="1" customHeight="1" spans="1:9">
      <c r="A501" s="165">
        <v>483</v>
      </c>
      <c r="B501" s="165">
        <v>308</v>
      </c>
      <c r="C501" s="166" t="s">
        <v>502</v>
      </c>
      <c r="D501" s="165">
        <v>13130</v>
      </c>
      <c r="E501" s="167" t="s">
        <v>814</v>
      </c>
      <c r="F501" s="165">
        <v>1</v>
      </c>
      <c r="G501" s="165">
        <v>520</v>
      </c>
      <c r="H501" s="168">
        <v>127.843125</v>
      </c>
      <c r="I501" s="116"/>
    </row>
    <row r="502" s="16" customFormat="1" hidden="1" customHeight="1" spans="1:9">
      <c r="A502" s="165">
        <v>484</v>
      </c>
      <c r="B502" s="165">
        <v>511</v>
      </c>
      <c r="C502" s="166" t="s">
        <v>238</v>
      </c>
      <c r="D502" s="165">
        <v>13405</v>
      </c>
      <c r="E502" s="167" t="s">
        <v>815</v>
      </c>
      <c r="F502" s="165">
        <v>2</v>
      </c>
      <c r="G502" s="165">
        <v>520</v>
      </c>
      <c r="H502" s="168">
        <v>94.843125</v>
      </c>
      <c r="I502" s="116"/>
    </row>
    <row r="503" s="16" customFormat="1" hidden="1" customHeight="1" spans="1:9">
      <c r="A503" s="165">
        <v>485</v>
      </c>
      <c r="B503" s="165">
        <v>539</v>
      </c>
      <c r="C503" s="166" t="s">
        <v>303</v>
      </c>
      <c r="D503" s="165">
        <v>13185</v>
      </c>
      <c r="E503" s="167" t="s">
        <v>816</v>
      </c>
      <c r="F503" s="165">
        <v>1</v>
      </c>
      <c r="G503" s="165">
        <v>520</v>
      </c>
      <c r="H503" s="168">
        <v>84.095833334</v>
      </c>
      <c r="I503" s="116"/>
    </row>
    <row r="504" s="16" customFormat="1" hidden="1" customHeight="1" spans="1:9">
      <c r="A504" s="165">
        <v>486</v>
      </c>
      <c r="B504" s="165">
        <v>111219</v>
      </c>
      <c r="C504" s="166" t="s">
        <v>340</v>
      </c>
      <c r="D504" s="165">
        <v>13294</v>
      </c>
      <c r="E504" s="167" t="s">
        <v>817</v>
      </c>
      <c r="F504" s="165">
        <v>1</v>
      </c>
      <c r="G504" s="165">
        <v>520</v>
      </c>
      <c r="H504" s="168">
        <v>127.843125</v>
      </c>
      <c r="I504" s="116"/>
    </row>
    <row r="505" s="16" customFormat="1" hidden="1" customHeight="1" spans="1:9">
      <c r="A505" s="165">
        <v>487</v>
      </c>
      <c r="B505" s="165">
        <v>737</v>
      </c>
      <c r="C505" s="166" t="s">
        <v>225</v>
      </c>
      <c r="D505" s="165">
        <v>13289</v>
      </c>
      <c r="E505" s="167" t="s">
        <v>818</v>
      </c>
      <c r="F505" s="165">
        <v>15</v>
      </c>
      <c r="G505" s="165">
        <v>520</v>
      </c>
      <c r="H505" s="168">
        <v>293.84638972</v>
      </c>
      <c r="I505" s="116"/>
    </row>
    <row r="506" s="16" customFormat="1" hidden="1" customHeight="1" spans="1:9">
      <c r="A506" s="165">
        <v>488</v>
      </c>
      <c r="B506" s="165">
        <v>511</v>
      </c>
      <c r="C506" s="166" t="s">
        <v>238</v>
      </c>
      <c r="D506" s="165">
        <v>13308</v>
      </c>
      <c r="E506" s="167" t="s">
        <v>819</v>
      </c>
      <c r="F506" s="165">
        <v>2</v>
      </c>
      <c r="G506" s="165">
        <v>520</v>
      </c>
      <c r="H506" s="168">
        <v>94.843125</v>
      </c>
      <c r="I506" s="116"/>
    </row>
    <row r="507" s="16" customFormat="1" hidden="1" customHeight="1" spans="1:9">
      <c r="A507" s="165">
        <v>489</v>
      </c>
      <c r="B507" s="165">
        <v>582</v>
      </c>
      <c r="C507" s="166" t="s">
        <v>196</v>
      </c>
      <c r="D507" s="165">
        <v>12746</v>
      </c>
      <c r="E507" s="167" t="s">
        <v>820</v>
      </c>
      <c r="F507" s="165">
        <v>3</v>
      </c>
      <c r="G507" s="165">
        <v>504.27</v>
      </c>
      <c r="H507" s="168">
        <v>74.5699999999</v>
      </c>
      <c r="I507" s="116"/>
    </row>
    <row r="508" s="16" customFormat="1" hidden="1" customHeight="1" spans="1:9">
      <c r="A508" s="165">
        <v>490</v>
      </c>
      <c r="B508" s="165">
        <v>52</v>
      </c>
      <c r="C508" s="166" t="s">
        <v>617</v>
      </c>
      <c r="D508" s="165">
        <v>1000949</v>
      </c>
      <c r="E508" s="167" t="s">
        <v>821</v>
      </c>
      <c r="F508" s="165">
        <v>6</v>
      </c>
      <c r="G508" s="165">
        <v>455.5</v>
      </c>
      <c r="H508" s="168">
        <v>112.2299999999</v>
      </c>
      <c r="I508" s="116"/>
    </row>
    <row r="509" s="16" customFormat="1" hidden="1" customHeight="1" spans="1:9">
      <c r="A509" s="165">
        <v>491</v>
      </c>
      <c r="B509" s="165">
        <v>571</v>
      </c>
      <c r="C509" s="166" t="s">
        <v>220</v>
      </c>
      <c r="D509" s="165">
        <v>13287</v>
      </c>
      <c r="E509" s="167" t="s">
        <v>822</v>
      </c>
      <c r="F509" s="165">
        <v>23</v>
      </c>
      <c r="G509" s="165">
        <v>432.11</v>
      </c>
      <c r="H509" s="168">
        <v>33.3599999999</v>
      </c>
      <c r="I509" s="116"/>
    </row>
    <row r="510" s="16" customFormat="1" hidden="1" customHeight="1" spans="1:9">
      <c r="A510" s="165">
        <v>492</v>
      </c>
      <c r="B510" s="165">
        <v>307</v>
      </c>
      <c r="C510" s="166" t="s">
        <v>191</v>
      </c>
      <c r="D510" s="165">
        <v>10902</v>
      </c>
      <c r="E510" s="167" t="s">
        <v>823</v>
      </c>
      <c r="F510" s="165">
        <v>16</v>
      </c>
      <c r="G510" s="165">
        <v>403.9</v>
      </c>
      <c r="H510" s="168">
        <v>117.32299263</v>
      </c>
      <c r="I510" s="116"/>
    </row>
    <row r="511" s="16" customFormat="1" hidden="1" customHeight="1" spans="1:9">
      <c r="A511" s="165">
        <v>493</v>
      </c>
      <c r="B511" s="165">
        <v>307</v>
      </c>
      <c r="C511" s="166" t="s">
        <v>191</v>
      </c>
      <c r="D511" s="165">
        <v>13253</v>
      </c>
      <c r="E511" s="167" t="s">
        <v>824</v>
      </c>
      <c r="F511" s="165">
        <v>5</v>
      </c>
      <c r="G511" s="165">
        <v>403</v>
      </c>
      <c r="H511" s="168">
        <v>62</v>
      </c>
      <c r="I511" s="116"/>
    </row>
    <row r="512" s="16" customFormat="1" hidden="1" customHeight="1" spans="1:9">
      <c r="A512" s="165">
        <v>494</v>
      </c>
      <c r="B512" s="165">
        <v>307</v>
      </c>
      <c r="C512" s="166" t="s">
        <v>191</v>
      </c>
      <c r="D512" s="165">
        <v>990324</v>
      </c>
      <c r="E512" s="167" t="s">
        <v>825</v>
      </c>
      <c r="F512" s="165">
        <v>7</v>
      </c>
      <c r="G512" s="165">
        <v>402.83</v>
      </c>
      <c r="H512" s="168">
        <v>151.52286749988</v>
      </c>
      <c r="I512" s="116"/>
    </row>
    <row r="513" s="16" customFormat="1" hidden="1" customHeight="1" spans="1:9">
      <c r="A513" s="165">
        <v>495</v>
      </c>
      <c r="B513" s="165">
        <v>106399</v>
      </c>
      <c r="C513" s="166" t="s">
        <v>229</v>
      </c>
      <c r="D513" s="165">
        <v>13701</v>
      </c>
      <c r="E513" s="167" t="s">
        <v>826</v>
      </c>
      <c r="F513" s="165">
        <v>8</v>
      </c>
      <c r="G513" s="165">
        <v>402.82</v>
      </c>
      <c r="H513" s="168">
        <v>126.9666666667</v>
      </c>
      <c r="I513" s="116"/>
    </row>
    <row r="514" s="16" customFormat="1" hidden="1" customHeight="1" spans="1:9">
      <c r="A514" s="165">
        <v>496</v>
      </c>
      <c r="B514" s="165">
        <v>349</v>
      </c>
      <c r="C514" s="166" t="s">
        <v>478</v>
      </c>
      <c r="D514" s="165">
        <v>13127</v>
      </c>
      <c r="E514" s="167" t="s">
        <v>827</v>
      </c>
      <c r="F514" s="165">
        <v>57</v>
      </c>
      <c r="G514" s="165">
        <v>400.07</v>
      </c>
      <c r="H514" s="168">
        <v>32.6614666667</v>
      </c>
      <c r="I514" s="116"/>
    </row>
    <row r="515" s="16" customFormat="1" hidden="1" customHeight="1" spans="1:9">
      <c r="A515" s="165">
        <v>497</v>
      </c>
      <c r="B515" s="165">
        <v>517</v>
      </c>
      <c r="C515" s="166" t="s">
        <v>198</v>
      </c>
      <c r="D515" s="165">
        <v>13271</v>
      </c>
      <c r="E515" s="167" t="s">
        <v>828</v>
      </c>
      <c r="F515" s="165">
        <v>4</v>
      </c>
      <c r="G515" s="165">
        <v>393.4</v>
      </c>
      <c r="H515" s="168">
        <v>46</v>
      </c>
      <c r="I515" s="116"/>
    </row>
    <row r="516" s="16" customFormat="1" hidden="1" customHeight="1" spans="1:9">
      <c r="A516" s="165">
        <v>498</v>
      </c>
      <c r="B516" s="165">
        <v>307</v>
      </c>
      <c r="C516" s="166" t="s">
        <v>191</v>
      </c>
      <c r="D516" s="165">
        <v>13325</v>
      </c>
      <c r="E516" s="167" t="s">
        <v>829</v>
      </c>
      <c r="F516" s="165">
        <v>8</v>
      </c>
      <c r="G516" s="165">
        <v>385.21</v>
      </c>
      <c r="H516" s="168">
        <v>48.66</v>
      </c>
      <c r="I516" s="116"/>
    </row>
    <row r="517" s="16" customFormat="1" hidden="1" customHeight="1" spans="1:9">
      <c r="A517" s="165">
        <v>499</v>
      </c>
      <c r="B517" s="165">
        <v>347</v>
      </c>
      <c r="C517" s="166" t="s">
        <v>528</v>
      </c>
      <c r="D517" s="165">
        <v>999549</v>
      </c>
      <c r="E517" s="167" t="s">
        <v>830</v>
      </c>
      <c r="F517" s="165">
        <v>2</v>
      </c>
      <c r="G517" s="165">
        <v>374.15</v>
      </c>
      <c r="H517" s="168">
        <v>127.1990000001</v>
      </c>
      <c r="I517" s="116"/>
    </row>
    <row r="518" s="16" customFormat="1" hidden="1" customHeight="1" spans="1:9">
      <c r="A518" s="165">
        <v>500</v>
      </c>
      <c r="B518" s="165">
        <v>108656</v>
      </c>
      <c r="C518" s="166" t="s">
        <v>326</v>
      </c>
      <c r="D518" s="165">
        <v>13194</v>
      </c>
      <c r="E518" s="167" t="s">
        <v>831</v>
      </c>
      <c r="F518" s="165">
        <v>13</v>
      </c>
      <c r="G518" s="165">
        <v>356.7</v>
      </c>
      <c r="H518" s="168">
        <v>125.7772</v>
      </c>
      <c r="I518" s="116"/>
    </row>
    <row r="519" s="16" customFormat="1" hidden="1" customHeight="1" spans="1:9">
      <c r="A519" s="165">
        <v>501</v>
      </c>
      <c r="B519" s="165">
        <v>114844</v>
      </c>
      <c r="C519" s="166" t="s">
        <v>433</v>
      </c>
      <c r="D519" s="165">
        <v>13133</v>
      </c>
      <c r="E519" s="167" t="s">
        <v>832</v>
      </c>
      <c r="F519" s="165">
        <v>12</v>
      </c>
      <c r="G519" s="165">
        <v>316.21</v>
      </c>
      <c r="H519" s="168">
        <v>-84.35</v>
      </c>
      <c r="I519" s="116"/>
    </row>
    <row r="520" s="16" customFormat="1" hidden="1" customHeight="1" spans="1:9">
      <c r="A520" s="165">
        <v>502</v>
      </c>
      <c r="B520" s="165">
        <v>733</v>
      </c>
      <c r="C520" s="166" t="s">
        <v>605</v>
      </c>
      <c r="D520" s="165">
        <v>13301</v>
      </c>
      <c r="E520" s="167" t="s">
        <v>833</v>
      </c>
      <c r="F520" s="165">
        <v>22</v>
      </c>
      <c r="G520" s="165">
        <v>264.85</v>
      </c>
      <c r="H520" s="168">
        <v>-56.72</v>
      </c>
      <c r="I520" s="116"/>
    </row>
    <row r="521" s="16" customFormat="1" hidden="1" customHeight="1" spans="1:9">
      <c r="A521" s="165">
        <v>503</v>
      </c>
      <c r="B521" s="165">
        <v>742</v>
      </c>
      <c r="C521" s="166" t="s">
        <v>322</v>
      </c>
      <c r="D521" s="165">
        <v>1000438</v>
      </c>
      <c r="E521" s="167" t="s">
        <v>834</v>
      </c>
      <c r="F521" s="165">
        <v>6</v>
      </c>
      <c r="G521" s="165">
        <v>264.6</v>
      </c>
      <c r="H521" s="168">
        <v>85.55</v>
      </c>
      <c r="I521" s="116"/>
    </row>
    <row r="522" s="16" customFormat="1" hidden="1" customHeight="1" spans="1:9">
      <c r="A522" s="165">
        <v>504</v>
      </c>
      <c r="B522" s="165">
        <v>307</v>
      </c>
      <c r="C522" s="166" t="s">
        <v>191</v>
      </c>
      <c r="D522" s="165">
        <v>13643</v>
      </c>
      <c r="E522" s="167" t="s">
        <v>835</v>
      </c>
      <c r="F522" s="165">
        <v>3</v>
      </c>
      <c r="G522" s="165">
        <v>257.2</v>
      </c>
      <c r="H522" s="168">
        <v>-47.06140426</v>
      </c>
      <c r="I522" s="116"/>
    </row>
    <row r="523" s="16" customFormat="1" hidden="1" customHeight="1" spans="1:9">
      <c r="A523" s="165">
        <v>505</v>
      </c>
      <c r="B523" s="165">
        <v>707</v>
      </c>
      <c r="C523" s="166" t="s">
        <v>231</v>
      </c>
      <c r="D523" s="165">
        <v>13134</v>
      </c>
      <c r="E523" s="167" t="s">
        <v>836</v>
      </c>
      <c r="F523" s="165">
        <v>14</v>
      </c>
      <c r="G523" s="165">
        <v>251.36</v>
      </c>
      <c r="H523" s="168">
        <v>-46.35</v>
      </c>
      <c r="I523" s="116"/>
    </row>
    <row r="524" s="16" customFormat="1" hidden="1" customHeight="1" spans="1:9">
      <c r="A524" s="165">
        <v>506</v>
      </c>
      <c r="B524" s="165">
        <v>113025</v>
      </c>
      <c r="C524" s="166" t="s">
        <v>579</v>
      </c>
      <c r="D524" s="165">
        <v>13128</v>
      </c>
      <c r="E524" s="167" t="s">
        <v>837</v>
      </c>
      <c r="F524" s="165">
        <v>23</v>
      </c>
      <c r="G524" s="165">
        <v>242.25</v>
      </c>
      <c r="H524" s="168">
        <v>-222.658</v>
      </c>
      <c r="I524" s="116"/>
    </row>
    <row r="525" s="16" customFormat="1" hidden="1" customHeight="1" spans="1:9">
      <c r="A525" s="165">
        <v>507</v>
      </c>
      <c r="B525" s="165">
        <v>337</v>
      </c>
      <c r="C525" s="166" t="s">
        <v>194</v>
      </c>
      <c r="D525" s="165">
        <v>13315</v>
      </c>
      <c r="E525" s="167" t="s">
        <v>838</v>
      </c>
      <c r="F525" s="165">
        <v>7</v>
      </c>
      <c r="G525" s="165">
        <v>213.9</v>
      </c>
      <c r="H525" s="168">
        <v>-34.35</v>
      </c>
      <c r="I525" s="116"/>
    </row>
    <row r="526" s="16" customFormat="1" customHeight="1" spans="1:9">
      <c r="A526" s="165">
        <v>508</v>
      </c>
      <c r="B526" s="165">
        <v>343</v>
      </c>
      <c r="C526" s="166" t="s">
        <v>189</v>
      </c>
      <c r="D526" s="165">
        <v>13178</v>
      </c>
      <c r="E526" s="167" t="s">
        <v>839</v>
      </c>
      <c r="F526" s="165">
        <v>9</v>
      </c>
      <c r="G526" s="165">
        <v>211.4</v>
      </c>
      <c r="H526" s="168">
        <v>1.99</v>
      </c>
      <c r="I526" s="116"/>
    </row>
    <row r="527" s="16" customFormat="1" hidden="1" customHeight="1" spans="1:9">
      <c r="A527" s="165">
        <v>509</v>
      </c>
      <c r="B527" s="165">
        <v>307</v>
      </c>
      <c r="C527" s="166" t="s">
        <v>191</v>
      </c>
      <c r="D527" s="165">
        <v>12469</v>
      </c>
      <c r="E527" s="167" t="s">
        <v>840</v>
      </c>
      <c r="F527" s="165">
        <v>4</v>
      </c>
      <c r="G527" s="165">
        <v>195.5</v>
      </c>
      <c r="H527" s="168">
        <v>-13.8974</v>
      </c>
      <c r="I527" s="116"/>
    </row>
    <row r="528" s="16" customFormat="1" hidden="1" customHeight="1" spans="1:9">
      <c r="A528" s="165">
        <v>510</v>
      </c>
      <c r="B528" s="165">
        <v>721</v>
      </c>
      <c r="C528" s="166" t="s">
        <v>356</v>
      </c>
      <c r="D528" s="165">
        <v>13213</v>
      </c>
      <c r="E528" s="167" t="s">
        <v>841</v>
      </c>
      <c r="F528" s="165">
        <v>5</v>
      </c>
      <c r="G528" s="165">
        <v>185.9</v>
      </c>
      <c r="H528" s="168">
        <v>-22.7519999999</v>
      </c>
      <c r="I528" s="116"/>
    </row>
    <row r="529" s="16" customFormat="1" hidden="1" customHeight="1" spans="1:9">
      <c r="A529" s="165">
        <v>511</v>
      </c>
      <c r="B529" s="165">
        <v>724</v>
      </c>
      <c r="C529" s="166" t="s">
        <v>301</v>
      </c>
      <c r="D529" s="165">
        <v>13218</v>
      </c>
      <c r="E529" s="167" t="s">
        <v>842</v>
      </c>
      <c r="F529" s="165">
        <v>21</v>
      </c>
      <c r="G529" s="165">
        <v>168.75</v>
      </c>
      <c r="H529" s="168">
        <v>-74.09925</v>
      </c>
      <c r="I529" s="116"/>
    </row>
    <row r="530" s="16" customFormat="1" hidden="1" customHeight="1" spans="1:9">
      <c r="A530" s="165">
        <v>512</v>
      </c>
      <c r="B530" s="165">
        <v>107829</v>
      </c>
      <c r="C530" s="166" t="s">
        <v>554</v>
      </c>
      <c r="D530" s="165">
        <v>13700</v>
      </c>
      <c r="E530" s="167" t="s">
        <v>843</v>
      </c>
      <c r="F530" s="165">
        <v>5</v>
      </c>
      <c r="G530" s="165">
        <v>155.1</v>
      </c>
      <c r="H530" s="168">
        <v>87.17</v>
      </c>
      <c r="I530" s="116"/>
    </row>
    <row r="531" s="16" customFormat="1" hidden="1" customHeight="1" spans="1:9">
      <c r="A531" s="165">
        <v>513</v>
      </c>
      <c r="B531" s="165">
        <v>307</v>
      </c>
      <c r="C531" s="166" t="s">
        <v>191</v>
      </c>
      <c r="D531" s="165">
        <v>995147</v>
      </c>
      <c r="E531" s="167" t="s">
        <v>844</v>
      </c>
      <c r="F531" s="165">
        <v>3</v>
      </c>
      <c r="G531" s="165">
        <v>153.92</v>
      </c>
      <c r="H531" s="168">
        <v>61.15847000015</v>
      </c>
      <c r="I531" s="116"/>
    </row>
    <row r="532" s="16" customFormat="1" hidden="1" customHeight="1" spans="1:9">
      <c r="A532" s="165">
        <v>514</v>
      </c>
      <c r="B532" s="165">
        <v>733</v>
      </c>
      <c r="C532" s="166" t="s">
        <v>605</v>
      </c>
      <c r="D532" s="165">
        <v>13202</v>
      </c>
      <c r="E532" s="167" t="s">
        <v>845</v>
      </c>
      <c r="F532" s="165">
        <v>14</v>
      </c>
      <c r="G532" s="165">
        <v>153.67</v>
      </c>
      <c r="H532" s="168">
        <v>66.0269</v>
      </c>
      <c r="I532" s="116"/>
    </row>
    <row r="533" s="16" customFormat="1" hidden="1" customHeight="1" spans="1:9">
      <c r="A533" s="165">
        <v>515</v>
      </c>
      <c r="B533" s="165">
        <v>106066</v>
      </c>
      <c r="C533" s="166" t="s">
        <v>588</v>
      </c>
      <c r="D533" s="165">
        <v>4283</v>
      </c>
      <c r="E533" s="167" t="s">
        <v>846</v>
      </c>
      <c r="F533" s="165">
        <v>5</v>
      </c>
      <c r="G533" s="165">
        <v>123.5</v>
      </c>
      <c r="H533" s="168">
        <v>49.49</v>
      </c>
      <c r="I533" s="116"/>
    </row>
    <row r="534" s="16" customFormat="1" hidden="1" customHeight="1" spans="1:9">
      <c r="A534" s="165">
        <v>516</v>
      </c>
      <c r="B534" s="165">
        <v>114844</v>
      </c>
      <c r="C534" s="166" t="s">
        <v>433</v>
      </c>
      <c r="D534" s="165">
        <v>11107</v>
      </c>
      <c r="E534" s="167" t="s">
        <v>847</v>
      </c>
      <c r="F534" s="165">
        <v>5</v>
      </c>
      <c r="G534" s="165">
        <v>116.96</v>
      </c>
      <c r="H534" s="168">
        <v>10.02</v>
      </c>
      <c r="I534" s="116"/>
    </row>
    <row r="535" s="16" customFormat="1" hidden="1" customHeight="1" spans="1:9">
      <c r="A535" s="165">
        <v>517</v>
      </c>
      <c r="B535" s="165">
        <v>307</v>
      </c>
      <c r="C535" s="166" t="s">
        <v>191</v>
      </c>
      <c r="D535" s="165">
        <v>997687</v>
      </c>
      <c r="E535" s="167" t="s">
        <v>848</v>
      </c>
      <c r="F535" s="165">
        <v>1</v>
      </c>
      <c r="G535" s="165">
        <v>90.28</v>
      </c>
      <c r="H535" s="168">
        <v>34.569799999574</v>
      </c>
      <c r="I535" s="116"/>
    </row>
    <row r="536" s="16" customFormat="1" hidden="1" customHeight="1" spans="1:9">
      <c r="A536" s="165">
        <v>518</v>
      </c>
      <c r="B536" s="165">
        <v>707</v>
      </c>
      <c r="C536" s="166" t="s">
        <v>231</v>
      </c>
      <c r="D536" s="165">
        <v>13326</v>
      </c>
      <c r="E536" s="167" t="s">
        <v>849</v>
      </c>
      <c r="F536" s="165">
        <v>12</v>
      </c>
      <c r="G536" s="165">
        <v>85.37</v>
      </c>
      <c r="H536" s="168">
        <v>-112.13</v>
      </c>
      <c r="I536" s="116"/>
    </row>
    <row r="537" s="16" customFormat="1" hidden="1" customHeight="1" spans="1:9">
      <c r="A537" s="165">
        <v>519</v>
      </c>
      <c r="B537" s="165">
        <v>307</v>
      </c>
      <c r="C537" s="166" t="s">
        <v>191</v>
      </c>
      <c r="D537" s="165">
        <v>996190</v>
      </c>
      <c r="E537" s="167" t="s">
        <v>850</v>
      </c>
      <c r="F537" s="165">
        <v>4</v>
      </c>
      <c r="G537" s="165">
        <v>74.02</v>
      </c>
      <c r="H537" s="168">
        <v>30.3357326649582</v>
      </c>
      <c r="I537" s="116"/>
    </row>
    <row r="538" s="16" customFormat="1" hidden="1" customHeight="1" spans="1:9">
      <c r="A538" s="165">
        <v>520</v>
      </c>
      <c r="B538" s="165">
        <v>307</v>
      </c>
      <c r="C538" s="166" t="s">
        <v>191</v>
      </c>
      <c r="D538" s="165">
        <v>10847</v>
      </c>
      <c r="E538" s="167" t="s">
        <v>851</v>
      </c>
      <c r="F538" s="165">
        <v>3</v>
      </c>
      <c r="G538" s="165">
        <v>72.3</v>
      </c>
      <c r="H538" s="168">
        <v>49.935</v>
      </c>
      <c r="I538" s="116"/>
    </row>
    <row r="539" s="16" customFormat="1" hidden="1" customHeight="1" spans="1:9">
      <c r="A539" s="165">
        <v>521</v>
      </c>
      <c r="B539" s="165">
        <v>108277</v>
      </c>
      <c r="C539" s="166" t="s">
        <v>387</v>
      </c>
      <c r="D539" s="165">
        <v>13270</v>
      </c>
      <c r="E539" s="167" t="s">
        <v>852</v>
      </c>
      <c r="F539" s="165">
        <v>3</v>
      </c>
      <c r="G539" s="165">
        <v>65.46</v>
      </c>
      <c r="H539" s="168">
        <v>-31.609999999</v>
      </c>
      <c r="I539" s="116"/>
    </row>
    <row r="540" s="16" customFormat="1" hidden="1" customHeight="1" spans="1:9">
      <c r="A540" s="165">
        <v>522</v>
      </c>
      <c r="B540" s="165">
        <v>582</v>
      </c>
      <c r="C540" s="166" t="s">
        <v>196</v>
      </c>
      <c r="D540" s="165">
        <v>13300</v>
      </c>
      <c r="E540" s="167" t="s">
        <v>853</v>
      </c>
      <c r="F540" s="165">
        <v>1</v>
      </c>
      <c r="G540" s="165">
        <v>60.2</v>
      </c>
      <c r="H540" s="168">
        <v>30.2</v>
      </c>
      <c r="I540" s="116"/>
    </row>
    <row r="541" s="16" customFormat="1" hidden="1" customHeight="1" spans="1:9">
      <c r="A541" s="165">
        <v>523</v>
      </c>
      <c r="B541" s="165">
        <v>301</v>
      </c>
      <c r="C541" s="166" t="s">
        <v>803</v>
      </c>
      <c r="D541" s="165">
        <v>4089</v>
      </c>
      <c r="E541" s="167" t="s">
        <v>854</v>
      </c>
      <c r="F541" s="165">
        <v>4</v>
      </c>
      <c r="G541" s="165">
        <v>59.7</v>
      </c>
      <c r="H541" s="168">
        <v>14.7</v>
      </c>
      <c r="I541" s="116"/>
    </row>
    <row r="542" s="16" customFormat="1" hidden="1" customHeight="1" spans="1:9">
      <c r="A542" s="165">
        <v>524</v>
      </c>
      <c r="B542" s="165">
        <v>742</v>
      </c>
      <c r="C542" s="166" t="s">
        <v>322</v>
      </c>
      <c r="D542" s="165">
        <v>1000436</v>
      </c>
      <c r="E542" s="167" t="s">
        <v>855</v>
      </c>
      <c r="F542" s="165">
        <v>1</v>
      </c>
      <c r="G542" s="165">
        <v>58.2</v>
      </c>
      <c r="H542" s="168">
        <v>1.2</v>
      </c>
      <c r="I542" s="116"/>
    </row>
    <row r="543" s="16" customFormat="1" hidden="1" customHeight="1" spans="1:9">
      <c r="A543" s="165">
        <v>525</v>
      </c>
      <c r="B543" s="165">
        <v>104428</v>
      </c>
      <c r="C543" s="166" t="s">
        <v>250</v>
      </c>
      <c r="D543" s="165">
        <v>13231</v>
      </c>
      <c r="E543" s="167" t="s">
        <v>856</v>
      </c>
      <c r="F543" s="165">
        <v>2</v>
      </c>
      <c r="G543" s="165">
        <v>51.3</v>
      </c>
      <c r="H543" s="168">
        <v>17.470000001</v>
      </c>
      <c r="I543" s="116"/>
    </row>
    <row r="544" s="16" customFormat="1" hidden="1" customHeight="1" spans="1:9">
      <c r="A544" s="165">
        <v>526</v>
      </c>
      <c r="B544" s="165">
        <v>355</v>
      </c>
      <c r="C544" s="166" t="s">
        <v>313</v>
      </c>
      <c r="D544" s="165">
        <v>13138</v>
      </c>
      <c r="E544" s="167" t="s">
        <v>857</v>
      </c>
      <c r="F544" s="165">
        <v>5</v>
      </c>
      <c r="G544" s="165">
        <v>49.15</v>
      </c>
      <c r="H544" s="168">
        <v>-79.328956</v>
      </c>
      <c r="I544" s="116"/>
    </row>
    <row r="545" s="16" customFormat="1" hidden="1" customHeight="1" spans="1:9">
      <c r="A545" s="165">
        <v>527</v>
      </c>
      <c r="B545" s="165">
        <v>307</v>
      </c>
      <c r="C545" s="166" t="s">
        <v>191</v>
      </c>
      <c r="D545" s="165">
        <v>990212</v>
      </c>
      <c r="E545" s="167" t="s">
        <v>858</v>
      </c>
      <c r="F545" s="165">
        <v>1</v>
      </c>
      <c r="G545" s="165">
        <v>45.43</v>
      </c>
      <c r="H545" s="168">
        <v>19.0674999999</v>
      </c>
      <c r="I545" s="116"/>
    </row>
    <row r="546" s="16" customFormat="1" hidden="1" customHeight="1" spans="1:9">
      <c r="A546" s="165">
        <v>528</v>
      </c>
      <c r="B546" s="165">
        <v>585</v>
      </c>
      <c r="C546" s="166" t="s">
        <v>285</v>
      </c>
      <c r="D546" s="165">
        <v>13123</v>
      </c>
      <c r="E546" s="167" t="s">
        <v>859</v>
      </c>
      <c r="F546" s="165">
        <v>5</v>
      </c>
      <c r="G546" s="165">
        <v>42.5</v>
      </c>
      <c r="H546" s="168">
        <v>-784.43984888</v>
      </c>
      <c r="I546" s="116"/>
    </row>
    <row r="547" s="16" customFormat="1" hidden="1" customHeight="1" spans="1:9">
      <c r="A547" s="165">
        <v>529</v>
      </c>
      <c r="B547" s="165">
        <v>113298</v>
      </c>
      <c r="C547" s="166" t="s">
        <v>496</v>
      </c>
      <c r="D547" s="165">
        <v>13336</v>
      </c>
      <c r="E547" s="167" t="s">
        <v>860</v>
      </c>
      <c r="F547" s="165">
        <v>3</v>
      </c>
      <c r="G547" s="165">
        <v>41.2</v>
      </c>
      <c r="H547" s="168">
        <v>10.86</v>
      </c>
      <c r="I547" s="116"/>
    </row>
    <row r="548" s="16" customFormat="1" hidden="1" customHeight="1" spans="1:9">
      <c r="A548" s="165">
        <v>530</v>
      </c>
      <c r="B548" s="165">
        <v>108277</v>
      </c>
      <c r="C548" s="166" t="s">
        <v>387</v>
      </c>
      <c r="D548" s="165">
        <v>13186</v>
      </c>
      <c r="E548" s="167" t="s">
        <v>861</v>
      </c>
      <c r="F548" s="165">
        <v>5</v>
      </c>
      <c r="G548" s="165">
        <v>40</v>
      </c>
      <c r="H548" s="168">
        <v>-82.5</v>
      </c>
      <c r="I548" s="116"/>
    </row>
    <row r="549" s="16" customFormat="1" hidden="1" customHeight="1" spans="1:9">
      <c r="A549" s="165">
        <v>531</v>
      </c>
      <c r="B549" s="165">
        <v>308</v>
      </c>
      <c r="C549" s="166" t="s">
        <v>502</v>
      </c>
      <c r="D549" s="165">
        <v>990032</v>
      </c>
      <c r="E549" s="167" t="s">
        <v>862</v>
      </c>
      <c r="F549" s="165">
        <v>1</v>
      </c>
      <c r="G549" s="165">
        <v>40</v>
      </c>
      <c r="H549" s="168">
        <v>15.708</v>
      </c>
      <c r="I549" s="116"/>
    </row>
    <row r="550" s="16" customFormat="1" hidden="1" customHeight="1" spans="1:9">
      <c r="A550" s="165">
        <v>532</v>
      </c>
      <c r="B550" s="165">
        <v>744</v>
      </c>
      <c r="C550" s="166" t="s">
        <v>305</v>
      </c>
      <c r="D550" s="165">
        <v>4271</v>
      </c>
      <c r="E550" s="167" t="s">
        <v>863</v>
      </c>
      <c r="F550" s="165">
        <v>5</v>
      </c>
      <c r="G550" s="165">
        <v>39.1</v>
      </c>
      <c r="H550" s="168">
        <v>-177.5899999999</v>
      </c>
      <c r="I550" s="116"/>
    </row>
    <row r="551" s="16" customFormat="1" hidden="1" customHeight="1" spans="1:9">
      <c r="A551" s="165">
        <v>533</v>
      </c>
      <c r="B551" s="165">
        <v>106066</v>
      </c>
      <c r="C551" s="166" t="s">
        <v>588</v>
      </c>
      <c r="D551" s="165">
        <v>999629</v>
      </c>
      <c r="E551" s="167" t="s">
        <v>864</v>
      </c>
      <c r="F551" s="165">
        <v>2</v>
      </c>
      <c r="G551" s="165">
        <v>38.98</v>
      </c>
      <c r="H551" s="168">
        <v>-0.8</v>
      </c>
      <c r="I551" s="116"/>
    </row>
    <row r="552" s="16" customFormat="1" hidden="1" customHeight="1" spans="1:9">
      <c r="A552" s="165">
        <v>534</v>
      </c>
      <c r="B552" s="165">
        <v>301</v>
      </c>
      <c r="C552" s="166" t="s">
        <v>803</v>
      </c>
      <c r="D552" s="165">
        <v>10747</v>
      </c>
      <c r="E552" s="167" t="s">
        <v>865</v>
      </c>
      <c r="F552" s="165">
        <v>1</v>
      </c>
      <c r="G552" s="165">
        <v>34.3</v>
      </c>
      <c r="H552" s="168">
        <v>4.3</v>
      </c>
      <c r="I552" s="116"/>
    </row>
    <row r="553" s="16" customFormat="1" hidden="1" customHeight="1" spans="1:9">
      <c r="A553" s="165">
        <v>535</v>
      </c>
      <c r="B553" s="165">
        <v>102934</v>
      </c>
      <c r="C553" s="166" t="s">
        <v>244</v>
      </c>
      <c r="D553" s="165">
        <v>13265</v>
      </c>
      <c r="E553" s="167" t="s">
        <v>866</v>
      </c>
      <c r="F553" s="165">
        <v>4</v>
      </c>
      <c r="G553" s="165">
        <v>30.84</v>
      </c>
      <c r="H553" s="168">
        <v>-5.7856</v>
      </c>
      <c r="I553" s="116"/>
    </row>
    <row r="554" s="16" customFormat="1" hidden="1" customHeight="1" spans="1:9">
      <c r="A554" s="165">
        <v>536</v>
      </c>
      <c r="B554" s="165">
        <v>743</v>
      </c>
      <c r="C554" s="166" t="s">
        <v>378</v>
      </c>
      <c r="D554" s="165">
        <v>13303</v>
      </c>
      <c r="E554" s="167" t="s">
        <v>867</v>
      </c>
      <c r="F554" s="165">
        <v>5</v>
      </c>
      <c r="G554" s="165">
        <v>30.55</v>
      </c>
      <c r="H554" s="168">
        <v>-60.1200000001</v>
      </c>
      <c r="I554" s="116"/>
    </row>
    <row r="555" s="16" customFormat="1" hidden="1" customHeight="1" spans="1:9">
      <c r="A555" s="165">
        <v>537</v>
      </c>
      <c r="B555" s="165">
        <v>337</v>
      </c>
      <c r="C555" s="166" t="s">
        <v>194</v>
      </c>
      <c r="D555" s="165">
        <v>13276</v>
      </c>
      <c r="E555" s="167" t="s">
        <v>868</v>
      </c>
      <c r="F555" s="165">
        <v>1</v>
      </c>
      <c r="G555" s="165">
        <v>24.7</v>
      </c>
      <c r="H555" s="168">
        <v>4.22</v>
      </c>
      <c r="I555" s="116"/>
    </row>
    <row r="556" s="16" customFormat="1" hidden="1" customHeight="1" spans="1:9">
      <c r="A556" s="165">
        <v>538</v>
      </c>
      <c r="B556" s="165">
        <v>104533</v>
      </c>
      <c r="C556" s="166" t="s">
        <v>360</v>
      </c>
      <c r="D556" s="165">
        <v>13183</v>
      </c>
      <c r="E556" s="167" t="s">
        <v>869</v>
      </c>
      <c r="F556" s="165">
        <v>1</v>
      </c>
      <c r="G556" s="165">
        <v>23.5</v>
      </c>
      <c r="H556" s="168">
        <v>16.46</v>
      </c>
      <c r="I556" s="116"/>
    </row>
    <row r="557" s="16" customFormat="1" hidden="1" customHeight="1" spans="1:9">
      <c r="A557" s="165">
        <v>539</v>
      </c>
      <c r="B557" s="165">
        <v>743</v>
      </c>
      <c r="C557" s="166" t="s">
        <v>378</v>
      </c>
      <c r="D557" s="165">
        <v>13131</v>
      </c>
      <c r="E557" s="167" t="s">
        <v>870</v>
      </c>
      <c r="F557" s="165">
        <v>14</v>
      </c>
      <c r="G557" s="165">
        <v>20.11</v>
      </c>
      <c r="H557" s="168">
        <v>-326.23</v>
      </c>
      <c r="I557" s="116"/>
    </row>
    <row r="558" s="16" customFormat="1" hidden="1" customHeight="1" spans="1:9">
      <c r="A558" s="165">
        <v>540</v>
      </c>
      <c r="B558" s="165">
        <v>387</v>
      </c>
      <c r="C558" s="166" t="s">
        <v>272</v>
      </c>
      <c r="D558" s="165">
        <v>1000010</v>
      </c>
      <c r="E558" s="167" t="s">
        <v>871</v>
      </c>
      <c r="F558" s="165">
        <v>1</v>
      </c>
      <c r="G558" s="165">
        <v>18</v>
      </c>
      <c r="H558" s="168">
        <v>14.5</v>
      </c>
      <c r="I558" s="116"/>
    </row>
    <row r="559" s="16" customFormat="1" hidden="1" customHeight="1" spans="1:9">
      <c r="A559" s="165">
        <v>541</v>
      </c>
      <c r="B559" s="165">
        <v>102934</v>
      </c>
      <c r="C559" s="166" t="s">
        <v>244</v>
      </c>
      <c r="D559" s="165">
        <v>13275</v>
      </c>
      <c r="E559" s="167" t="s">
        <v>872</v>
      </c>
      <c r="F559" s="165">
        <v>14</v>
      </c>
      <c r="G559" s="165">
        <v>11.92</v>
      </c>
      <c r="H559" s="168">
        <v>-370.93</v>
      </c>
      <c r="I559" s="116"/>
    </row>
    <row r="560" s="16" customFormat="1" hidden="1" customHeight="1" spans="1:9">
      <c r="A560" s="165">
        <v>542</v>
      </c>
      <c r="B560" s="165">
        <v>112888</v>
      </c>
      <c r="C560" s="166" t="s">
        <v>491</v>
      </c>
      <c r="D560" s="165">
        <v>1000133</v>
      </c>
      <c r="E560" s="167" t="s">
        <v>873</v>
      </c>
      <c r="F560" s="165">
        <v>10</v>
      </c>
      <c r="G560" s="165">
        <v>11.69</v>
      </c>
      <c r="H560" s="168">
        <v>-255.989999998</v>
      </c>
      <c r="I560" s="116"/>
    </row>
    <row r="561" s="16" customFormat="1" hidden="1" customHeight="1" spans="1:9">
      <c r="A561" s="165">
        <v>543</v>
      </c>
      <c r="B561" s="165">
        <v>105267</v>
      </c>
      <c r="C561" s="166" t="s">
        <v>258</v>
      </c>
      <c r="D561" s="165">
        <v>13125</v>
      </c>
      <c r="E561" s="167" t="s">
        <v>874</v>
      </c>
      <c r="F561" s="165">
        <v>1</v>
      </c>
      <c r="G561" s="165">
        <v>9.5</v>
      </c>
      <c r="H561" s="168">
        <v>6.2</v>
      </c>
      <c r="I561" s="116"/>
    </row>
    <row r="562" s="16" customFormat="1" hidden="1" customHeight="1" spans="1:9">
      <c r="A562" s="165">
        <v>544</v>
      </c>
      <c r="B562" s="165">
        <v>114844</v>
      </c>
      <c r="C562" s="166" t="s">
        <v>433</v>
      </c>
      <c r="D562" s="165">
        <v>13136</v>
      </c>
      <c r="E562" s="167" t="s">
        <v>875</v>
      </c>
      <c r="F562" s="165">
        <v>2</v>
      </c>
      <c r="G562" s="165">
        <v>7.8</v>
      </c>
      <c r="H562" s="168">
        <v>2.97</v>
      </c>
      <c r="I562" s="116"/>
    </row>
    <row r="563" s="16" customFormat="1" hidden="1" customHeight="1" spans="1:9">
      <c r="A563" s="165">
        <v>545</v>
      </c>
      <c r="B563" s="165">
        <v>385</v>
      </c>
      <c r="C563" s="166" t="s">
        <v>187</v>
      </c>
      <c r="D563" s="165">
        <v>1000734</v>
      </c>
      <c r="E563" s="167" t="s">
        <v>876</v>
      </c>
      <c r="F563" s="165">
        <v>2</v>
      </c>
      <c r="G563" s="165">
        <v>4.6</v>
      </c>
      <c r="H563" s="168">
        <v>1.25</v>
      </c>
      <c r="I563" s="116"/>
    </row>
    <row r="564" s="16" customFormat="1" hidden="1" customHeight="1" spans="1:9">
      <c r="A564" s="165">
        <v>546</v>
      </c>
      <c r="B564" s="165">
        <v>712</v>
      </c>
      <c r="C564" s="166" t="s">
        <v>248</v>
      </c>
      <c r="D564" s="165">
        <v>13209</v>
      </c>
      <c r="E564" s="167" t="s">
        <v>877</v>
      </c>
      <c r="F564" s="165">
        <v>1</v>
      </c>
      <c r="G564" s="165">
        <v>3.5</v>
      </c>
      <c r="H564" s="168">
        <v>-7.5</v>
      </c>
      <c r="I564" s="116"/>
    </row>
    <row r="565" s="16" customFormat="1" hidden="1" customHeight="1" spans="1:9">
      <c r="A565" s="165">
        <v>547</v>
      </c>
      <c r="B565" s="165">
        <v>114622</v>
      </c>
      <c r="C565" s="166" t="s">
        <v>447</v>
      </c>
      <c r="D565" s="165">
        <v>13330</v>
      </c>
      <c r="E565" s="167" t="s">
        <v>878</v>
      </c>
      <c r="F565" s="165">
        <v>1</v>
      </c>
      <c r="G565" s="165">
        <v>2</v>
      </c>
      <c r="H565" s="168">
        <v>0.42</v>
      </c>
      <c r="I565" s="116"/>
    </row>
    <row r="566" s="16" customFormat="1" hidden="1" customHeight="1" spans="1:9">
      <c r="A566" s="165">
        <v>548</v>
      </c>
      <c r="B566" s="165">
        <v>115971</v>
      </c>
      <c r="C566" s="166" t="s">
        <v>254</v>
      </c>
      <c r="D566" s="165">
        <v>13129</v>
      </c>
      <c r="E566" s="167" t="s">
        <v>879</v>
      </c>
      <c r="F566" s="165">
        <v>2</v>
      </c>
      <c r="G566" s="165">
        <v>1.02</v>
      </c>
      <c r="H566" s="168">
        <v>-73.48</v>
      </c>
      <c r="I566" s="116"/>
    </row>
    <row r="567" s="16" customFormat="1" hidden="1" customHeight="1" spans="1:9">
      <c r="A567" s="165">
        <v>549</v>
      </c>
      <c r="B567" s="165">
        <v>106066</v>
      </c>
      <c r="C567" s="166" t="s">
        <v>588</v>
      </c>
      <c r="D567" s="165">
        <v>998832</v>
      </c>
      <c r="E567" s="167" t="s">
        <v>880</v>
      </c>
      <c r="F567" s="165">
        <v>1</v>
      </c>
      <c r="G567" s="165">
        <v>0.01</v>
      </c>
      <c r="H567" s="168">
        <v>-12.395</v>
      </c>
      <c r="I567" s="116"/>
    </row>
    <row r="568" s="16" customFormat="1" hidden="1" customHeight="1" spans="1:9">
      <c r="A568" s="165">
        <v>550</v>
      </c>
      <c r="B568" s="165">
        <v>351</v>
      </c>
      <c r="C568" s="166" t="s">
        <v>469</v>
      </c>
      <c r="D568" s="165">
        <v>991402</v>
      </c>
      <c r="E568" s="167" t="s">
        <v>881</v>
      </c>
      <c r="F568" s="165">
        <v>3</v>
      </c>
      <c r="G568" s="165">
        <v>0.01</v>
      </c>
      <c r="H568" s="168">
        <v>41.0428515</v>
      </c>
      <c r="I568" s="116"/>
    </row>
    <row r="569" s="16" customFormat="1" hidden="1" customHeight="1" spans="1:9">
      <c r="A569" s="165">
        <v>551</v>
      </c>
      <c r="B569" s="165">
        <v>742</v>
      </c>
      <c r="C569" s="166" t="s">
        <v>322</v>
      </c>
      <c r="D569" s="165">
        <v>1000432</v>
      </c>
      <c r="E569" s="167" t="s">
        <v>882</v>
      </c>
      <c r="F569" s="165">
        <v>2</v>
      </c>
      <c r="G569" s="165">
        <v>0</v>
      </c>
      <c r="H569" s="168">
        <v>0.001625</v>
      </c>
      <c r="I569" s="116"/>
    </row>
    <row r="570" s="16" customFormat="1" hidden="1" customHeight="1" spans="1:9">
      <c r="A570" s="165">
        <v>552</v>
      </c>
      <c r="B570" s="165">
        <v>357</v>
      </c>
      <c r="C570" s="166" t="s">
        <v>348</v>
      </c>
      <c r="D570" s="165">
        <v>13332</v>
      </c>
      <c r="E570" s="167" t="s">
        <v>883</v>
      </c>
      <c r="F570" s="165">
        <v>2</v>
      </c>
      <c r="G570" s="165">
        <v>0</v>
      </c>
      <c r="H570" s="168">
        <v>0</v>
      </c>
      <c r="I570" s="116"/>
    </row>
    <row r="571" s="16" customFormat="1" hidden="1" customHeight="1" spans="1:9">
      <c r="A571" s="165">
        <v>553</v>
      </c>
      <c r="B571" s="165">
        <v>385</v>
      </c>
      <c r="C571" s="166" t="s">
        <v>187</v>
      </c>
      <c r="D571" s="165">
        <v>1000733</v>
      </c>
      <c r="E571" s="167" t="s">
        <v>884</v>
      </c>
      <c r="F571" s="165">
        <v>2</v>
      </c>
      <c r="G571" s="165">
        <v>0</v>
      </c>
      <c r="H571" s="168">
        <v>0</v>
      </c>
      <c r="I571" s="116"/>
    </row>
    <row r="572" s="16" customFormat="1" hidden="1" customHeight="1" spans="1:9">
      <c r="A572" s="165">
        <v>554</v>
      </c>
      <c r="B572" s="165">
        <v>301</v>
      </c>
      <c r="C572" s="166" t="s">
        <v>803</v>
      </c>
      <c r="D572" s="165">
        <v>22</v>
      </c>
      <c r="E572" s="167" t="s">
        <v>885</v>
      </c>
      <c r="F572" s="165">
        <v>2</v>
      </c>
      <c r="G572" s="165">
        <v>0</v>
      </c>
      <c r="H572" s="168">
        <v>0</v>
      </c>
      <c r="I572" s="116"/>
    </row>
    <row r="573" s="16" customFormat="1" hidden="1" customHeight="1" spans="1:9">
      <c r="A573" s="165">
        <v>555</v>
      </c>
      <c r="B573" s="165">
        <v>114069</v>
      </c>
      <c r="C573" s="166" t="s">
        <v>637</v>
      </c>
      <c r="D573" s="165">
        <v>13292</v>
      </c>
      <c r="E573" s="167" t="s">
        <v>886</v>
      </c>
      <c r="F573" s="165">
        <v>1</v>
      </c>
      <c r="G573" s="165">
        <v>-9.5</v>
      </c>
      <c r="H573" s="168">
        <v>-1</v>
      </c>
      <c r="I573" s="116"/>
    </row>
    <row r="574" s="16" customFormat="1" hidden="1" customHeight="1" spans="1:9">
      <c r="A574" s="165">
        <v>556</v>
      </c>
      <c r="B574" s="165">
        <v>307</v>
      </c>
      <c r="C574" s="166" t="s">
        <v>191</v>
      </c>
      <c r="D574" s="165">
        <v>4529</v>
      </c>
      <c r="E574" s="167" t="s">
        <v>887</v>
      </c>
      <c r="F574" s="165">
        <v>18</v>
      </c>
      <c r="G574" s="165">
        <v>-123.29</v>
      </c>
      <c r="H574" s="168">
        <v>-2716.3226221607</v>
      </c>
      <c r="I574" s="116"/>
    </row>
  </sheetData>
  <autoFilter ref="A1:I574">
    <filterColumn colId="1">
      <customFilters>
        <customFilter operator="equal" val="343"/>
      </customFilters>
    </filterColumn>
    <extLst/>
  </autoFilter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B10" sqref="B10:P10"/>
    </sheetView>
  </sheetViews>
  <sheetFormatPr defaultColWidth="9" defaultRowHeight="27" customHeight="1"/>
  <cols>
    <col min="1" max="1" width="14.125" style="10" customWidth="1"/>
    <col min="2" max="2" width="9.125" style="43" customWidth="1"/>
    <col min="3" max="3" width="11.375" style="122" customWidth="1"/>
    <col min="4" max="4" width="9.75" style="43" customWidth="1"/>
    <col min="5" max="5" width="11.875" style="122" customWidth="1"/>
    <col min="6" max="6" width="12.125" style="43" customWidth="1"/>
    <col min="7" max="7" width="12.25" style="43" customWidth="1"/>
    <col min="8" max="8" width="9.375" style="123" customWidth="1"/>
    <col min="9" max="9" width="8.75" style="123" customWidth="1"/>
    <col min="10" max="10" width="9.125" style="123" customWidth="1"/>
    <col min="11" max="11" width="8.5" style="123" customWidth="1"/>
    <col min="12" max="12" width="6.875" style="124" customWidth="1"/>
    <col min="13" max="13" width="6.75" style="124" customWidth="1"/>
    <col min="14" max="14" width="7.375" style="43" customWidth="1"/>
    <col min="15" max="15" width="8.125" style="123" customWidth="1"/>
    <col min="16" max="16" width="24.375" style="125" customWidth="1"/>
  </cols>
  <sheetData>
    <row r="1" customHeight="1" spans="1:15">
      <c r="A1" s="126" t="s">
        <v>888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37"/>
    </row>
    <row r="2" s="14" customFormat="1" customHeight="1" spans="1:16">
      <c r="A2" s="6" t="s">
        <v>17</v>
      </c>
      <c r="B2" s="127" t="s">
        <v>889</v>
      </c>
      <c r="C2" s="128" t="s">
        <v>890</v>
      </c>
      <c r="D2" s="98" t="s">
        <v>891</v>
      </c>
      <c r="E2" s="129" t="s">
        <v>892</v>
      </c>
      <c r="F2" s="11" t="s">
        <v>893</v>
      </c>
      <c r="G2" s="11" t="s">
        <v>894</v>
      </c>
      <c r="H2" s="130" t="s">
        <v>895</v>
      </c>
      <c r="I2" s="130" t="s">
        <v>896</v>
      </c>
      <c r="J2" s="130" t="s">
        <v>897</v>
      </c>
      <c r="K2" s="130" t="s">
        <v>898</v>
      </c>
      <c r="L2" s="138" t="s">
        <v>3</v>
      </c>
      <c r="M2" s="139" t="s">
        <v>899</v>
      </c>
      <c r="N2" s="139" t="s">
        <v>900</v>
      </c>
      <c r="O2" s="130" t="s">
        <v>901</v>
      </c>
      <c r="P2" s="140"/>
    </row>
    <row r="3" customHeight="1" spans="1:15">
      <c r="A3" s="12" t="s">
        <v>55</v>
      </c>
      <c r="B3" s="104">
        <v>615000</v>
      </c>
      <c r="C3" s="131">
        <v>140546.703617174</v>
      </c>
      <c r="D3" s="83">
        <v>781200</v>
      </c>
      <c r="E3" s="132">
        <v>165002.999895119</v>
      </c>
      <c r="F3" s="114">
        <v>593386.43</v>
      </c>
      <c r="G3" s="114">
        <v>122578.29</v>
      </c>
      <c r="H3" s="133">
        <f>F3/B3</f>
        <v>0.964855983739837</v>
      </c>
      <c r="I3" s="133">
        <f>G3/C3</f>
        <v>0.87215343259763</v>
      </c>
      <c r="J3" s="133">
        <f>F3/D3</f>
        <v>0.759583243727599</v>
      </c>
      <c r="K3" s="133">
        <f>G3/E3</f>
        <v>0.742885220740923</v>
      </c>
      <c r="L3" s="138"/>
      <c r="M3" s="141">
        <v>17</v>
      </c>
      <c r="N3" s="141">
        <v>6</v>
      </c>
      <c r="O3" s="133">
        <f>N3/M3</f>
        <v>0.352941176470588</v>
      </c>
    </row>
    <row r="4" customHeight="1" spans="1:15">
      <c r="A4" s="12" t="s">
        <v>49</v>
      </c>
      <c r="B4" s="104">
        <v>367500</v>
      </c>
      <c r="C4" s="131">
        <v>84586.8114177719</v>
      </c>
      <c r="D4" s="83">
        <v>469500</v>
      </c>
      <c r="E4" s="132">
        <v>99894.4504322574</v>
      </c>
      <c r="F4" s="114">
        <v>378539.76</v>
      </c>
      <c r="G4" s="114">
        <v>82643.12</v>
      </c>
      <c r="H4" s="134">
        <f t="shared" ref="H4:H11" si="0">F4/B4</f>
        <v>1.03004016326531</v>
      </c>
      <c r="I4" s="133">
        <f t="shared" ref="I4:I11" si="1">G4/C4</f>
        <v>0.977021341918517</v>
      </c>
      <c r="J4" s="133">
        <f t="shared" ref="J4:J11" si="2">F4/D4</f>
        <v>0.806261469648562</v>
      </c>
      <c r="K4" s="133">
        <f t="shared" ref="K4:K11" si="3">G4/E4</f>
        <v>0.827304416235252</v>
      </c>
      <c r="L4" s="138">
        <v>600</v>
      </c>
      <c r="M4" s="141">
        <v>10</v>
      </c>
      <c r="N4" s="141">
        <v>4</v>
      </c>
      <c r="O4" s="133">
        <f t="shared" ref="O4:O11" si="4">N4/M4</f>
        <v>0.4</v>
      </c>
    </row>
    <row r="5" customHeight="1" spans="1:15">
      <c r="A5" s="12" t="s">
        <v>59</v>
      </c>
      <c r="B5" s="104">
        <v>313500</v>
      </c>
      <c r="C5" s="131">
        <v>69449.8000095402</v>
      </c>
      <c r="D5" s="83">
        <v>391800</v>
      </c>
      <c r="E5" s="132">
        <v>80615.7518914216</v>
      </c>
      <c r="F5" s="114">
        <v>275040.5</v>
      </c>
      <c r="G5" s="114">
        <v>54039.79</v>
      </c>
      <c r="H5" s="133">
        <f t="shared" si="0"/>
        <v>0.877322169059011</v>
      </c>
      <c r="I5" s="133">
        <f t="shared" si="1"/>
        <v>0.778112967821025</v>
      </c>
      <c r="J5" s="133">
        <f t="shared" si="2"/>
        <v>0.701992087799898</v>
      </c>
      <c r="K5" s="133">
        <f t="shared" si="3"/>
        <v>0.67033785249295</v>
      </c>
      <c r="L5" s="138"/>
      <c r="M5" s="141">
        <v>7</v>
      </c>
      <c r="N5" s="141">
        <v>6</v>
      </c>
      <c r="O5" s="133">
        <f t="shared" si="4"/>
        <v>0.857142857142857</v>
      </c>
    </row>
    <row r="6" customHeight="1" spans="1:16">
      <c r="A6" s="12" t="s">
        <v>45</v>
      </c>
      <c r="B6" s="104">
        <v>225000</v>
      </c>
      <c r="C6" s="131">
        <v>46305.3684270771</v>
      </c>
      <c r="D6" s="83">
        <v>278625</v>
      </c>
      <c r="E6" s="132">
        <v>53243.6703961986</v>
      </c>
      <c r="F6" s="135">
        <v>207828.48</v>
      </c>
      <c r="G6" s="135">
        <v>37683.46</v>
      </c>
      <c r="H6" s="136">
        <f t="shared" si="0"/>
        <v>0.923682133333333</v>
      </c>
      <c r="I6" s="133">
        <f t="shared" si="1"/>
        <v>0.813803264719617</v>
      </c>
      <c r="J6" s="136">
        <f t="shared" si="2"/>
        <v>0.745907510094213</v>
      </c>
      <c r="K6" s="133">
        <f t="shared" si="3"/>
        <v>0.707754738161148</v>
      </c>
      <c r="L6" s="138"/>
      <c r="M6" s="141">
        <v>5</v>
      </c>
      <c r="N6" s="141">
        <v>2</v>
      </c>
      <c r="O6" s="133">
        <f t="shared" si="4"/>
        <v>0.4</v>
      </c>
      <c r="P6" s="142" t="s">
        <v>902</v>
      </c>
    </row>
    <row r="7" customHeight="1" spans="1:15">
      <c r="A7" s="12" t="s">
        <v>47</v>
      </c>
      <c r="B7" s="104">
        <v>1354500</v>
      </c>
      <c r="C7" s="131">
        <v>277512.019239059</v>
      </c>
      <c r="D7" s="83">
        <v>1675575</v>
      </c>
      <c r="E7" s="132">
        <v>317521.498339116</v>
      </c>
      <c r="F7" s="114">
        <v>1404670.69</v>
      </c>
      <c r="G7" s="114">
        <v>269291.79</v>
      </c>
      <c r="H7" s="134">
        <f t="shared" si="0"/>
        <v>1.0370400073828</v>
      </c>
      <c r="I7" s="133">
        <f t="shared" si="1"/>
        <v>0.970378835260545</v>
      </c>
      <c r="J7" s="133">
        <f t="shared" si="2"/>
        <v>0.838321585127494</v>
      </c>
      <c r="K7" s="133">
        <f t="shared" si="3"/>
        <v>0.84810569176766</v>
      </c>
      <c r="L7" s="138">
        <v>600</v>
      </c>
      <c r="M7" s="141">
        <v>27</v>
      </c>
      <c r="N7" s="141">
        <v>13</v>
      </c>
      <c r="O7" s="133">
        <f t="shared" si="4"/>
        <v>0.481481481481481</v>
      </c>
    </row>
    <row r="8" customHeight="1" spans="1:15">
      <c r="A8" s="12" t="s">
        <v>51</v>
      </c>
      <c r="B8" s="104">
        <v>1195500</v>
      </c>
      <c r="C8" s="131">
        <v>284796.724538316</v>
      </c>
      <c r="D8" s="83">
        <v>1487925</v>
      </c>
      <c r="E8" s="132">
        <v>327943.805987603</v>
      </c>
      <c r="F8" s="114">
        <v>1148342.25</v>
      </c>
      <c r="G8" s="114">
        <v>258070.59</v>
      </c>
      <c r="H8" s="133">
        <f t="shared" si="0"/>
        <v>0.960553952321205</v>
      </c>
      <c r="I8" s="133">
        <f t="shared" si="1"/>
        <v>0.906157156190466</v>
      </c>
      <c r="J8" s="133">
        <f t="shared" si="2"/>
        <v>0.771774282977973</v>
      </c>
      <c r="K8" s="133">
        <f t="shared" si="3"/>
        <v>0.78693539956585</v>
      </c>
      <c r="L8" s="138"/>
      <c r="M8" s="141">
        <v>26</v>
      </c>
      <c r="N8" s="141">
        <v>15</v>
      </c>
      <c r="O8" s="133">
        <f t="shared" si="4"/>
        <v>0.576923076923077</v>
      </c>
    </row>
    <row r="9" customHeight="1" spans="1:15">
      <c r="A9" s="12" t="s">
        <v>43</v>
      </c>
      <c r="B9" s="104">
        <v>432000</v>
      </c>
      <c r="C9" s="131">
        <v>91742.5112003067</v>
      </c>
      <c r="D9" s="83">
        <v>523500</v>
      </c>
      <c r="E9" s="132">
        <v>102872.153575355</v>
      </c>
      <c r="F9" s="114">
        <v>526977.27</v>
      </c>
      <c r="G9" s="114">
        <v>105621.58</v>
      </c>
      <c r="H9" s="134">
        <f t="shared" si="0"/>
        <v>1.21985479166667</v>
      </c>
      <c r="I9" s="134">
        <f t="shared" si="1"/>
        <v>1.1512828526068</v>
      </c>
      <c r="J9" s="134">
        <f t="shared" si="2"/>
        <v>1.0066423495702</v>
      </c>
      <c r="K9" s="134">
        <f t="shared" si="3"/>
        <v>1.02672663426484</v>
      </c>
      <c r="L9" s="138">
        <v>5000</v>
      </c>
      <c r="M9" s="141">
        <v>3</v>
      </c>
      <c r="N9" s="141">
        <v>0</v>
      </c>
      <c r="O9" s="134">
        <f t="shared" si="4"/>
        <v>0</v>
      </c>
    </row>
    <row r="10" customHeight="1" spans="1:15">
      <c r="A10" s="12" t="s">
        <v>53</v>
      </c>
      <c r="B10" s="104">
        <v>1552500</v>
      </c>
      <c r="C10" s="131">
        <v>328187.970798824</v>
      </c>
      <c r="D10" s="83">
        <v>1935750</v>
      </c>
      <c r="E10" s="132">
        <v>378703.003471305</v>
      </c>
      <c r="F10" s="114">
        <v>1527088.73</v>
      </c>
      <c r="G10" s="114">
        <v>301362.06</v>
      </c>
      <c r="H10" s="133">
        <f t="shared" si="0"/>
        <v>0.983632032206119</v>
      </c>
      <c r="I10" s="133">
        <f t="shared" si="1"/>
        <v>0.91826052998369</v>
      </c>
      <c r="J10" s="133">
        <f t="shared" si="2"/>
        <v>0.788887371819708</v>
      </c>
      <c r="K10" s="133">
        <f t="shared" si="3"/>
        <v>0.795774148178454</v>
      </c>
      <c r="L10" s="138"/>
      <c r="M10" s="141">
        <v>33</v>
      </c>
      <c r="N10" s="141">
        <v>16</v>
      </c>
      <c r="O10" s="133">
        <f t="shared" si="4"/>
        <v>0.484848484848485</v>
      </c>
    </row>
    <row r="11" s="14" customFormat="1" customHeight="1" spans="1:16">
      <c r="A11" s="6" t="s">
        <v>903</v>
      </c>
      <c r="B11" s="127">
        <f t="shared" ref="B11:G11" si="5">SUM(B3:B10)</f>
        <v>6055500</v>
      </c>
      <c r="C11" s="128">
        <f t="shared" si="5"/>
        <v>1323127.90924807</v>
      </c>
      <c r="D11" s="98">
        <f t="shared" si="5"/>
        <v>7543875</v>
      </c>
      <c r="E11" s="129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3">
        <f t="shared" si="0"/>
        <v>1.00105261497812</v>
      </c>
      <c r="I11" s="133">
        <f t="shared" si="1"/>
        <v>0.930590815441071</v>
      </c>
      <c r="J11" s="133">
        <f t="shared" si="2"/>
        <v>0.803549118987258</v>
      </c>
      <c r="K11" s="133">
        <f t="shared" si="3"/>
        <v>0.806981800644161</v>
      </c>
      <c r="L11" s="138">
        <v>6200</v>
      </c>
      <c r="M11" s="141">
        <f>SUM(M3:M10)</f>
        <v>128</v>
      </c>
      <c r="N11" s="141">
        <f>SUM(N3:N10)</f>
        <v>62</v>
      </c>
      <c r="O11" s="133">
        <f t="shared" si="4"/>
        <v>0.484375</v>
      </c>
      <c r="P11" s="140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workbookViewId="0">
      <selection activeCell="J22" sqref="J22"/>
    </sheetView>
  </sheetViews>
  <sheetFormatPr defaultColWidth="20" defaultRowHeight="13.5"/>
  <cols>
    <col min="1" max="1" width="11.75" style="115" customWidth="1"/>
    <col min="2" max="2" width="11" style="115" customWidth="1"/>
    <col min="3" max="3" width="8.5" style="115" customWidth="1"/>
    <col min="4" max="4" width="10.625" style="115" customWidth="1"/>
    <col min="5" max="5" width="10" style="115" customWidth="1"/>
    <col min="6" max="6" width="20" style="115"/>
    <col min="7" max="7" width="9" style="115" customWidth="1"/>
    <col min="8" max="8" width="9.375" style="115" customWidth="1"/>
    <col min="9" max="9" width="11.375" style="115" customWidth="1"/>
    <col min="10" max="10" width="9" style="116" customWidth="1"/>
    <col min="11" max="16382" width="20" style="115"/>
  </cols>
  <sheetData>
    <row r="1" s="115" customFormat="1" ht="15.75" spans="1:10">
      <c r="A1" s="117" t="s">
        <v>904</v>
      </c>
      <c r="B1" s="117" t="s">
        <v>905</v>
      </c>
      <c r="C1" s="118" t="s">
        <v>906</v>
      </c>
      <c r="D1" s="117" t="s">
        <v>907</v>
      </c>
      <c r="E1" s="117" t="s">
        <v>908</v>
      </c>
      <c r="F1" s="117" t="s">
        <v>909</v>
      </c>
      <c r="G1" s="117" t="s">
        <v>910</v>
      </c>
      <c r="H1" s="117" t="s">
        <v>911</v>
      </c>
      <c r="I1" s="117" t="s">
        <v>912</v>
      </c>
      <c r="J1" s="120" t="s">
        <v>913</v>
      </c>
    </row>
    <row r="2" spans="1:10">
      <c r="A2" s="119" t="s">
        <v>914</v>
      </c>
      <c r="B2" s="119" t="s">
        <v>700</v>
      </c>
      <c r="C2" s="119" t="s">
        <v>915</v>
      </c>
      <c r="D2" s="119" t="s">
        <v>916</v>
      </c>
      <c r="E2" s="119" t="s">
        <v>917</v>
      </c>
      <c r="F2" s="119" t="s">
        <v>918</v>
      </c>
      <c r="G2" s="119" t="s">
        <v>919</v>
      </c>
      <c r="H2" s="119" t="s">
        <v>920</v>
      </c>
      <c r="I2" s="119" t="s">
        <v>921</v>
      </c>
      <c r="J2" s="116">
        <v>-50</v>
      </c>
    </row>
    <row r="3" spans="1:10">
      <c r="A3" s="119" t="s">
        <v>922</v>
      </c>
      <c r="B3" s="119" t="s">
        <v>923</v>
      </c>
      <c r="C3" s="119" t="s">
        <v>924</v>
      </c>
      <c r="D3" s="119" t="s">
        <v>916</v>
      </c>
      <c r="E3" s="119" t="s">
        <v>917</v>
      </c>
      <c r="F3" s="119" t="s">
        <v>925</v>
      </c>
      <c r="G3" s="119" t="s">
        <v>919</v>
      </c>
      <c r="H3" s="119" t="s">
        <v>920</v>
      </c>
      <c r="I3" s="119" t="s">
        <v>926</v>
      </c>
      <c r="J3" s="116">
        <v>-45</v>
      </c>
    </row>
    <row r="4" spans="1:10">
      <c r="A4" s="119" t="s">
        <v>927</v>
      </c>
      <c r="B4" s="119" t="s">
        <v>928</v>
      </c>
      <c r="C4" s="119" t="s">
        <v>929</v>
      </c>
      <c r="D4" s="119" t="s">
        <v>916</v>
      </c>
      <c r="E4" s="119" t="s">
        <v>917</v>
      </c>
      <c r="F4" s="119" t="s">
        <v>930</v>
      </c>
      <c r="G4" s="119" t="s">
        <v>919</v>
      </c>
      <c r="H4" s="119" t="s">
        <v>920</v>
      </c>
      <c r="I4" s="119" t="s">
        <v>926</v>
      </c>
      <c r="J4" s="116">
        <v>-45</v>
      </c>
    </row>
    <row r="5" spans="1:10">
      <c r="A5" s="119" t="s">
        <v>931</v>
      </c>
      <c r="B5" s="119" t="s">
        <v>759</v>
      </c>
      <c r="C5" s="119" t="s">
        <v>932</v>
      </c>
      <c r="D5" s="119" t="s">
        <v>916</v>
      </c>
      <c r="E5" s="119" t="s">
        <v>917</v>
      </c>
      <c r="F5" s="119" t="s">
        <v>933</v>
      </c>
      <c r="G5" s="119" t="s">
        <v>919</v>
      </c>
      <c r="H5" s="119" t="s">
        <v>920</v>
      </c>
      <c r="I5" s="119" t="s">
        <v>926</v>
      </c>
      <c r="J5" s="116">
        <v>-45</v>
      </c>
    </row>
    <row r="6" spans="1:10">
      <c r="A6" s="119" t="s">
        <v>934</v>
      </c>
      <c r="B6" s="119" t="s">
        <v>935</v>
      </c>
      <c r="C6" s="119" t="s">
        <v>936</v>
      </c>
      <c r="D6" s="119" t="s">
        <v>916</v>
      </c>
      <c r="E6" s="119" t="s">
        <v>917</v>
      </c>
      <c r="F6" s="119" t="s">
        <v>937</v>
      </c>
      <c r="G6" s="119" t="s">
        <v>919</v>
      </c>
      <c r="H6" s="119" t="s">
        <v>920</v>
      </c>
      <c r="I6" s="119" t="s">
        <v>938</v>
      </c>
      <c r="J6" s="116">
        <v>-40</v>
      </c>
    </row>
    <row r="7" spans="1:10">
      <c r="A7" s="119" t="s">
        <v>939</v>
      </c>
      <c r="B7" s="119" t="s">
        <v>940</v>
      </c>
      <c r="C7" s="119" t="s">
        <v>941</v>
      </c>
      <c r="D7" s="119" t="s">
        <v>916</v>
      </c>
      <c r="E7" s="119" t="s">
        <v>917</v>
      </c>
      <c r="F7" s="119" t="s">
        <v>942</v>
      </c>
      <c r="G7" s="119" t="s">
        <v>919</v>
      </c>
      <c r="H7" s="119" t="s">
        <v>920</v>
      </c>
      <c r="I7" s="119" t="s">
        <v>938</v>
      </c>
      <c r="J7" s="116">
        <v>-40</v>
      </c>
    </row>
    <row r="8" spans="1:10">
      <c r="A8" s="119" t="s">
        <v>943</v>
      </c>
      <c r="B8" s="119" t="s">
        <v>872</v>
      </c>
      <c r="C8" s="119" t="s">
        <v>944</v>
      </c>
      <c r="D8" s="119" t="s">
        <v>916</v>
      </c>
      <c r="E8" s="119" t="s">
        <v>917</v>
      </c>
      <c r="F8" s="119" t="s">
        <v>945</v>
      </c>
      <c r="G8" s="119" t="s">
        <v>919</v>
      </c>
      <c r="H8" s="119" t="s">
        <v>920</v>
      </c>
      <c r="I8" s="119" t="s">
        <v>946</v>
      </c>
      <c r="J8" s="116">
        <v>-35</v>
      </c>
    </row>
    <row r="9" spans="1:10">
      <c r="A9" s="119" t="s">
        <v>947</v>
      </c>
      <c r="B9" s="119" t="s">
        <v>813</v>
      </c>
      <c r="C9" s="119" t="s">
        <v>948</v>
      </c>
      <c r="D9" s="119" t="s">
        <v>916</v>
      </c>
      <c r="E9" s="119" t="s">
        <v>917</v>
      </c>
      <c r="F9" s="119" t="s">
        <v>949</v>
      </c>
      <c r="G9" s="119" t="s">
        <v>919</v>
      </c>
      <c r="H9" s="119" t="s">
        <v>920</v>
      </c>
      <c r="I9" s="119" t="s">
        <v>946</v>
      </c>
      <c r="J9" s="116">
        <v>-35</v>
      </c>
    </row>
    <row r="10" spans="1:10">
      <c r="A10" s="119" t="s">
        <v>950</v>
      </c>
      <c r="B10" s="119" t="s">
        <v>416</v>
      </c>
      <c r="C10" s="119" t="s">
        <v>951</v>
      </c>
      <c r="D10" s="119" t="s">
        <v>916</v>
      </c>
      <c r="E10" s="119" t="s">
        <v>917</v>
      </c>
      <c r="F10" s="119" t="s">
        <v>69</v>
      </c>
      <c r="G10" s="119" t="s">
        <v>919</v>
      </c>
      <c r="H10" s="119" t="s">
        <v>920</v>
      </c>
      <c r="I10" s="119" t="s">
        <v>952</v>
      </c>
      <c r="J10" s="116">
        <v>-25</v>
      </c>
    </row>
    <row r="11" spans="1:10">
      <c r="A11" s="119" t="s">
        <v>953</v>
      </c>
      <c r="B11" s="119" t="s">
        <v>553</v>
      </c>
      <c r="C11" s="119" t="s">
        <v>954</v>
      </c>
      <c r="D11" s="119" t="s">
        <v>916</v>
      </c>
      <c r="E11" s="119" t="s">
        <v>917</v>
      </c>
      <c r="F11" s="119" t="s">
        <v>955</v>
      </c>
      <c r="G11" s="119" t="s">
        <v>919</v>
      </c>
      <c r="H11" s="119" t="s">
        <v>920</v>
      </c>
      <c r="I11" s="119" t="s">
        <v>952</v>
      </c>
      <c r="J11" s="116">
        <v>-25</v>
      </c>
    </row>
    <row r="12" spans="1:10">
      <c r="A12" s="119" t="s">
        <v>956</v>
      </c>
      <c r="B12" s="119" t="s">
        <v>957</v>
      </c>
      <c r="C12" s="119" t="s">
        <v>958</v>
      </c>
      <c r="D12" s="119" t="s">
        <v>916</v>
      </c>
      <c r="E12" s="119" t="s">
        <v>917</v>
      </c>
      <c r="F12" s="119" t="s">
        <v>959</v>
      </c>
      <c r="G12" s="119" t="s">
        <v>919</v>
      </c>
      <c r="H12" s="119" t="s">
        <v>920</v>
      </c>
      <c r="I12" s="119" t="s">
        <v>952</v>
      </c>
      <c r="J12" s="116">
        <v>-25</v>
      </c>
    </row>
    <row r="13" spans="1:10">
      <c r="A13" s="119" t="s">
        <v>960</v>
      </c>
      <c r="B13" s="119" t="s">
        <v>961</v>
      </c>
      <c r="C13" s="119" t="s">
        <v>962</v>
      </c>
      <c r="D13" s="119" t="s">
        <v>916</v>
      </c>
      <c r="E13" s="119" t="s">
        <v>917</v>
      </c>
      <c r="F13" s="119" t="s">
        <v>104</v>
      </c>
      <c r="G13" s="119" t="s">
        <v>919</v>
      </c>
      <c r="H13" s="119" t="s">
        <v>920</v>
      </c>
      <c r="I13" s="119" t="s">
        <v>952</v>
      </c>
      <c r="J13" s="116">
        <v>-25</v>
      </c>
    </row>
    <row r="14" spans="1:10">
      <c r="A14" s="119" t="s">
        <v>963</v>
      </c>
      <c r="B14" s="119" t="s">
        <v>878</v>
      </c>
      <c r="C14" s="119" t="s">
        <v>964</v>
      </c>
      <c r="D14" s="119" t="s">
        <v>916</v>
      </c>
      <c r="E14" s="119" t="s">
        <v>917</v>
      </c>
      <c r="F14" s="119" t="s">
        <v>965</v>
      </c>
      <c r="G14" s="119" t="s">
        <v>919</v>
      </c>
      <c r="H14" s="119" t="s">
        <v>920</v>
      </c>
      <c r="I14" s="119" t="s">
        <v>952</v>
      </c>
      <c r="J14" s="116">
        <v>-25</v>
      </c>
    </row>
    <row r="15" spans="1:10">
      <c r="A15" s="119" t="s">
        <v>931</v>
      </c>
      <c r="B15" s="119" t="s">
        <v>482</v>
      </c>
      <c r="C15" s="119" t="s">
        <v>966</v>
      </c>
      <c r="D15" s="119" t="s">
        <v>916</v>
      </c>
      <c r="E15" s="119" t="s">
        <v>917</v>
      </c>
      <c r="F15" s="119" t="s">
        <v>933</v>
      </c>
      <c r="G15" s="119" t="s">
        <v>919</v>
      </c>
      <c r="H15" s="119" t="s">
        <v>920</v>
      </c>
      <c r="I15" s="119" t="s">
        <v>952</v>
      </c>
      <c r="J15" s="116">
        <v>-25</v>
      </c>
    </row>
    <row r="16" spans="1:10">
      <c r="A16" s="119" t="s">
        <v>967</v>
      </c>
      <c r="B16" s="119" t="s">
        <v>449</v>
      </c>
      <c r="C16" s="119" t="s">
        <v>968</v>
      </c>
      <c r="D16" s="119" t="s">
        <v>916</v>
      </c>
      <c r="E16" s="119" t="s">
        <v>917</v>
      </c>
      <c r="F16" s="119" t="s">
        <v>113</v>
      </c>
      <c r="G16" s="119" t="s">
        <v>919</v>
      </c>
      <c r="H16" s="119" t="s">
        <v>920</v>
      </c>
      <c r="I16" s="119" t="s">
        <v>952</v>
      </c>
      <c r="J16" s="116">
        <v>-25</v>
      </c>
    </row>
    <row r="17" spans="1:10">
      <c r="A17" s="119" t="s">
        <v>939</v>
      </c>
      <c r="B17" s="119" t="s">
        <v>473</v>
      </c>
      <c r="C17" s="119" t="s">
        <v>969</v>
      </c>
      <c r="D17" s="119" t="s">
        <v>916</v>
      </c>
      <c r="E17" s="119" t="s">
        <v>917</v>
      </c>
      <c r="F17" s="119" t="s">
        <v>942</v>
      </c>
      <c r="G17" s="119" t="s">
        <v>919</v>
      </c>
      <c r="H17" s="119" t="s">
        <v>920</v>
      </c>
      <c r="I17" s="119" t="s">
        <v>970</v>
      </c>
      <c r="J17" s="116">
        <v>-20</v>
      </c>
    </row>
    <row r="18" spans="1:10">
      <c r="A18" s="119" t="s">
        <v>971</v>
      </c>
      <c r="B18" s="119" t="s">
        <v>645</v>
      </c>
      <c r="C18" s="119" t="s">
        <v>972</v>
      </c>
      <c r="D18" s="119" t="s">
        <v>916</v>
      </c>
      <c r="E18" s="119" t="s">
        <v>917</v>
      </c>
      <c r="F18" s="119" t="s">
        <v>973</v>
      </c>
      <c r="G18" s="119" t="s">
        <v>919</v>
      </c>
      <c r="H18" s="119" t="s">
        <v>920</v>
      </c>
      <c r="I18" s="119" t="s">
        <v>970</v>
      </c>
      <c r="J18" s="116">
        <v>-20</v>
      </c>
    </row>
    <row r="19" spans="1:10">
      <c r="A19" s="119" t="s">
        <v>974</v>
      </c>
      <c r="B19" s="119" t="s">
        <v>299</v>
      </c>
      <c r="C19" s="119" t="s">
        <v>975</v>
      </c>
      <c r="D19" s="119" t="s">
        <v>916</v>
      </c>
      <c r="E19" s="119" t="s">
        <v>917</v>
      </c>
      <c r="F19" s="119" t="s">
        <v>976</v>
      </c>
      <c r="G19" s="119" t="s">
        <v>919</v>
      </c>
      <c r="H19" s="119" t="s">
        <v>920</v>
      </c>
      <c r="I19" s="119" t="s">
        <v>970</v>
      </c>
      <c r="J19" s="116">
        <v>-20</v>
      </c>
    </row>
    <row r="20" spans="1:10">
      <c r="A20" s="119" t="s">
        <v>977</v>
      </c>
      <c r="B20" s="119" t="s">
        <v>978</v>
      </c>
      <c r="C20" s="119" t="s">
        <v>979</v>
      </c>
      <c r="D20" s="119" t="s">
        <v>916</v>
      </c>
      <c r="E20" s="119" t="s">
        <v>917</v>
      </c>
      <c r="F20" s="119" t="s">
        <v>122</v>
      </c>
      <c r="G20" s="119" t="s">
        <v>919</v>
      </c>
      <c r="H20" s="119" t="s">
        <v>920</v>
      </c>
      <c r="I20" s="119" t="s">
        <v>970</v>
      </c>
      <c r="J20" s="116">
        <v>-20</v>
      </c>
    </row>
    <row r="21" spans="1:10">
      <c r="A21" s="119" t="s">
        <v>980</v>
      </c>
      <c r="B21" s="119" t="s">
        <v>581</v>
      </c>
      <c r="C21" s="119" t="s">
        <v>981</v>
      </c>
      <c r="D21" s="119" t="s">
        <v>916</v>
      </c>
      <c r="E21" s="119" t="s">
        <v>917</v>
      </c>
      <c r="F21" s="119" t="s">
        <v>982</v>
      </c>
      <c r="G21" s="119" t="s">
        <v>919</v>
      </c>
      <c r="H21" s="119" t="s">
        <v>920</v>
      </c>
      <c r="I21" s="119" t="s">
        <v>970</v>
      </c>
      <c r="J21" s="116">
        <v>-20</v>
      </c>
    </row>
    <row r="22" spans="1:10">
      <c r="A22" s="119" t="s">
        <v>983</v>
      </c>
      <c r="B22" s="119" t="s">
        <v>616</v>
      </c>
      <c r="C22" s="119" t="s">
        <v>984</v>
      </c>
      <c r="D22" s="119" t="s">
        <v>916</v>
      </c>
      <c r="E22" s="119" t="s">
        <v>917</v>
      </c>
      <c r="F22" s="119" t="s">
        <v>985</v>
      </c>
      <c r="G22" s="119" t="s">
        <v>919</v>
      </c>
      <c r="H22" s="119" t="s">
        <v>920</v>
      </c>
      <c r="I22" s="119" t="s">
        <v>970</v>
      </c>
      <c r="J22" s="116">
        <v>-20</v>
      </c>
    </row>
    <row r="23" spans="1:10">
      <c r="A23" s="119" t="s">
        <v>983</v>
      </c>
      <c r="B23" s="119" t="s">
        <v>674</v>
      </c>
      <c r="C23" s="119" t="s">
        <v>986</v>
      </c>
      <c r="D23" s="119" t="s">
        <v>916</v>
      </c>
      <c r="E23" s="119" t="s">
        <v>917</v>
      </c>
      <c r="F23" s="119" t="s">
        <v>985</v>
      </c>
      <c r="G23" s="119" t="s">
        <v>919</v>
      </c>
      <c r="H23" s="119" t="s">
        <v>920</v>
      </c>
      <c r="I23" s="119" t="s">
        <v>970</v>
      </c>
      <c r="J23" s="116">
        <v>-20</v>
      </c>
    </row>
    <row r="24" spans="1:10">
      <c r="A24" s="119" t="s">
        <v>987</v>
      </c>
      <c r="B24" s="119" t="s">
        <v>874</v>
      </c>
      <c r="C24" s="119" t="s">
        <v>988</v>
      </c>
      <c r="D24" s="119" t="s">
        <v>916</v>
      </c>
      <c r="E24" s="119" t="s">
        <v>917</v>
      </c>
      <c r="F24" s="119" t="s">
        <v>989</v>
      </c>
      <c r="G24" s="119" t="s">
        <v>919</v>
      </c>
      <c r="H24" s="119" t="s">
        <v>920</v>
      </c>
      <c r="I24" s="119" t="s">
        <v>970</v>
      </c>
      <c r="J24" s="116">
        <v>-20</v>
      </c>
    </row>
    <row r="25" spans="1:10">
      <c r="A25" s="119" t="s">
        <v>990</v>
      </c>
      <c r="B25" s="119" t="s">
        <v>991</v>
      </c>
      <c r="C25" s="119" t="s">
        <v>992</v>
      </c>
      <c r="D25" s="119" t="s">
        <v>916</v>
      </c>
      <c r="E25" s="119" t="s">
        <v>917</v>
      </c>
      <c r="F25" s="119" t="s">
        <v>993</v>
      </c>
      <c r="G25" s="119" t="s">
        <v>919</v>
      </c>
      <c r="H25" s="119" t="s">
        <v>920</v>
      </c>
      <c r="I25" s="119" t="s">
        <v>970</v>
      </c>
      <c r="J25" s="116">
        <v>-20</v>
      </c>
    </row>
    <row r="26" spans="1:10">
      <c r="A26" s="119" t="s">
        <v>980</v>
      </c>
      <c r="B26" s="119" t="s">
        <v>743</v>
      </c>
      <c r="C26" s="119" t="s">
        <v>994</v>
      </c>
      <c r="D26" s="119" t="s">
        <v>916</v>
      </c>
      <c r="E26" s="119" t="s">
        <v>917</v>
      </c>
      <c r="F26" s="119" t="s">
        <v>982</v>
      </c>
      <c r="G26" s="119" t="s">
        <v>919</v>
      </c>
      <c r="H26" s="119" t="s">
        <v>920</v>
      </c>
      <c r="I26" s="119" t="s">
        <v>970</v>
      </c>
      <c r="J26" s="116">
        <v>-20</v>
      </c>
    </row>
    <row r="27" spans="1:10">
      <c r="A27" s="119" t="s">
        <v>922</v>
      </c>
      <c r="B27" s="119" t="s">
        <v>479</v>
      </c>
      <c r="C27" s="119" t="s">
        <v>995</v>
      </c>
      <c r="D27" s="119" t="s">
        <v>916</v>
      </c>
      <c r="E27" s="119" t="s">
        <v>917</v>
      </c>
      <c r="F27" s="119" t="s">
        <v>925</v>
      </c>
      <c r="G27" s="119" t="s">
        <v>919</v>
      </c>
      <c r="H27" s="119" t="s">
        <v>920</v>
      </c>
      <c r="I27" s="119" t="s">
        <v>970</v>
      </c>
      <c r="J27" s="116">
        <v>-20</v>
      </c>
    </row>
    <row r="28" spans="1:10">
      <c r="A28" s="119" t="s">
        <v>996</v>
      </c>
      <c r="B28" s="119" t="s">
        <v>618</v>
      </c>
      <c r="C28" s="119" t="s">
        <v>997</v>
      </c>
      <c r="D28" s="119" t="s">
        <v>916</v>
      </c>
      <c r="E28" s="119" t="s">
        <v>917</v>
      </c>
      <c r="F28" s="119" t="s">
        <v>998</v>
      </c>
      <c r="G28" s="119" t="s">
        <v>919</v>
      </c>
      <c r="H28" s="119" t="s">
        <v>920</v>
      </c>
      <c r="I28" s="119" t="s">
        <v>970</v>
      </c>
      <c r="J28" s="116">
        <v>-20</v>
      </c>
    </row>
    <row r="29" spans="1:10">
      <c r="A29" s="119" t="s">
        <v>980</v>
      </c>
      <c r="B29" s="119" t="s">
        <v>567</v>
      </c>
      <c r="C29" s="119" t="s">
        <v>999</v>
      </c>
      <c r="D29" s="119" t="s">
        <v>916</v>
      </c>
      <c r="E29" s="119" t="s">
        <v>917</v>
      </c>
      <c r="F29" s="119" t="s">
        <v>982</v>
      </c>
      <c r="G29" s="119" t="s">
        <v>919</v>
      </c>
      <c r="H29" s="119" t="s">
        <v>920</v>
      </c>
      <c r="I29" s="119" t="s">
        <v>970</v>
      </c>
      <c r="J29" s="116">
        <v>-20</v>
      </c>
    </row>
    <row r="30" spans="1:10">
      <c r="A30" s="119" t="s">
        <v>1000</v>
      </c>
      <c r="B30" s="119" t="s">
        <v>672</v>
      </c>
      <c r="C30" s="119" t="s">
        <v>1001</v>
      </c>
      <c r="D30" s="119" t="s">
        <v>916</v>
      </c>
      <c r="E30" s="119" t="s">
        <v>917</v>
      </c>
      <c r="F30" s="119" t="s">
        <v>1002</v>
      </c>
      <c r="G30" s="119" t="s">
        <v>919</v>
      </c>
      <c r="H30" s="119" t="s">
        <v>920</v>
      </c>
      <c r="I30" s="119" t="s">
        <v>970</v>
      </c>
      <c r="J30" s="116">
        <v>-20</v>
      </c>
    </row>
    <row r="31" spans="1:10">
      <c r="A31" s="119" t="s">
        <v>1003</v>
      </c>
      <c r="B31" s="119" t="s">
        <v>736</v>
      </c>
      <c r="C31" s="119" t="s">
        <v>1004</v>
      </c>
      <c r="D31" s="119" t="s">
        <v>916</v>
      </c>
      <c r="E31" s="119" t="s">
        <v>917</v>
      </c>
      <c r="F31" s="119" t="s">
        <v>1005</v>
      </c>
      <c r="G31" s="119" t="s">
        <v>919</v>
      </c>
      <c r="H31" s="119" t="s">
        <v>920</v>
      </c>
      <c r="I31" s="119" t="s">
        <v>970</v>
      </c>
      <c r="J31" s="116">
        <v>-20</v>
      </c>
    </row>
    <row r="32" spans="1:10">
      <c r="A32" s="119" t="s">
        <v>1006</v>
      </c>
      <c r="B32" s="119" t="s">
        <v>1007</v>
      </c>
      <c r="C32" s="119" t="s">
        <v>1008</v>
      </c>
      <c r="D32" s="119" t="s">
        <v>916</v>
      </c>
      <c r="E32" s="119" t="s">
        <v>917</v>
      </c>
      <c r="F32" s="119" t="s">
        <v>1009</v>
      </c>
      <c r="G32" s="119" t="s">
        <v>919</v>
      </c>
      <c r="H32" s="119" t="s">
        <v>920</v>
      </c>
      <c r="I32" s="119" t="s">
        <v>970</v>
      </c>
      <c r="J32" s="116">
        <v>-20</v>
      </c>
    </row>
    <row r="33" spans="1:10">
      <c r="A33" s="119" t="s">
        <v>1010</v>
      </c>
      <c r="B33" s="119" t="s">
        <v>635</v>
      </c>
      <c r="C33" s="119" t="s">
        <v>1011</v>
      </c>
      <c r="D33" s="119" t="s">
        <v>916</v>
      </c>
      <c r="E33" s="119" t="s">
        <v>917</v>
      </c>
      <c r="F33" s="119" t="s">
        <v>1012</v>
      </c>
      <c r="G33" s="119" t="s">
        <v>919</v>
      </c>
      <c r="H33" s="119" t="s">
        <v>920</v>
      </c>
      <c r="I33" s="119" t="s">
        <v>970</v>
      </c>
      <c r="J33" s="116">
        <v>-20</v>
      </c>
    </row>
    <row r="34" spans="1:10">
      <c r="A34" s="119" t="s">
        <v>1013</v>
      </c>
      <c r="B34" s="119" t="s">
        <v>1014</v>
      </c>
      <c r="C34" s="119" t="s">
        <v>1015</v>
      </c>
      <c r="D34" s="119" t="s">
        <v>916</v>
      </c>
      <c r="E34" s="119" t="s">
        <v>917</v>
      </c>
      <c r="F34" s="119" t="s">
        <v>1016</v>
      </c>
      <c r="G34" s="119" t="s">
        <v>919</v>
      </c>
      <c r="H34" s="119" t="s">
        <v>920</v>
      </c>
      <c r="I34" s="119" t="s">
        <v>970</v>
      </c>
      <c r="J34" s="116">
        <v>-20</v>
      </c>
    </row>
    <row r="35" spans="1:10">
      <c r="A35" s="119" t="s">
        <v>1017</v>
      </c>
      <c r="B35" s="119" t="s">
        <v>577</v>
      </c>
      <c r="C35" s="119" t="s">
        <v>1018</v>
      </c>
      <c r="D35" s="119" t="s">
        <v>916</v>
      </c>
      <c r="E35" s="119" t="s">
        <v>917</v>
      </c>
      <c r="F35" s="119" t="s">
        <v>1019</v>
      </c>
      <c r="G35" s="119" t="s">
        <v>919</v>
      </c>
      <c r="H35" s="119" t="s">
        <v>920</v>
      </c>
      <c r="I35" s="119" t="s">
        <v>970</v>
      </c>
      <c r="J35" s="116">
        <v>-20</v>
      </c>
    </row>
    <row r="36" spans="1:10">
      <c r="A36" s="119" t="s">
        <v>1017</v>
      </c>
      <c r="B36" s="119" t="s">
        <v>1020</v>
      </c>
      <c r="C36" s="119" t="s">
        <v>1021</v>
      </c>
      <c r="D36" s="119" t="s">
        <v>916</v>
      </c>
      <c r="E36" s="119" t="s">
        <v>917</v>
      </c>
      <c r="F36" s="119" t="s">
        <v>1019</v>
      </c>
      <c r="G36" s="119" t="s">
        <v>919</v>
      </c>
      <c r="H36" s="119" t="s">
        <v>920</v>
      </c>
      <c r="I36" s="119" t="s">
        <v>1022</v>
      </c>
      <c r="J36" s="116">
        <v>-15</v>
      </c>
    </row>
    <row r="37" spans="1:10">
      <c r="A37" s="119" t="s">
        <v>931</v>
      </c>
      <c r="B37" s="119" t="s">
        <v>293</v>
      </c>
      <c r="C37" s="119" t="s">
        <v>1023</v>
      </c>
      <c r="D37" s="119" t="s">
        <v>916</v>
      </c>
      <c r="E37" s="119" t="s">
        <v>917</v>
      </c>
      <c r="F37" s="119" t="s">
        <v>933</v>
      </c>
      <c r="G37" s="119" t="s">
        <v>919</v>
      </c>
      <c r="H37" s="119" t="s">
        <v>920</v>
      </c>
      <c r="I37" s="119" t="s">
        <v>1022</v>
      </c>
      <c r="J37" s="116">
        <v>-15</v>
      </c>
    </row>
    <row r="38" spans="1:10">
      <c r="A38" s="119" t="s">
        <v>983</v>
      </c>
      <c r="B38" s="119" t="s">
        <v>749</v>
      </c>
      <c r="C38" s="119" t="s">
        <v>1024</v>
      </c>
      <c r="D38" s="119" t="s">
        <v>916</v>
      </c>
      <c r="E38" s="119" t="s">
        <v>917</v>
      </c>
      <c r="F38" s="119" t="s">
        <v>985</v>
      </c>
      <c r="G38" s="119" t="s">
        <v>919</v>
      </c>
      <c r="H38" s="119" t="s">
        <v>920</v>
      </c>
      <c r="I38" s="119" t="s">
        <v>1022</v>
      </c>
      <c r="J38" s="116">
        <v>-15</v>
      </c>
    </row>
    <row r="39" spans="1:10">
      <c r="A39" s="119" t="s">
        <v>1025</v>
      </c>
      <c r="B39" s="119" t="s">
        <v>641</v>
      </c>
      <c r="C39" s="119" t="s">
        <v>1026</v>
      </c>
      <c r="D39" s="119" t="s">
        <v>916</v>
      </c>
      <c r="E39" s="119" t="s">
        <v>917</v>
      </c>
      <c r="F39" s="119" t="s">
        <v>1027</v>
      </c>
      <c r="G39" s="119" t="s">
        <v>919</v>
      </c>
      <c r="H39" s="119" t="s">
        <v>920</v>
      </c>
      <c r="I39" s="119" t="s">
        <v>1022</v>
      </c>
      <c r="J39" s="116">
        <v>-15</v>
      </c>
    </row>
    <row r="40" spans="1:10">
      <c r="A40" s="119" t="s">
        <v>1025</v>
      </c>
      <c r="B40" s="119" t="s">
        <v>1028</v>
      </c>
      <c r="C40" s="119" t="s">
        <v>1029</v>
      </c>
      <c r="D40" s="119" t="s">
        <v>916</v>
      </c>
      <c r="E40" s="119" t="s">
        <v>1030</v>
      </c>
      <c r="F40" s="119" t="s">
        <v>1027</v>
      </c>
      <c r="G40" s="119" t="s">
        <v>919</v>
      </c>
      <c r="H40" s="119" t="s">
        <v>920</v>
      </c>
      <c r="I40" s="119" t="s">
        <v>1022</v>
      </c>
      <c r="J40" s="116">
        <v>-15</v>
      </c>
    </row>
    <row r="41" spans="1:10">
      <c r="A41" s="119" t="s">
        <v>1031</v>
      </c>
      <c r="B41" s="119" t="s">
        <v>609</v>
      </c>
      <c r="C41" s="119" t="s">
        <v>1032</v>
      </c>
      <c r="D41" s="119" t="s">
        <v>916</v>
      </c>
      <c r="E41" s="119" t="s">
        <v>1030</v>
      </c>
      <c r="F41" s="119" t="s">
        <v>126</v>
      </c>
      <c r="G41" s="119" t="s">
        <v>919</v>
      </c>
      <c r="H41" s="119" t="s">
        <v>920</v>
      </c>
      <c r="I41" s="119" t="s">
        <v>1022</v>
      </c>
      <c r="J41" s="116">
        <v>-15</v>
      </c>
    </row>
    <row r="42" spans="1:10">
      <c r="A42" s="119" t="s">
        <v>983</v>
      </c>
      <c r="B42" s="119" t="s">
        <v>1033</v>
      </c>
      <c r="C42" s="119" t="s">
        <v>1034</v>
      </c>
      <c r="D42" s="119" t="s">
        <v>916</v>
      </c>
      <c r="E42" s="119" t="s">
        <v>1030</v>
      </c>
      <c r="F42" s="119" t="s">
        <v>985</v>
      </c>
      <c r="G42" s="119" t="s">
        <v>919</v>
      </c>
      <c r="H42" s="119" t="s">
        <v>920</v>
      </c>
      <c r="I42" s="119" t="s">
        <v>1022</v>
      </c>
      <c r="J42" s="116">
        <v>-15</v>
      </c>
    </row>
    <row r="43" spans="1:10">
      <c r="A43" s="119" t="s">
        <v>987</v>
      </c>
      <c r="B43" s="119" t="s">
        <v>1035</v>
      </c>
      <c r="C43" s="119" t="s">
        <v>1036</v>
      </c>
      <c r="D43" s="119" t="s">
        <v>916</v>
      </c>
      <c r="E43" s="119" t="s">
        <v>917</v>
      </c>
      <c r="F43" s="119" t="s">
        <v>989</v>
      </c>
      <c r="G43" s="119" t="s">
        <v>919</v>
      </c>
      <c r="H43" s="119" t="s">
        <v>920</v>
      </c>
      <c r="I43" s="119" t="s">
        <v>1022</v>
      </c>
      <c r="J43" s="116">
        <v>-15</v>
      </c>
    </row>
    <row r="44" spans="1:10">
      <c r="A44" s="119" t="s">
        <v>956</v>
      </c>
      <c r="B44" s="119" t="s">
        <v>300</v>
      </c>
      <c r="C44" s="119" t="s">
        <v>1037</v>
      </c>
      <c r="D44" s="119" t="s">
        <v>916</v>
      </c>
      <c r="E44" s="119" t="s">
        <v>917</v>
      </c>
      <c r="F44" s="119" t="s">
        <v>959</v>
      </c>
      <c r="G44" s="119" t="s">
        <v>919</v>
      </c>
      <c r="H44" s="119" t="s">
        <v>920</v>
      </c>
      <c r="I44" s="119" t="s">
        <v>1022</v>
      </c>
      <c r="J44" s="116">
        <v>-15</v>
      </c>
    </row>
    <row r="45" spans="1:10">
      <c r="A45" s="119" t="s">
        <v>1038</v>
      </c>
      <c r="B45" s="119" t="s">
        <v>1039</v>
      </c>
      <c r="C45" s="119" t="s">
        <v>1040</v>
      </c>
      <c r="D45" s="119" t="s">
        <v>916</v>
      </c>
      <c r="E45" s="119" t="s">
        <v>917</v>
      </c>
      <c r="F45" s="119" t="s">
        <v>1041</v>
      </c>
      <c r="G45" s="119" t="s">
        <v>919</v>
      </c>
      <c r="H45" s="119" t="s">
        <v>920</v>
      </c>
      <c r="I45" s="119" t="s">
        <v>1022</v>
      </c>
      <c r="J45" s="116">
        <v>-15</v>
      </c>
    </row>
    <row r="46" spans="1:10">
      <c r="A46" s="119" t="s">
        <v>1042</v>
      </c>
      <c r="B46" s="119" t="s">
        <v>1043</v>
      </c>
      <c r="C46" s="119" t="s">
        <v>1044</v>
      </c>
      <c r="D46" s="119" t="s">
        <v>916</v>
      </c>
      <c r="E46" s="119" t="s">
        <v>917</v>
      </c>
      <c r="F46" s="119" t="s">
        <v>1045</v>
      </c>
      <c r="G46" s="119" t="s">
        <v>919</v>
      </c>
      <c r="H46" s="119" t="s">
        <v>920</v>
      </c>
      <c r="I46" s="119" t="s">
        <v>1022</v>
      </c>
      <c r="J46" s="116">
        <v>-15</v>
      </c>
    </row>
    <row r="47" spans="1:10">
      <c r="A47" s="119" t="s">
        <v>1046</v>
      </c>
      <c r="B47" s="119" t="s">
        <v>364</v>
      </c>
      <c r="C47" s="119" t="s">
        <v>1047</v>
      </c>
      <c r="D47" s="119" t="s">
        <v>916</v>
      </c>
      <c r="E47" s="119" t="s">
        <v>917</v>
      </c>
      <c r="F47" s="119" t="s">
        <v>1048</v>
      </c>
      <c r="G47" s="119" t="s">
        <v>919</v>
      </c>
      <c r="H47" s="119" t="s">
        <v>920</v>
      </c>
      <c r="I47" s="119" t="s">
        <v>1022</v>
      </c>
      <c r="J47" s="116">
        <v>-15</v>
      </c>
    </row>
    <row r="48" spans="1:10">
      <c r="A48" s="119" t="s">
        <v>927</v>
      </c>
      <c r="B48" s="119" t="s">
        <v>766</v>
      </c>
      <c r="C48" s="119" t="s">
        <v>1049</v>
      </c>
      <c r="D48" s="119" t="s">
        <v>916</v>
      </c>
      <c r="E48" s="119" t="s">
        <v>917</v>
      </c>
      <c r="F48" s="119" t="s">
        <v>930</v>
      </c>
      <c r="G48" s="119" t="s">
        <v>919</v>
      </c>
      <c r="H48" s="119" t="s">
        <v>920</v>
      </c>
      <c r="I48" s="119" t="s">
        <v>1022</v>
      </c>
      <c r="J48" s="116">
        <v>-15</v>
      </c>
    </row>
    <row r="49" spans="1:10">
      <c r="A49" s="119" t="s">
        <v>1050</v>
      </c>
      <c r="B49" s="119" t="s">
        <v>786</v>
      </c>
      <c r="C49" s="119" t="s">
        <v>1051</v>
      </c>
      <c r="D49" s="119" t="s">
        <v>916</v>
      </c>
      <c r="E49" s="119" t="s">
        <v>917</v>
      </c>
      <c r="F49" s="119" t="s">
        <v>78</v>
      </c>
      <c r="G49" s="119" t="s">
        <v>919</v>
      </c>
      <c r="H49" s="119" t="s">
        <v>920</v>
      </c>
      <c r="I49" s="119" t="s">
        <v>1022</v>
      </c>
      <c r="J49" s="116">
        <v>-15</v>
      </c>
    </row>
    <row r="50" spans="1:10">
      <c r="A50" s="119" t="s">
        <v>1052</v>
      </c>
      <c r="B50" s="119" t="s">
        <v>739</v>
      </c>
      <c r="C50" s="119" t="s">
        <v>1053</v>
      </c>
      <c r="D50" s="119" t="s">
        <v>916</v>
      </c>
      <c r="E50" s="119" t="s">
        <v>1054</v>
      </c>
      <c r="F50" s="119" t="s">
        <v>95</v>
      </c>
      <c r="G50" s="119" t="s">
        <v>919</v>
      </c>
      <c r="H50" s="119" t="s">
        <v>920</v>
      </c>
      <c r="I50" s="119" t="s">
        <v>1022</v>
      </c>
      <c r="J50" s="116">
        <v>-15</v>
      </c>
    </row>
    <row r="51" spans="1:10">
      <c r="A51" s="119" t="s">
        <v>977</v>
      </c>
      <c r="B51" s="119" t="s">
        <v>1055</v>
      </c>
      <c r="C51" s="119" t="s">
        <v>1056</v>
      </c>
      <c r="D51" s="119" t="s">
        <v>916</v>
      </c>
      <c r="E51" s="119" t="s">
        <v>917</v>
      </c>
      <c r="F51" s="119" t="s">
        <v>122</v>
      </c>
      <c r="G51" s="119" t="s">
        <v>919</v>
      </c>
      <c r="H51" s="119" t="s">
        <v>920</v>
      </c>
      <c r="I51" s="119" t="s">
        <v>1022</v>
      </c>
      <c r="J51" s="116">
        <v>-15</v>
      </c>
    </row>
    <row r="52" spans="1:10">
      <c r="A52" s="119" t="s">
        <v>931</v>
      </c>
      <c r="B52" s="119" t="s">
        <v>670</v>
      </c>
      <c r="C52" s="119" t="s">
        <v>1057</v>
      </c>
      <c r="D52" s="119" t="s">
        <v>916</v>
      </c>
      <c r="E52" s="119" t="s">
        <v>917</v>
      </c>
      <c r="F52" s="119" t="s">
        <v>933</v>
      </c>
      <c r="G52" s="119" t="s">
        <v>919</v>
      </c>
      <c r="H52" s="119" t="s">
        <v>920</v>
      </c>
      <c r="I52" s="119" t="s">
        <v>1022</v>
      </c>
      <c r="J52" s="116">
        <v>-15</v>
      </c>
    </row>
    <row r="53" spans="1:10">
      <c r="A53" s="119" t="s">
        <v>927</v>
      </c>
      <c r="B53" s="119" t="s">
        <v>224</v>
      </c>
      <c r="C53" s="119" t="s">
        <v>1058</v>
      </c>
      <c r="D53" s="119" t="s">
        <v>916</v>
      </c>
      <c r="E53" s="119" t="s">
        <v>917</v>
      </c>
      <c r="F53" s="119" t="s">
        <v>930</v>
      </c>
      <c r="G53" s="119" t="s">
        <v>919</v>
      </c>
      <c r="H53" s="119" t="s">
        <v>920</v>
      </c>
      <c r="I53" s="119" t="s">
        <v>1022</v>
      </c>
      <c r="J53" s="116">
        <v>-15</v>
      </c>
    </row>
    <row r="54" spans="1:10">
      <c r="A54" s="119" t="s">
        <v>1059</v>
      </c>
      <c r="B54" s="119" t="s">
        <v>1060</v>
      </c>
      <c r="C54" s="119" t="s">
        <v>1061</v>
      </c>
      <c r="D54" s="119" t="s">
        <v>916</v>
      </c>
      <c r="E54" s="119" t="s">
        <v>917</v>
      </c>
      <c r="F54" s="119" t="s">
        <v>82</v>
      </c>
      <c r="G54" s="119" t="s">
        <v>919</v>
      </c>
      <c r="H54" s="119" t="s">
        <v>920</v>
      </c>
      <c r="I54" s="119" t="s">
        <v>1022</v>
      </c>
      <c r="J54" s="116">
        <v>-15</v>
      </c>
    </row>
    <row r="55" spans="1:10">
      <c r="A55" s="119" t="s">
        <v>1062</v>
      </c>
      <c r="B55" s="119" t="s">
        <v>1063</v>
      </c>
      <c r="C55" s="119" t="s">
        <v>1064</v>
      </c>
      <c r="D55" s="119" t="s">
        <v>916</v>
      </c>
      <c r="E55" s="119" t="s">
        <v>917</v>
      </c>
      <c r="F55" s="119" t="s">
        <v>1065</v>
      </c>
      <c r="G55" s="119" t="s">
        <v>919</v>
      </c>
      <c r="H55" s="119" t="s">
        <v>920</v>
      </c>
      <c r="I55" s="119" t="s">
        <v>1022</v>
      </c>
      <c r="J55" s="116">
        <v>-15</v>
      </c>
    </row>
    <row r="56" spans="1:10">
      <c r="A56" s="119" t="s">
        <v>1066</v>
      </c>
      <c r="B56" s="119" t="s">
        <v>590</v>
      </c>
      <c r="C56" s="119" t="s">
        <v>1067</v>
      </c>
      <c r="D56" s="119" t="s">
        <v>916</v>
      </c>
      <c r="E56" s="119" t="s">
        <v>917</v>
      </c>
      <c r="F56" s="119" t="s">
        <v>1068</v>
      </c>
      <c r="G56" s="119" t="s">
        <v>919</v>
      </c>
      <c r="H56" s="119" t="s">
        <v>920</v>
      </c>
      <c r="I56" s="119" t="s">
        <v>1022</v>
      </c>
      <c r="J56" s="116">
        <v>-15</v>
      </c>
    </row>
    <row r="57" spans="1:10">
      <c r="A57" s="119" t="s">
        <v>974</v>
      </c>
      <c r="B57" s="119" t="s">
        <v>1069</v>
      </c>
      <c r="C57" s="119" t="s">
        <v>1070</v>
      </c>
      <c r="D57" s="119" t="s">
        <v>916</v>
      </c>
      <c r="E57" s="119" t="s">
        <v>917</v>
      </c>
      <c r="F57" s="119" t="s">
        <v>976</v>
      </c>
      <c r="G57" s="119" t="s">
        <v>919</v>
      </c>
      <c r="H57" s="119" t="s">
        <v>920</v>
      </c>
      <c r="I57" s="119" t="s">
        <v>1022</v>
      </c>
      <c r="J57" s="116">
        <v>-15</v>
      </c>
    </row>
    <row r="58" spans="1:10">
      <c r="A58" s="119" t="s">
        <v>1071</v>
      </c>
      <c r="B58" s="119" t="s">
        <v>1072</v>
      </c>
      <c r="C58" s="119" t="s">
        <v>1073</v>
      </c>
      <c r="D58" s="119" t="s">
        <v>916</v>
      </c>
      <c r="E58" s="119" t="s">
        <v>1030</v>
      </c>
      <c r="F58" s="119" t="s">
        <v>1074</v>
      </c>
      <c r="G58" s="119" t="s">
        <v>919</v>
      </c>
      <c r="H58" s="119" t="s">
        <v>920</v>
      </c>
      <c r="I58" s="119" t="s">
        <v>1022</v>
      </c>
      <c r="J58" s="116">
        <v>-15</v>
      </c>
    </row>
    <row r="59" spans="1:10">
      <c r="A59" s="119" t="s">
        <v>1075</v>
      </c>
      <c r="B59" s="119" t="s">
        <v>562</v>
      </c>
      <c r="C59" s="119" t="s">
        <v>1076</v>
      </c>
      <c r="D59" s="119" t="s">
        <v>916</v>
      </c>
      <c r="E59" s="119" t="s">
        <v>1030</v>
      </c>
      <c r="F59" s="119" t="s">
        <v>1077</v>
      </c>
      <c r="G59" s="119" t="s">
        <v>919</v>
      </c>
      <c r="H59" s="119" t="s">
        <v>920</v>
      </c>
      <c r="I59" s="119" t="s">
        <v>1022</v>
      </c>
      <c r="J59" s="116">
        <v>-15</v>
      </c>
    </row>
    <row r="60" spans="1:10">
      <c r="A60" s="119" t="s">
        <v>1078</v>
      </c>
      <c r="B60" s="119" t="s">
        <v>1079</v>
      </c>
      <c r="C60" s="119" t="s">
        <v>1080</v>
      </c>
      <c r="D60" s="119" t="s">
        <v>916</v>
      </c>
      <c r="E60" s="119" t="s">
        <v>917</v>
      </c>
      <c r="F60" s="119" t="s">
        <v>1081</v>
      </c>
      <c r="G60" s="119" t="s">
        <v>919</v>
      </c>
      <c r="H60" s="119" t="s">
        <v>920</v>
      </c>
      <c r="I60" s="119" t="s">
        <v>1022</v>
      </c>
      <c r="J60" s="116">
        <v>-15</v>
      </c>
    </row>
    <row r="61" spans="1:10">
      <c r="A61" s="119" t="s">
        <v>1082</v>
      </c>
      <c r="B61" s="119" t="s">
        <v>836</v>
      </c>
      <c r="C61" s="119" t="s">
        <v>1083</v>
      </c>
      <c r="D61" s="119" t="s">
        <v>916</v>
      </c>
      <c r="E61" s="119" t="s">
        <v>917</v>
      </c>
      <c r="F61" s="119" t="s">
        <v>1084</v>
      </c>
      <c r="G61" s="119" t="s">
        <v>919</v>
      </c>
      <c r="H61" s="119" t="s">
        <v>920</v>
      </c>
      <c r="I61" s="119" t="s">
        <v>1022</v>
      </c>
      <c r="J61" s="116">
        <v>-15</v>
      </c>
    </row>
    <row r="62" spans="1:10">
      <c r="A62" s="119" t="s">
        <v>927</v>
      </c>
      <c r="B62" s="119" t="s">
        <v>1085</v>
      </c>
      <c r="C62" s="119" t="s">
        <v>1086</v>
      </c>
      <c r="D62" s="119" t="s">
        <v>916</v>
      </c>
      <c r="E62" s="119" t="s">
        <v>917</v>
      </c>
      <c r="F62" s="119" t="s">
        <v>930</v>
      </c>
      <c r="G62" s="119" t="s">
        <v>919</v>
      </c>
      <c r="H62" s="119" t="s">
        <v>920</v>
      </c>
      <c r="I62" s="119" t="s">
        <v>1022</v>
      </c>
      <c r="J62" s="116">
        <v>-15</v>
      </c>
    </row>
    <row r="63" spans="1:10">
      <c r="A63" s="119" t="s">
        <v>931</v>
      </c>
      <c r="B63" s="119" t="s">
        <v>501</v>
      </c>
      <c r="C63" s="119" t="s">
        <v>1087</v>
      </c>
      <c r="D63" s="119" t="s">
        <v>916</v>
      </c>
      <c r="E63" s="119" t="s">
        <v>917</v>
      </c>
      <c r="F63" s="119" t="s">
        <v>933</v>
      </c>
      <c r="G63" s="119" t="s">
        <v>919</v>
      </c>
      <c r="H63" s="119" t="s">
        <v>920</v>
      </c>
      <c r="I63" s="119" t="s">
        <v>1022</v>
      </c>
      <c r="J63" s="116">
        <v>-15</v>
      </c>
    </row>
    <row r="64" spans="1:10">
      <c r="A64" s="119" t="s">
        <v>1088</v>
      </c>
      <c r="B64" s="119" t="s">
        <v>1089</v>
      </c>
      <c r="C64" s="119" t="s">
        <v>1090</v>
      </c>
      <c r="D64" s="119" t="s">
        <v>916</v>
      </c>
      <c r="E64" s="119" t="s">
        <v>917</v>
      </c>
      <c r="F64" s="119" t="s">
        <v>1091</v>
      </c>
      <c r="G64" s="119" t="s">
        <v>919</v>
      </c>
      <c r="H64" s="119" t="s">
        <v>920</v>
      </c>
      <c r="I64" s="119" t="s">
        <v>1022</v>
      </c>
      <c r="J64" s="116">
        <v>-15</v>
      </c>
    </row>
    <row r="65" spans="1:10">
      <c r="A65" s="119" t="s">
        <v>1092</v>
      </c>
      <c r="B65" s="119" t="s">
        <v>650</v>
      </c>
      <c r="C65" s="119" t="s">
        <v>1093</v>
      </c>
      <c r="D65" s="119" t="s">
        <v>916</v>
      </c>
      <c r="E65" s="119" t="s">
        <v>917</v>
      </c>
      <c r="F65" s="119" t="s">
        <v>1094</v>
      </c>
      <c r="G65" s="119" t="s">
        <v>919</v>
      </c>
      <c r="H65" s="119" t="s">
        <v>920</v>
      </c>
      <c r="I65" s="119" t="s">
        <v>1022</v>
      </c>
      <c r="J65" s="116">
        <v>-15</v>
      </c>
    </row>
    <row r="66" spans="1:10">
      <c r="A66" s="119" t="s">
        <v>1095</v>
      </c>
      <c r="B66" s="119" t="s">
        <v>604</v>
      </c>
      <c r="C66" s="119" t="s">
        <v>1096</v>
      </c>
      <c r="D66" s="119" t="s">
        <v>916</v>
      </c>
      <c r="E66" s="119" t="s">
        <v>917</v>
      </c>
      <c r="F66" s="119" t="s">
        <v>137</v>
      </c>
      <c r="G66" s="119" t="s">
        <v>919</v>
      </c>
      <c r="H66" s="119" t="s">
        <v>920</v>
      </c>
      <c r="I66" s="119" t="s">
        <v>1022</v>
      </c>
      <c r="J66" s="116">
        <v>-15</v>
      </c>
    </row>
    <row r="67" spans="1:10">
      <c r="A67" s="119" t="s">
        <v>1097</v>
      </c>
      <c r="B67" s="119" t="s">
        <v>647</v>
      </c>
      <c r="C67" s="119" t="s">
        <v>1098</v>
      </c>
      <c r="D67" s="119" t="s">
        <v>916</v>
      </c>
      <c r="E67" s="119" t="s">
        <v>917</v>
      </c>
      <c r="F67" s="119" t="s">
        <v>114</v>
      </c>
      <c r="G67" s="119" t="s">
        <v>919</v>
      </c>
      <c r="H67" s="119" t="s">
        <v>920</v>
      </c>
      <c r="I67" s="119" t="s">
        <v>1022</v>
      </c>
      <c r="J67" s="116">
        <v>-15</v>
      </c>
    </row>
    <row r="68" spans="1:10">
      <c r="A68" s="119" t="s">
        <v>1099</v>
      </c>
      <c r="B68" s="119" t="s">
        <v>495</v>
      </c>
      <c r="C68" s="119" t="s">
        <v>1100</v>
      </c>
      <c r="D68" s="119" t="s">
        <v>916</v>
      </c>
      <c r="E68" s="119" t="s">
        <v>917</v>
      </c>
      <c r="F68" s="119" t="s">
        <v>1101</v>
      </c>
      <c r="G68" s="119" t="s">
        <v>919</v>
      </c>
      <c r="H68" s="119" t="s">
        <v>920</v>
      </c>
      <c r="I68" s="119" t="s">
        <v>1022</v>
      </c>
      <c r="J68" s="116">
        <v>-15</v>
      </c>
    </row>
    <row r="69" spans="1:10">
      <c r="A69" s="119" t="s">
        <v>1102</v>
      </c>
      <c r="B69" s="119" t="s">
        <v>704</v>
      </c>
      <c r="C69" s="119" t="s">
        <v>1103</v>
      </c>
      <c r="D69" s="119" t="s">
        <v>916</v>
      </c>
      <c r="E69" s="119" t="s">
        <v>917</v>
      </c>
      <c r="F69" s="119" t="s">
        <v>160</v>
      </c>
      <c r="G69" s="119" t="s">
        <v>919</v>
      </c>
      <c r="H69" s="119" t="s">
        <v>920</v>
      </c>
      <c r="I69" s="119" t="s">
        <v>1022</v>
      </c>
      <c r="J69" s="116">
        <v>-15</v>
      </c>
    </row>
    <row r="70" spans="1:10">
      <c r="A70" s="119" t="s">
        <v>931</v>
      </c>
      <c r="B70" s="119" t="s">
        <v>294</v>
      </c>
      <c r="C70" s="119" t="s">
        <v>1104</v>
      </c>
      <c r="D70" s="119" t="s">
        <v>916</v>
      </c>
      <c r="E70" s="119" t="s">
        <v>917</v>
      </c>
      <c r="F70" s="119" t="s">
        <v>933</v>
      </c>
      <c r="G70" s="119" t="s">
        <v>919</v>
      </c>
      <c r="H70" s="119" t="s">
        <v>920</v>
      </c>
      <c r="I70" s="119" t="s">
        <v>1022</v>
      </c>
      <c r="J70" s="116">
        <v>-15</v>
      </c>
    </row>
    <row r="71" spans="1:10">
      <c r="A71" s="119" t="s">
        <v>1105</v>
      </c>
      <c r="B71" s="119" t="s">
        <v>564</v>
      </c>
      <c r="C71" s="119" t="s">
        <v>1106</v>
      </c>
      <c r="D71" s="119" t="s">
        <v>916</v>
      </c>
      <c r="E71" s="119" t="s">
        <v>1030</v>
      </c>
      <c r="F71" s="119" t="s">
        <v>162</v>
      </c>
      <c r="G71" s="119" t="s">
        <v>919</v>
      </c>
      <c r="H71" s="119" t="s">
        <v>920</v>
      </c>
      <c r="I71" s="119" t="s">
        <v>1022</v>
      </c>
      <c r="J71" s="116">
        <v>-15</v>
      </c>
    </row>
    <row r="72" spans="1:10">
      <c r="A72" s="119" t="s">
        <v>1107</v>
      </c>
      <c r="B72" s="119" t="s">
        <v>520</v>
      </c>
      <c r="C72" s="119" t="s">
        <v>1108</v>
      </c>
      <c r="D72" s="119" t="s">
        <v>916</v>
      </c>
      <c r="E72" s="119" t="s">
        <v>917</v>
      </c>
      <c r="F72" s="119" t="s">
        <v>1109</v>
      </c>
      <c r="G72" s="119" t="s">
        <v>919</v>
      </c>
      <c r="H72" s="119" t="s">
        <v>920</v>
      </c>
      <c r="I72" s="119" t="s">
        <v>1022</v>
      </c>
      <c r="J72" s="116">
        <v>-15</v>
      </c>
    </row>
    <row r="73" spans="1:10">
      <c r="A73" s="119" t="s">
        <v>1110</v>
      </c>
      <c r="B73" s="119" t="s">
        <v>467</v>
      </c>
      <c r="C73" s="119" t="s">
        <v>1111</v>
      </c>
      <c r="D73" s="119" t="s">
        <v>916</v>
      </c>
      <c r="E73" s="119" t="s">
        <v>917</v>
      </c>
      <c r="F73" s="119" t="s">
        <v>1112</v>
      </c>
      <c r="G73" s="119" t="s">
        <v>919</v>
      </c>
      <c r="H73" s="119" t="s">
        <v>920</v>
      </c>
      <c r="I73" s="119" t="s">
        <v>1022</v>
      </c>
      <c r="J73" s="116">
        <v>-15</v>
      </c>
    </row>
    <row r="74" spans="1:10">
      <c r="A74" s="119" t="s">
        <v>956</v>
      </c>
      <c r="B74" s="119" t="s">
        <v>620</v>
      </c>
      <c r="C74" s="119" t="s">
        <v>1113</v>
      </c>
      <c r="D74" s="119" t="s">
        <v>916</v>
      </c>
      <c r="E74" s="119" t="s">
        <v>917</v>
      </c>
      <c r="F74" s="119" t="s">
        <v>959</v>
      </c>
      <c r="G74" s="119" t="s">
        <v>919</v>
      </c>
      <c r="H74" s="119" t="s">
        <v>920</v>
      </c>
      <c r="I74" s="119" t="s">
        <v>1022</v>
      </c>
      <c r="J74" s="116">
        <v>-15</v>
      </c>
    </row>
    <row r="75" spans="1:10">
      <c r="A75" s="119" t="s">
        <v>1099</v>
      </c>
      <c r="B75" s="119" t="s">
        <v>354</v>
      </c>
      <c r="C75" s="119" t="s">
        <v>1114</v>
      </c>
      <c r="D75" s="119" t="s">
        <v>916</v>
      </c>
      <c r="E75" s="119" t="s">
        <v>1030</v>
      </c>
      <c r="F75" s="119" t="s">
        <v>1101</v>
      </c>
      <c r="G75" s="119" t="s">
        <v>919</v>
      </c>
      <c r="H75" s="119" t="s">
        <v>920</v>
      </c>
      <c r="I75" s="119" t="s">
        <v>1022</v>
      </c>
      <c r="J75" s="116">
        <v>-15</v>
      </c>
    </row>
    <row r="76" spans="1:10">
      <c r="A76" s="119" t="s">
        <v>974</v>
      </c>
      <c r="B76" s="119" t="s">
        <v>1115</v>
      </c>
      <c r="C76" s="119" t="s">
        <v>1116</v>
      </c>
      <c r="D76" s="119" t="s">
        <v>916</v>
      </c>
      <c r="E76" s="119" t="s">
        <v>917</v>
      </c>
      <c r="F76" s="119" t="s">
        <v>976</v>
      </c>
      <c r="G76" s="119" t="s">
        <v>919</v>
      </c>
      <c r="H76" s="119" t="s">
        <v>920</v>
      </c>
      <c r="I76" s="119" t="s">
        <v>1022</v>
      </c>
      <c r="J76" s="116">
        <v>-15</v>
      </c>
    </row>
    <row r="77" spans="1:10">
      <c r="A77" s="119" t="s">
        <v>1117</v>
      </c>
      <c r="B77" s="119" t="s">
        <v>828</v>
      </c>
      <c r="C77" s="119" t="s">
        <v>1118</v>
      </c>
      <c r="D77" s="119" t="s">
        <v>916</v>
      </c>
      <c r="E77" s="119" t="s">
        <v>917</v>
      </c>
      <c r="F77" s="119" t="s">
        <v>1119</v>
      </c>
      <c r="G77" s="119" t="s">
        <v>919</v>
      </c>
      <c r="H77" s="119" t="s">
        <v>920</v>
      </c>
      <c r="I77" s="119" t="s">
        <v>1022</v>
      </c>
      <c r="J77" s="116">
        <v>-15</v>
      </c>
    </row>
    <row r="78" spans="1:10">
      <c r="A78" s="119" t="s">
        <v>996</v>
      </c>
      <c r="B78" s="119" t="s">
        <v>625</v>
      </c>
      <c r="C78" s="119" t="s">
        <v>1120</v>
      </c>
      <c r="D78" s="119" t="s">
        <v>916</v>
      </c>
      <c r="E78" s="119" t="s">
        <v>917</v>
      </c>
      <c r="F78" s="119" t="s">
        <v>998</v>
      </c>
      <c r="G78" s="119" t="s">
        <v>919</v>
      </c>
      <c r="H78" s="119" t="s">
        <v>920</v>
      </c>
      <c r="I78" s="119" t="s">
        <v>1022</v>
      </c>
      <c r="J78" s="116">
        <v>-15</v>
      </c>
    </row>
    <row r="79" spans="1:10">
      <c r="A79" s="119" t="s">
        <v>1121</v>
      </c>
      <c r="B79" s="119" t="s">
        <v>1122</v>
      </c>
      <c r="C79" s="119" t="s">
        <v>1123</v>
      </c>
      <c r="D79" s="119" t="s">
        <v>916</v>
      </c>
      <c r="E79" s="119" t="s">
        <v>917</v>
      </c>
      <c r="F79" s="119" t="s">
        <v>1124</v>
      </c>
      <c r="G79" s="119" t="s">
        <v>919</v>
      </c>
      <c r="H79" s="119" t="s">
        <v>920</v>
      </c>
      <c r="I79" s="119" t="s">
        <v>1022</v>
      </c>
      <c r="J79" s="116">
        <v>-15</v>
      </c>
    </row>
    <row r="80" spans="1:10">
      <c r="A80" s="119" t="s">
        <v>967</v>
      </c>
      <c r="B80" s="119" t="s">
        <v>315</v>
      </c>
      <c r="C80" s="119" t="s">
        <v>1125</v>
      </c>
      <c r="D80" s="119" t="s">
        <v>916</v>
      </c>
      <c r="E80" s="119" t="s">
        <v>917</v>
      </c>
      <c r="F80" s="119" t="s">
        <v>113</v>
      </c>
      <c r="G80" s="119" t="s">
        <v>919</v>
      </c>
      <c r="H80" s="119" t="s">
        <v>920</v>
      </c>
      <c r="I80" s="119" t="s">
        <v>1022</v>
      </c>
      <c r="J80" s="116">
        <v>-15</v>
      </c>
    </row>
    <row r="81" spans="1:10">
      <c r="A81" s="119" t="s">
        <v>1102</v>
      </c>
      <c r="B81" s="119" t="s">
        <v>695</v>
      </c>
      <c r="C81" s="119" t="s">
        <v>1126</v>
      </c>
      <c r="D81" s="119" t="s">
        <v>916</v>
      </c>
      <c r="E81" s="119" t="s">
        <v>917</v>
      </c>
      <c r="F81" s="119" t="s">
        <v>160</v>
      </c>
      <c r="G81" s="119" t="s">
        <v>919</v>
      </c>
      <c r="H81" s="119" t="s">
        <v>920</v>
      </c>
      <c r="I81" s="119" t="s">
        <v>1022</v>
      </c>
      <c r="J81" s="116">
        <v>-15</v>
      </c>
    </row>
    <row r="82" spans="1:10">
      <c r="A82" s="119" t="s">
        <v>927</v>
      </c>
      <c r="B82" s="119" t="s">
        <v>1127</v>
      </c>
      <c r="C82" s="119" t="s">
        <v>1128</v>
      </c>
      <c r="D82" s="119" t="s">
        <v>916</v>
      </c>
      <c r="E82" s="119" t="s">
        <v>1129</v>
      </c>
      <c r="F82" s="119" t="s">
        <v>930</v>
      </c>
      <c r="G82" s="119" t="s">
        <v>919</v>
      </c>
      <c r="H82" s="119" t="s">
        <v>920</v>
      </c>
      <c r="I82" s="119" t="s">
        <v>1022</v>
      </c>
      <c r="J82" s="116">
        <v>-15</v>
      </c>
    </row>
    <row r="83" spans="1:10">
      <c r="A83" s="119" t="s">
        <v>1038</v>
      </c>
      <c r="B83" s="119" t="s">
        <v>594</v>
      </c>
      <c r="C83" s="119" t="s">
        <v>1130</v>
      </c>
      <c r="D83" s="119" t="s">
        <v>916</v>
      </c>
      <c r="E83" s="119" t="s">
        <v>917</v>
      </c>
      <c r="F83" s="119" t="s">
        <v>1041</v>
      </c>
      <c r="G83" s="119" t="s">
        <v>919</v>
      </c>
      <c r="H83" s="119" t="s">
        <v>920</v>
      </c>
      <c r="I83" s="119" t="s">
        <v>1022</v>
      </c>
      <c r="J83" s="116">
        <v>-15</v>
      </c>
    </row>
    <row r="84" spans="1:10">
      <c r="A84" s="119" t="s">
        <v>1013</v>
      </c>
      <c r="B84" s="119" t="s">
        <v>394</v>
      </c>
      <c r="C84" s="119" t="s">
        <v>1131</v>
      </c>
      <c r="D84" s="119" t="s">
        <v>916</v>
      </c>
      <c r="E84" s="119" t="s">
        <v>917</v>
      </c>
      <c r="F84" s="119" t="s">
        <v>1016</v>
      </c>
      <c r="G84" s="119" t="s">
        <v>919</v>
      </c>
      <c r="H84" s="119" t="s">
        <v>920</v>
      </c>
      <c r="I84" s="119" t="s">
        <v>1022</v>
      </c>
      <c r="J84" s="116">
        <v>-15</v>
      </c>
    </row>
    <row r="85" spans="1:10">
      <c r="A85" s="119" t="s">
        <v>963</v>
      </c>
      <c r="B85" s="119" t="s">
        <v>782</v>
      </c>
      <c r="C85" s="119" t="s">
        <v>1132</v>
      </c>
      <c r="D85" s="119" t="s">
        <v>916</v>
      </c>
      <c r="E85" s="119" t="s">
        <v>917</v>
      </c>
      <c r="F85" s="119" t="s">
        <v>965</v>
      </c>
      <c r="G85" s="119" t="s">
        <v>919</v>
      </c>
      <c r="H85" s="119" t="s">
        <v>920</v>
      </c>
      <c r="I85" s="119" t="s">
        <v>1022</v>
      </c>
      <c r="J85" s="116">
        <v>-15</v>
      </c>
    </row>
    <row r="86" spans="1:10">
      <c r="A86" s="119" t="s">
        <v>1133</v>
      </c>
      <c r="B86" s="119" t="s">
        <v>1134</v>
      </c>
      <c r="C86" s="119" t="s">
        <v>1135</v>
      </c>
      <c r="D86" s="119" t="s">
        <v>916</v>
      </c>
      <c r="E86" s="119" t="s">
        <v>917</v>
      </c>
      <c r="F86" s="119" t="s">
        <v>1136</v>
      </c>
      <c r="G86" s="119" t="s">
        <v>919</v>
      </c>
      <c r="H86" s="119" t="s">
        <v>920</v>
      </c>
      <c r="I86" s="119" t="s">
        <v>1022</v>
      </c>
      <c r="J86" s="116">
        <v>-15</v>
      </c>
    </row>
    <row r="87" spans="1:10">
      <c r="A87" s="119" t="s">
        <v>1137</v>
      </c>
      <c r="B87" s="119" t="s">
        <v>462</v>
      </c>
      <c r="C87" s="119" t="s">
        <v>1138</v>
      </c>
      <c r="D87" s="119" t="s">
        <v>916</v>
      </c>
      <c r="E87" s="119" t="s">
        <v>917</v>
      </c>
      <c r="F87" s="119" t="s">
        <v>1139</v>
      </c>
      <c r="G87" s="119" t="s">
        <v>919</v>
      </c>
      <c r="H87" s="119" t="s">
        <v>920</v>
      </c>
      <c r="I87" s="119" t="s">
        <v>1022</v>
      </c>
      <c r="J87" s="116">
        <v>-15</v>
      </c>
    </row>
    <row r="88" spans="1:10">
      <c r="A88" s="119" t="s">
        <v>922</v>
      </c>
      <c r="B88" s="119" t="s">
        <v>827</v>
      </c>
      <c r="C88" s="119" t="s">
        <v>1140</v>
      </c>
      <c r="D88" s="119" t="s">
        <v>916</v>
      </c>
      <c r="E88" s="119" t="s">
        <v>917</v>
      </c>
      <c r="F88" s="119" t="s">
        <v>925</v>
      </c>
      <c r="G88" s="119" t="s">
        <v>919</v>
      </c>
      <c r="H88" s="119" t="s">
        <v>920</v>
      </c>
      <c r="I88" s="119" t="s">
        <v>1022</v>
      </c>
      <c r="J88" s="116">
        <v>-15</v>
      </c>
    </row>
    <row r="89" spans="1:10">
      <c r="A89" s="119" t="s">
        <v>1141</v>
      </c>
      <c r="B89" s="119" t="s">
        <v>1142</v>
      </c>
      <c r="C89" s="119" t="s">
        <v>1143</v>
      </c>
      <c r="D89" s="119" t="s">
        <v>916</v>
      </c>
      <c r="E89" s="119" t="s">
        <v>917</v>
      </c>
      <c r="F89" s="119" t="s">
        <v>1144</v>
      </c>
      <c r="G89" s="119" t="s">
        <v>919</v>
      </c>
      <c r="H89" s="119" t="s">
        <v>920</v>
      </c>
      <c r="I89" s="119" t="s">
        <v>1022</v>
      </c>
      <c r="J89" s="116">
        <v>-15</v>
      </c>
    </row>
    <row r="90" spans="1:10">
      <c r="A90" s="119" t="s">
        <v>963</v>
      </c>
      <c r="B90" s="119" t="s">
        <v>448</v>
      </c>
      <c r="C90" s="119" t="s">
        <v>1145</v>
      </c>
      <c r="D90" s="119" t="s">
        <v>916</v>
      </c>
      <c r="E90" s="119" t="s">
        <v>917</v>
      </c>
      <c r="F90" s="119" t="s">
        <v>965</v>
      </c>
      <c r="G90" s="119" t="s">
        <v>919</v>
      </c>
      <c r="H90" s="119" t="s">
        <v>920</v>
      </c>
      <c r="I90" s="119" t="s">
        <v>1022</v>
      </c>
      <c r="J90" s="116">
        <v>-15</v>
      </c>
    </row>
    <row r="91" spans="1:10">
      <c r="A91" s="119" t="s">
        <v>1146</v>
      </c>
      <c r="B91" s="119" t="s">
        <v>571</v>
      </c>
      <c r="C91" s="119" t="s">
        <v>1147</v>
      </c>
      <c r="D91" s="119" t="s">
        <v>916</v>
      </c>
      <c r="E91" s="119" t="s">
        <v>1030</v>
      </c>
      <c r="F91" s="119" t="s">
        <v>1148</v>
      </c>
      <c r="G91" s="119" t="s">
        <v>919</v>
      </c>
      <c r="H91" s="119" t="s">
        <v>920</v>
      </c>
      <c r="I91" s="119" t="s">
        <v>1022</v>
      </c>
      <c r="J91" s="116">
        <v>-15</v>
      </c>
    </row>
    <row r="92" spans="1:10">
      <c r="A92" s="119" t="s">
        <v>1149</v>
      </c>
      <c r="B92" s="119" t="s">
        <v>701</v>
      </c>
      <c r="C92" s="119" t="s">
        <v>1150</v>
      </c>
      <c r="D92" s="119" t="s">
        <v>916</v>
      </c>
      <c r="E92" s="119" t="s">
        <v>917</v>
      </c>
      <c r="F92" s="119" t="s">
        <v>65</v>
      </c>
      <c r="G92" s="119" t="s">
        <v>919</v>
      </c>
      <c r="H92" s="119" t="s">
        <v>920</v>
      </c>
      <c r="I92" s="119" t="s">
        <v>1022</v>
      </c>
      <c r="J92" s="116">
        <v>-15</v>
      </c>
    </row>
    <row r="93" spans="1:10">
      <c r="A93" s="119" t="s">
        <v>1025</v>
      </c>
      <c r="B93" s="119" t="s">
        <v>1151</v>
      </c>
      <c r="C93" s="119" t="s">
        <v>1152</v>
      </c>
      <c r="D93" s="119" t="s">
        <v>916</v>
      </c>
      <c r="E93" s="119" t="s">
        <v>917</v>
      </c>
      <c r="F93" s="119" t="s">
        <v>1027</v>
      </c>
      <c r="G93" s="119" t="s">
        <v>919</v>
      </c>
      <c r="H93" s="119" t="s">
        <v>920</v>
      </c>
      <c r="I93" s="119" t="s">
        <v>1022</v>
      </c>
      <c r="J93" s="116">
        <v>-15</v>
      </c>
    </row>
    <row r="94" spans="1:10">
      <c r="A94" s="119" t="s">
        <v>1133</v>
      </c>
      <c r="B94" s="119" t="s">
        <v>270</v>
      </c>
      <c r="C94" s="119" t="s">
        <v>1153</v>
      </c>
      <c r="D94" s="119" t="s">
        <v>916</v>
      </c>
      <c r="E94" s="119" t="s">
        <v>1030</v>
      </c>
      <c r="F94" s="119" t="s">
        <v>1136</v>
      </c>
      <c r="G94" s="119" t="s">
        <v>919</v>
      </c>
      <c r="H94" s="119" t="s">
        <v>920</v>
      </c>
      <c r="I94" s="119" t="s">
        <v>1154</v>
      </c>
      <c r="J94" s="116">
        <v>-10</v>
      </c>
    </row>
    <row r="95" spans="1:10">
      <c r="A95" s="119" t="s">
        <v>1107</v>
      </c>
      <c r="B95" s="119" t="s">
        <v>521</v>
      </c>
      <c r="C95" s="119" t="s">
        <v>1155</v>
      </c>
      <c r="D95" s="119" t="s">
        <v>916</v>
      </c>
      <c r="E95" s="119" t="s">
        <v>1030</v>
      </c>
      <c r="F95" s="119" t="s">
        <v>1109</v>
      </c>
      <c r="G95" s="119" t="s">
        <v>919</v>
      </c>
      <c r="H95" s="119" t="s">
        <v>920</v>
      </c>
      <c r="I95" s="119" t="s">
        <v>1154</v>
      </c>
      <c r="J95" s="116">
        <v>-10</v>
      </c>
    </row>
    <row r="96" spans="1:10">
      <c r="A96" s="119" t="s">
        <v>1156</v>
      </c>
      <c r="B96" s="119" t="s">
        <v>527</v>
      </c>
      <c r="C96" s="119" t="s">
        <v>1157</v>
      </c>
      <c r="D96" s="119" t="s">
        <v>916</v>
      </c>
      <c r="E96" s="119" t="s">
        <v>917</v>
      </c>
      <c r="F96" s="119" t="s">
        <v>1158</v>
      </c>
      <c r="G96" s="119" t="s">
        <v>919</v>
      </c>
      <c r="H96" s="119" t="s">
        <v>920</v>
      </c>
      <c r="I96" s="119" t="s">
        <v>1154</v>
      </c>
      <c r="J96" s="116">
        <v>-10</v>
      </c>
    </row>
    <row r="97" spans="1:10">
      <c r="A97" s="119" t="s">
        <v>1159</v>
      </c>
      <c r="B97" s="119" t="s">
        <v>287</v>
      </c>
      <c r="C97" s="119" t="s">
        <v>1160</v>
      </c>
      <c r="D97" s="119" t="s">
        <v>916</v>
      </c>
      <c r="E97" s="119" t="s">
        <v>917</v>
      </c>
      <c r="F97" s="119" t="s">
        <v>1161</v>
      </c>
      <c r="G97" s="119" t="s">
        <v>919</v>
      </c>
      <c r="H97" s="119" t="s">
        <v>920</v>
      </c>
      <c r="I97" s="119" t="s">
        <v>1154</v>
      </c>
      <c r="J97" s="116">
        <v>-10</v>
      </c>
    </row>
    <row r="98" spans="1:10">
      <c r="A98" s="119" t="s">
        <v>960</v>
      </c>
      <c r="B98" s="119" t="s">
        <v>578</v>
      </c>
      <c r="C98" s="119" t="s">
        <v>1162</v>
      </c>
      <c r="D98" s="119" t="s">
        <v>916</v>
      </c>
      <c r="E98" s="119" t="s">
        <v>917</v>
      </c>
      <c r="F98" s="119" t="s">
        <v>104</v>
      </c>
      <c r="G98" s="119" t="s">
        <v>919</v>
      </c>
      <c r="H98" s="119" t="s">
        <v>920</v>
      </c>
      <c r="I98" s="119" t="s">
        <v>1154</v>
      </c>
      <c r="J98" s="116">
        <v>-10</v>
      </c>
    </row>
    <row r="99" spans="1:10">
      <c r="A99" s="119" t="s">
        <v>1110</v>
      </c>
      <c r="B99" s="119" t="s">
        <v>359</v>
      </c>
      <c r="C99" s="119" t="s">
        <v>1163</v>
      </c>
      <c r="D99" s="119" t="s">
        <v>916</v>
      </c>
      <c r="E99" s="119" t="s">
        <v>1030</v>
      </c>
      <c r="F99" s="119" t="s">
        <v>1112</v>
      </c>
      <c r="G99" s="119" t="s">
        <v>919</v>
      </c>
      <c r="H99" s="119" t="s">
        <v>920</v>
      </c>
      <c r="I99" s="119" t="s">
        <v>1154</v>
      </c>
      <c r="J99" s="116">
        <v>-10</v>
      </c>
    </row>
    <row r="100" spans="1:10">
      <c r="A100" s="119" t="s">
        <v>1164</v>
      </c>
      <c r="B100" s="119" t="s">
        <v>1165</v>
      </c>
      <c r="C100" s="119" t="s">
        <v>1166</v>
      </c>
      <c r="D100" s="119" t="s">
        <v>916</v>
      </c>
      <c r="E100" s="119" t="s">
        <v>917</v>
      </c>
      <c r="F100" s="119" t="s">
        <v>1167</v>
      </c>
      <c r="G100" s="119" t="s">
        <v>919</v>
      </c>
      <c r="H100" s="119" t="s">
        <v>920</v>
      </c>
      <c r="I100" s="119" t="s">
        <v>1154</v>
      </c>
      <c r="J100" s="116">
        <v>-10</v>
      </c>
    </row>
    <row r="101" spans="1:10">
      <c r="A101" s="119" t="s">
        <v>1168</v>
      </c>
      <c r="B101" s="119" t="s">
        <v>814</v>
      </c>
      <c r="C101" s="119" t="s">
        <v>1169</v>
      </c>
      <c r="D101" s="119" t="s">
        <v>916</v>
      </c>
      <c r="E101" s="119" t="s">
        <v>917</v>
      </c>
      <c r="F101" s="119" t="s">
        <v>1170</v>
      </c>
      <c r="G101" s="119" t="s">
        <v>919</v>
      </c>
      <c r="H101" s="119" t="s">
        <v>920</v>
      </c>
      <c r="I101" s="119" t="s">
        <v>1154</v>
      </c>
      <c r="J101" s="116">
        <v>-10</v>
      </c>
    </row>
    <row r="102" spans="1:10">
      <c r="A102" s="119" t="s">
        <v>1171</v>
      </c>
      <c r="B102" s="119" t="s">
        <v>519</v>
      </c>
      <c r="C102" s="119" t="s">
        <v>1172</v>
      </c>
      <c r="D102" s="119" t="s">
        <v>916</v>
      </c>
      <c r="E102" s="119" t="s">
        <v>917</v>
      </c>
      <c r="F102" s="119" t="s">
        <v>135</v>
      </c>
      <c r="G102" s="119" t="s">
        <v>919</v>
      </c>
      <c r="H102" s="119" t="s">
        <v>920</v>
      </c>
      <c r="I102" s="119" t="s">
        <v>1154</v>
      </c>
      <c r="J102" s="116">
        <v>-10</v>
      </c>
    </row>
    <row r="103" spans="1:10">
      <c r="A103" s="119" t="s">
        <v>1173</v>
      </c>
      <c r="B103" s="119" t="s">
        <v>1174</v>
      </c>
      <c r="C103" s="119" t="s">
        <v>1175</v>
      </c>
      <c r="D103" s="119" t="s">
        <v>916</v>
      </c>
      <c r="E103" s="119" t="s">
        <v>917</v>
      </c>
      <c r="F103" s="119" t="s">
        <v>1176</v>
      </c>
      <c r="G103" s="119" t="s">
        <v>919</v>
      </c>
      <c r="H103" s="119" t="s">
        <v>920</v>
      </c>
      <c r="I103" s="119" t="s">
        <v>1154</v>
      </c>
      <c r="J103" s="116">
        <v>-10</v>
      </c>
    </row>
    <row r="104" spans="1:10">
      <c r="A104" s="119" t="s">
        <v>1062</v>
      </c>
      <c r="B104" s="119" t="s">
        <v>644</v>
      </c>
      <c r="C104" s="119" t="s">
        <v>1177</v>
      </c>
      <c r="D104" s="119" t="s">
        <v>916</v>
      </c>
      <c r="E104" s="119" t="s">
        <v>917</v>
      </c>
      <c r="F104" s="119" t="s">
        <v>1065</v>
      </c>
      <c r="G104" s="119" t="s">
        <v>919</v>
      </c>
      <c r="H104" s="119" t="s">
        <v>920</v>
      </c>
      <c r="I104" s="119" t="s">
        <v>1154</v>
      </c>
      <c r="J104" s="116">
        <v>-10</v>
      </c>
    </row>
    <row r="105" spans="1:10">
      <c r="A105" s="119" t="s">
        <v>1095</v>
      </c>
      <c r="B105" s="119" t="s">
        <v>320</v>
      </c>
      <c r="C105" s="119" t="s">
        <v>1178</v>
      </c>
      <c r="D105" s="119" t="s">
        <v>916</v>
      </c>
      <c r="E105" s="119" t="s">
        <v>1030</v>
      </c>
      <c r="F105" s="119" t="s">
        <v>137</v>
      </c>
      <c r="G105" s="119" t="s">
        <v>919</v>
      </c>
      <c r="H105" s="119" t="s">
        <v>920</v>
      </c>
      <c r="I105" s="119" t="s">
        <v>1154</v>
      </c>
      <c r="J105" s="116">
        <v>-10</v>
      </c>
    </row>
    <row r="106" spans="1:10">
      <c r="A106" s="119" t="s">
        <v>1179</v>
      </c>
      <c r="B106" s="119" t="s">
        <v>418</v>
      </c>
      <c r="C106" s="119" t="s">
        <v>1180</v>
      </c>
      <c r="D106" s="119" t="s">
        <v>916</v>
      </c>
      <c r="E106" s="119" t="s">
        <v>1030</v>
      </c>
      <c r="F106" s="119" t="s">
        <v>1181</v>
      </c>
      <c r="G106" s="119" t="s">
        <v>919</v>
      </c>
      <c r="H106" s="119" t="s">
        <v>920</v>
      </c>
      <c r="I106" s="119" t="s">
        <v>1154</v>
      </c>
      <c r="J106" s="116">
        <v>-10</v>
      </c>
    </row>
    <row r="107" spans="1:10">
      <c r="A107" s="119" t="s">
        <v>1182</v>
      </c>
      <c r="B107" s="119" t="s">
        <v>859</v>
      </c>
      <c r="C107" s="119" t="s">
        <v>1183</v>
      </c>
      <c r="D107" s="119" t="s">
        <v>916</v>
      </c>
      <c r="E107" s="119" t="s">
        <v>917</v>
      </c>
      <c r="F107" s="119" t="s">
        <v>1184</v>
      </c>
      <c r="G107" s="119" t="s">
        <v>919</v>
      </c>
      <c r="H107" s="119" t="s">
        <v>920</v>
      </c>
      <c r="I107" s="119" t="s">
        <v>1154</v>
      </c>
      <c r="J107" s="116">
        <v>-10</v>
      </c>
    </row>
    <row r="108" spans="1:10">
      <c r="A108" s="119" t="s">
        <v>1025</v>
      </c>
      <c r="B108" s="119" t="s">
        <v>606</v>
      </c>
      <c r="C108" s="119" t="s">
        <v>1185</v>
      </c>
      <c r="D108" s="119" t="s">
        <v>916</v>
      </c>
      <c r="E108" s="119" t="s">
        <v>917</v>
      </c>
      <c r="F108" s="119" t="s">
        <v>1027</v>
      </c>
      <c r="G108" s="119" t="s">
        <v>919</v>
      </c>
      <c r="H108" s="119" t="s">
        <v>920</v>
      </c>
      <c r="I108" s="119" t="s">
        <v>1154</v>
      </c>
      <c r="J108" s="116">
        <v>-10</v>
      </c>
    </row>
    <row r="109" spans="1:10">
      <c r="A109" s="119" t="s">
        <v>1186</v>
      </c>
      <c r="B109" s="119" t="s">
        <v>784</v>
      </c>
      <c r="C109" s="119" t="s">
        <v>1187</v>
      </c>
      <c r="D109" s="119" t="s">
        <v>916</v>
      </c>
      <c r="E109" s="119" t="s">
        <v>917</v>
      </c>
      <c r="F109" s="119" t="s">
        <v>1188</v>
      </c>
      <c r="G109" s="119" t="s">
        <v>919</v>
      </c>
      <c r="H109" s="119" t="s">
        <v>920</v>
      </c>
      <c r="I109" s="119" t="s">
        <v>1154</v>
      </c>
      <c r="J109" s="116">
        <v>-10</v>
      </c>
    </row>
    <row r="110" spans="1:10">
      <c r="A110" s="119" t="s">
        <v>1189</v>
      </c>
      <c r="B110" s="119" t="s">
        <v>412</v>
      </c>
      <c r="C110" s="119" t="s">
        <v>1190</v>
      </c>
      <c r="D110" s="119" t="s">
        <v>916</v>
      </c>
      <c r="E110" s="119" t="s">
        <v>1030</v>
      </c>
      <c r="F110" s="119" t="s">
        <v>1191</v>
      </c>
      <c r="G110" s="119" t="s">
        <v>919</v>
      </c>
      <c r="H110" s="119" t="s">
        <v>920</v>
      </c>
      <c r="I110" s="119" t="s">
        <v>1154</v>
      </c>
      <c r="J110" s="116">
        <v>-10</v>
      </c>
    </row>
    <row r="111" spans="1:10">
      <c r="A111" s="119" t="s">
        <v>1168</v>
      </c>
      <c r="B111" s="119" t="s">
        <v>506</v>
      </c>
      <c r="C111" s="119" t="s">
        <v>1192</v>
      </c>
      <c r="D111" s="119" t="s">
        <v>916</v>
      </c>
      <c r="E111" s="119" t="s">
        <v>917</v>
      </c>
      <c r="F111" s="119" t="s">
        <v>1170</v>
      </c>
      <c r="G111" s="119" t="s">
        <v>919</v>
      </c>
      <c r="H111" s="119" t="s">
        <v>920</v>
      </c>
      <c r="I111" s="119" t="s">
        <v>1154</v>
      </c>
      <c r="J111" s="116">
        <v>-10</v>
      </c>
    </row>
    <row r="112" spans="1:10">
      <c r="A112" s="119" t="s">
        <v>1193</v>
      </c>
      <c r="B112" s="119" t="s">
        <v>500</v>
      </c>
      <c r="C112" s="119" t="s">
        <v>1194</v>
      </c>
      <c r="D112" s="119" t="s">
        <v>916</v>
      </c>
      <c r="E112" s="119" t="s">
        <v>917</v>
      </c>
      <c r="F112" s="119" t="s">
        <v>1195</v>
      </c>
      <c r="G112" s="119" t="s">
        <v>919</v>
      </c>
      <c r="H112" s="119" t="s">
        <v>920</v>
      </c>
      <c r="I112" s="119" t="s">
        <v>1154</v>
      </c>
      <c r="J112" s="116">
        <v>-10</v>
      </c>
    </row>
    <row r="113" spans="1:10">
      <c r="A113" s="119" t="s">
        <v>1006</v>
      </c>
      <c r="B113" s="119" t="s">
        <v>372</v>
      </c>
      <c r="C113" s="119" t="s">
        <v>1196</v>
      </c>
      <c r="D113" s="119" t="s">
        <v>916</v>
      </c>
      <c r="E113" s="119" t="s">
        <v>917</v>
      </c>
      <c r="F113" s="119" t="s">
        <v>1009</v>
      </c>
      <c r="G113" s="119" t="s">
        <v>919</v>
      </c>
      <c r="H113" s="119" t="s">
        <v>920</v>
      </c>
      <c r="I113" s="119" t="s">
        <v>1154</v>
      </c>
      <c r="J113" s="116">
        <v>-10</v>
      </c>
    </row>
    <row r="114" spans="1:10">
      <c r="A114" s="119" t="s">
        <v>1062</v>
      </c>
      <c r="B114" s="119" t="s">
        <v>837</v>
      </c>
      <c r="C114" s="119" t="s">
        <v>1197</v>
      </c>
      <c r="D114" s="119" t="s">
        <v>916</v>
      </c>
      <c r="E114" s="119" t="s">
        <v>917</v>
      </c>
      <c r="F114" s="119" t="s">
        <v>1065</v>
      </c>
      <c r="G114" s="119" t="s">
        <v>919</v>
      </c>
      <c r="H114" s="119" t="s">
        <v>920</v>
      </c>
      <c r="I114" s="119" t="s">
        <v>1154</v>
      </c>
      <c r="J114" s="116">
        <v>-10</v>
      </c>
    </row>
    <row r="115" spans="1:10">
      <c r="A115" s="119" t="s">
        <v>1198</v>
      </c>
      <c r="B115" s="119" t="s">
        <v>357</v>
      </c>
      <c r="C115" s="119" t="s">
        <v>1199</v>
      </c>
      <c r="D115" s="119" t="s">
        <v>916</v>
      </c>
      <c r="E115" s="119" t="s">
        <v>1030</v>
      </c>
      <c r="F115" s="119" t="s">
        <v>1200</v>
      </c>
      <c r="G115" s="119" t="s">
        <v>919</v>
      </c>
      <c r="H115" s="119" t="s">
        <v>920</v>
      </c>
      <c r="I115" s="119" t="s">
        <v>1154</v>
      </c>
      <c r="J115" s="116">
        <v>-10</v>
      </c>
    </row>
    <row r="116" spans="1:10">
      <c r="A116" s="119" t="s">
        <v>1201</v>
      </c>
      <c r="B116" s="119" t="s">
        <v>531</v>
      </c>
      <c r="C116" s="119" t="s">
        <v>1202</v>
      </c>
      <c r="D116" s="119" t="s">
        <v>916</v>
      </c>
      <c r="E116" s="119" t="s">
        <v>1030</v>
      </c>
      <c r="F116" s="119" t="s">
        <v>1203</v>
      </c>
      <c r="G116" s="119" t="s">
        <v>919</v>
      </c>
      <c r="H116" s="119" t="s">
        <v>920</v>
      </c>
      <c r="I116" s="119" t="s">
        <v>1154</v>
      </c>
      <c r="J116" s="116">
        <v>-10</v>
      </c>
    </row>
    <row r="117" spans="1:10">
      <c r="A117" s="119" t="s">
        <v>1204</v>
      </c>
      <c r="B117" s="119" t="s">
        <v>675</v>
      </c>
      <c r="C117" s="119" t="s">
        <v>1205</v>
      </c>
      <c r="D117" s="119" t="s">
        <v>916</v>
      </c>
      <c r="E117" s="119" t="s">
        <v>917</v>
      </c>
      <c r="F117" s="119" t="s">
        <v>1206</v>
      </c>
      <c r="G117" s="119" t="s">
        <v>919</v>
      </c>
      <c r="H117" s="119" t="s">
        <v>920</v>
      </c>
      <c r="I117" s="119" t="s">
        <v>1154</v>
      </c>
      <c r="J117" s="116">
        <v>-10</v>
      </c>
    </row>
    <row r="118" spans="1:10">
      <c r="A118" s="119" t="s">
        <v>1198</v>
      </c>
      <c r="B118" s="119" t="s">
        <v>516</v>
      </c>
      <c r="C118" s="119" t="s">
        <v>1207</v>
      </c>
      <c r="D118" s="119" t="s">
        <v>916</v>
      </c>
      <c r="E118" s="119" t="s">
        <v>917</v>
      </c>
      <c r="F118" s="119" t="s">
        <v>1200</v>
      </c>
      <c r="G118" s="119" t="s">
        <v>919</v>
      </c>
      <c r="H118" s="119" t="s">
        <v>920</v>
      </c>
      <c r="I118" s="119" t="s">
        <v>1154</v>
      </c>
      <c r="J118" s="116">
        <v>-10</v>
      </c>
    </row>
    <row r="119" spans="1:10">
      <c r="A119" s="119" t="s">
        <v>1208</v>
      </c>
      <c r="B119" s="119" t="s">
        <v>568</v>
      </c>
      <c r="C119" s="119" t="s">
        <v>1209</v>
      </c>
      <c r="D119" s="119" t="s">
        <v>916</v>
      </c>
      <c r="E119" s="119" t="s">
        <v>917</v>
      </c>
      <c r="F119" s="119" t="s">
        <v>1210</v>
      </c>
      <c r="G119" s="119" t="s">
        <v>919</v>
      </c>
      <c r="H119" s="119" t="s">
        <v>920</v>
      </c>
      <c r="I119" s="119" t="s">
        <v>1154</v>
      </c>
      <c r="J119" s="116">
        <v>-10</v>
      </c>
    </row>
    <row r="120" spans="1:10">
      <c r="A120" s="119" t="s">
        <v>1071</v>
      </c>
      <c r="B120" s="119" t="s">
        <v>332</v>
      </c>
      <c r="C120" s="119" t="s">
        <v>1211</v>
      </c>
      <c r="D120" s="119" t="s">
        <v>916</v>
      </c>
      <c r="E120" s="119" t="s">
        <v>917</v>
      </c>
      <c r="F120" s="119" t="s">
        <v>1074</v>
      </c>
      <c r="G120" s="119" t="s">
        <v>919</v>
      </c>
      <c r="H120" s="119" t="s">
        <v>920</v>
      </c>
      <c r="I120" s="119" t="s">
        <v>1154</v>
      </c>
      <c r="J120" s="116">
        <v>-10</v>
      </c>
    </row>
    <row r="121" spans="1:10">
      <c r="A121" s="119" t="s">
        <v>1212</v>
      </c>
      <c r="B121" s="119" t="s">
        <v>648</v>
      </c>
      <c r="C121" s="119" t="s">
        <v>1213</v>
      </c>
      <c r="D121" s="119" t="s">
        <v>916</v>
      </c>
      <c r="E121" s="119" t="s">
        <v>1214</v>
      </c>
      <c r="F121" s="119" t="s">
        <v>1215</v>
      </c>
      <c r="G121" s="119" t="s">
        <v>919</v>
      </c>
      <c r="H121" s="119" t="s">
        <v>920</v>
      </c>
      <c r="I121" s="119" t="s">
        <v>1154</v>
      </c>
      <c r="J121" s="116">
        <v>-10</v>
      </c>
    </row>
    <row r="122" spans="1:10">
      <c r="A122" s="119" t="s">
        <v>1046</v>
      </c>
      <c r="B122" s="119" t="s">
        <v>728</v>
      </c>
      <c r="C122" s="119" t="s">
        <v>1216</v>
      </c>
      <c r="D122" s="119" t="s">
        <v>916</v>
      </c>
      <c r="E122" s="119" t="s">
        <v>917</v>
      </c>
      <c r="F122" s="119" t="s">
        <v>1048</v>
      </c>
      <c r="G122" s="119" t="s">
        <v>919</v>
      </c>
      <c r="H122" s="119" t="s">
        <v>920</v>
      </c>
      <c r="I122" s="119" t="s">
        <v>1154</v>
      </c>
      <c r="J122" s="116">
        <v>-10</v>
      </c>
    </row>
    <row r="123" spans="1:10">
      <c r="A123" s="119" t="s">
        <v>977</v>
      </c>
      <c r="B123" s="119" t="s">
        <v>1217</v>
      </c>
      <c r="C123" s="119" t="s">
        <v>1218</v>
      </c>
      <c r="D123" s="119" t="s">
        <v>916</v>
      </c>
      <c r="E123" s="119" t="s">
        <v>917</v>
      </c>
      <c r="F123" s="119" t="s">
        <v>122</v>
      </c>
      <c r="G123" s="119" t="s">
        <v>919</v>
      </c>
      <c r="H123" s="119" t="s">
        <v>920</v>
      </c>
      <c r="I123" s="119" t="s">
        <v>1154</v>
      </c>
      <c r="J123" s="116">
        <v>-10</v>
      </c>
    </row>
    <row r="124" spans="1:10">
      <c r="A124" s="119" t="s">
        <v>1219</v>
      </c>
      <c r="B124" s="119" t="s">
        <v>526</v>
      </c>
      <c r="C124" s="119" t="s">
        <v>1220</v>
      </c>
      <c r="D124" s="119" t="s">
        <v>916</v>
      </c>
      <c r="E124" s="119" t="s">
        <v>917</v>
      </c>
      <c r="F124" s="119" t="s">
        <v>1221</v>
      </c>
      <c r="G124" s="119" t="s">
        <v>919</v>
      </c>
      <c r="H124" s="119" t="s">
        <v>920</v>
      </c>
      <c r="I124" s="119" t="s">
        <v>1154</v>
      </c>
      <c r="J124" s="116">
        <v>-10</v>
      </c>
    </row>
    <row r="125" spans="1:10">
      <c r="A125" s="119" t="s">
        <v>1182</v>
      </c>
      <c r="B125" s="119" t="s">
        <v>286</v>
      </c>
      <c r="C125" s="119" t="s">
        <v>1222</v>
      </c>
      <c r="D125" s="119" t="s">
        <v>916</v>
      </c>
      <c r="E125" s="119" t="s">
        <v>1030</v>
      </c>
      <c r="F125" s="119" t="s">
        <v>1184</v>
      </c>
      <c r="G125" s="119" t="s">
        <v>919</v>
      </c>
      <c r="H125" s="119" t="s">
        <v>920</v>
      </c>
      <c r="I125" s="119" t="s">
        <v>1154</v>
      </c>
      <c r="J125" s="116">
        <v>-10</v>
      </c>
    </row>
    <row r="126" spans="1:10">
      <c r="A126" s="119" t="s">
        <v>927</v>
      </c>
      <c r="B126" s="119" t="s">
        <v>716</v>
      </c>
      <c r="C126" s="119" t="s">
        <v>1223</v>
      </c>
      <c r="D126" s="119" t="s">
        <v>916</v>
      </c>
      <c r="E126" s="119" t="s">
        <v>917</v>
      </c>
      <c r="F126" s="119" t="s">
        <v>930</v>
      </c>
      <c r="G126" s="119" t="s">
        <v>919</v>
      </c>
      <c r="H126" s="119" t="s">
        <v>920</v>
      </c>
      <c r="I126" s="119" t="s">
        <v>1154</v>
      </c>
      <c r="J126" s="116">
        <v>-10</v>
      </c>
    </row>
    <row r="127" spans="1:10">
      <c r="A127" s="119" t="s">
        <v>1224</v>
      </c>
      <c r="B127" s="119" t="s">
        <v>838</v>
      </c>
      <c r="C127" s="119" t="s">
        <v>1225</v>
      </c>
      <c r="D127" s="119" t="s">
        <v>916</v>
      </c>
      <c r="E127" s="119" t="s">
        <v>917</v>
      </c>
      <c r="F127" s="119" t="s">
        <v>1226</v>
      </c>
      <c r="G127" s="119" t="s">
        <v>919</v>
      </c>
      <c r="H127" s="119" t="s">
        <v>920</v>
      </c>
      <c r="I127" s="119" t="s">
        <v>1154</v>
      </c>
      <c r="J127" s="116">
        <v>-10</v>
      </c>
    </row>
    <row r="128" spans="1:10">
      <c r="A128" s="119" t="s">
        <v>927</v>
      </c>
      <c r="B128" s="119" t="s">
        <v>887</v>
      </c>
      <c r="C128" s="119" t="s">
        <v>1227</v>
      </c>
      <c r="D128" s="119" t="s">
        <v>916</v>
      </c>
      <c r="E128" s="119" t="s">
        <v>1228</v>
      </c>
      <c r="F128" s="119" t="s">
        <v>930</v>
      </c>
      <c r="G128" s="119" t="s">
        <v>919</v>
      </c>
      <c r="H128" s="119" t="s">
        <v>920</v>
      </c>
      <c r="I128" s="119" t="s">
        <v>1154</v>
      </c>
      <c r="J128" s="116">
        <v>-10</v>
      </c>
    </row>
    <row r="129" spans="1:10">
      <c r="A129" s="119" t="s">
        <v>1133</v>
      </c>
      <c r="B129" s="119" t="s">
        <v>374</v>
      </c>
      <c r="C129" s="119" t="s">
        <v>1229</v>
      </c>
      <c r="D129" s="119" t="s">
        <v>916</v>
      </c>
      <c r="E129" s="119" t="s">
        <v>917</v>
      </c>
      <c r="F129" s="119" t="s">
        <v>1136</v>
      </c>
      <c r="G129" s="119" t="s">
        <v>919</v>
      </c>
      <c r="H129" s="119" t="s">
        <v>920</v>
      </c>
      <c r="I129" s="119" t="s">
        <v>1154</v>
      </c>
      <c r="J129" s="116">
        <v>-10</v>
      </c>
    </row>
    <row r="130" spans="1:10">
      <c r="A130" s="119" t="s">
        <v>1230</v>
      </c>
      <c r="B130" s="119" t="s">
        <v>1231</v>
      </c>
      <c r="C130" s="119" t="s">
        <v>1232</v>
      </c>
      <c r="D130" s="119" t="s">
        <v>916</v>
      </c>
      <c r="E130" s="119" t="s">
        <v>917</v>
      </c>
      <c r="F130" s="119" t="s">
        <v>1233</v>
      </c>
      <c r="G130" s="119" t="s">
        <v>919</v>
      </c>
      <c r="H130" s="119" t="s">
        <v>920</v>
      </c>
      <c r="I130" s="119" t="s">
        <v>1154</v>
      </c>
      <c r="J130" s="116">
        <v>-10</v>
      </c>
    </row>
    <row r="131" spans="1:10">
      <c r="A131" s="119" t="s">
        <v>1013</v>
      </c>
      <c r="B131" s="119" t="s">
        <v>1234</v>
      </c>
      <c r="C131" s="119" t="s">
        <v>1235</v>
      </c>
      <c r="D131" s="119" t="s">
        <v>916</v>
      </c>
      <c r="E131" s="119" t="s">
        <v>917</v>
      </c>
      <c r="F131" s="119" t="s">
        <v>1016</v>
      </c>
      <c r="G131" s="119" t="s">
        <v>919</v>
      </c>
      <c r="H131" s="119" t="s">
        <v>920</v>
      </c>
      <c r="I131" s="119" t="s">
        <v>1154</v>
      </c>
      <c r="J131" s="116">
        <v>-10</v>
      </c>
    </row>
    <row r="132" spans="1:10">
      <c r="A132" s="119" t="s">
        <v>914</v>
      </c>
      <c r="B132" s="119" t="s">
        <v>640</v>
      </c>
      <c r="C132" s="119" t="s">
        <v>1236</v>
      </c>
      <c r="D132" s="119" t="s">
        <v>916</v>
      </c>
      <c r="E132" s="119" t="s">
        <v>917</v>
      </c>
      <c r="F132" s="119" t="s">
        <v>918</v>
      </c>
      <c r="G132" s="119" t="s">
        <v>919</v>
      </c>
      <c r="H132" s="119" t="s">
        <v>920</v>
      </c>
      <c r="I132" s="119" t="s">
        <v>1154</v>
      </c>
      <c r="J132" s="116">
        <v>-10</v>
      </c>
    </row>
    <row r="133" spans="1:10">
      <c r="A133" s="119" t="s">
        <v>1000</v>
      </c>
      <c r="B133" s="119" t="s">
        <v>327</v>
      </c>
      <c r="C133" s="119" t="s">
        <v>1237</v>
      </c>
      <c r="D133" s="119" t="s">
        <v>916</v>
      </c>
      <c r="E133" s="119" t="s">
        <v>1030</v>
      </c>
      <c r="F133" s="119" t="s">
        <v>1002</v>
      </c>
      <c r="G133" s="119" t="s">
        <v>919</v>
      </c>
      <c r="H133" s="119" t="s">
        <v>920</v>
      </c>
      <c r="I133" s="119" t="s">
        <v>1154</v>
      </c>
      <c r="J133" s="116">
        <v>-10</v>
      </c>
    </row>
    <row r="134" spans="1:10">
      <c r="A134" s="119" t="s">
        <v>914</v>
      </c>
      <c r="B134" s="119" t="s">
        <v>781</v>
      </c>
      <c r="C134" s="119" t="s">
        <v>1238</v>
      </c>
      <c r="D134" s="119" t="s">
        <v>916</v>
      </c>
      <c r="E134" s="119" t="s">
        <v>917</v>
      </c>
      <c r="F134" s="119" t="s">
        <v>918</v>
      </c>
      <c r="G134" s="119" t="s">
        <v>919</v>
      </c>
      <c r="H134" s="119" t="s">
        <v>920</v>
      </c>
      <c r="I134" s="119" t="s">
        <v>1154</v>
      </c>
      <c r="J134" s="116">
        <v>-10</v>
      </c>
    </row>
    <row r="135" s="115" customFormat="1" ht="12.75" spans="1:10">
      <c r="A135" s="119" t="s">
        <v>1159</v>
      </c>
      <c r="B135" s="119" t="s">
        <v>1239</v>
      </c>
      <c r="C135" s="119" t="s">
        <v>1240</v>
      </c>
      <c r="D135" s="119" t="s">
        <v>916</v>
      </c>
      <c r="E135" s="119" t="s">
        <v>917</v>
      </c>
      <c r="F135" s="119" t="s">
        <v>1161</v>
      </c>
      <c r="G135" s="119" t="s">
        <v>919</v>
      </c>
      <c r="H135" s="119" t="s">
        <v>920</v>
      </c>
      <c r="I135" s="119" t="s">
        <v>1154</v>
      </c>
      <c r="J135" s="116">
        <v>-10</v>
      </c>
    </row>
    <row r="136" s="115" customFormat="1" ht="12.75" spans="1:10">
      <c r="A136" s="119" t="s">
        <v>1230</v>
      </c>
      <c r="B136" s="119" t="s">
        <v>662</v>
      </c>
      <c r="C136" s="119" t="s">
        <v>1241</v>
      </c>
      <c r="D136" s="119" t="s">
        <v>916</v>
      </c>
      <c r="E136" s="119" t="s">
        <v>1030</v>
      </c>
      <c r="F136" s="119" t="s">
        <v>1233</v>
      </c>
      <c r="G136" s="119" t="s">
        <v>919</v>
      </c>
      <c r="H136" s="119" t="s">
        <v>920</v>
      </c>
      <c r="I136" s="119" t="s">
        <v>1154</v>
      </c>
      <c r="J136" s="116">
        <v>-10</v>
      </c>
    </row>
    <row r="137" s="115" customFormat="1" ht="12.75" spans="1:10">
      <c r="A137" s="119" t="s">
        <v>1164</v>
      </c>
      <c r="B137" s="119" t="s">
        <v>599</v>
      </c>
      <c r="C137" s="119" t="s">
        <v>1242</v>
      </c>
      <c r="D137" s="119" t="s">
        <v>916</v>
      </c>
      <c r="E137" s="119" t="s">
        <v>917</v>
      </c>
      <c r="F137" s="119" t="s">
        <v>1167</v>
      </c>
      <c r="G137" s="119" t="s">
        <v>919</v>
      </c>
      <c r="H137" s="119" t="s">
        <v>920</v>
      </c>
      <c r="I137" s="119" t="s">
        <v>1154</v>
      </c>
      <c r="J137" s="116">
        <v>-10</v>
      </c>
    </row>
    <row r="138" s="115" customFormat="1" ht="12.75" spans="1:10">
      <c r="A138" s="119" t="s">
        <v>1075</v>
      </c>
      <c r="B138" s="119" t="s">
        <v>241</v>
      </c>
      <c r="C138" s="119" t="s">
        <v>1243</v>
      </c>
      <c r="D138" s="119" t="s">
        <v>916</v>
      </c>
      <c r="E138" s="119" t="s">
        <v>917</v>
      </c>
      <c r="F138" s="119" t="s">
        <v>1077</v>
      </c>
      <c r="G138" s="119" t="s">
        <v>919</v>
      </c>
      <c r="H138" s="119" t="s">
        <v>920</v>
      </c>
      <c r="I138" s="119" t="s">
        <v>1154</v>
      </c>
      <c r="J138" s="116">
        <v>-10</v>
      </c>
    </row>
    <row r="139" spans="1:10">
      <c r="A139" s="119" t="s">
        <v>931</v>
      </c>
      <c r="B139" s="119" t="s">
        <v>690</v>
      </c>
      <c r="C139" s="119" t="s">
        <v>1244</v>
      </c>
      <c r="D139" s="119" t="s">
        <v>916</v>
      </c>
      <c r="E139" s="119" t="s">
        <v>917</v>
      </c>
      <c r="F139" s="119" t="s">
        <v>933</v>
      </c>
      <c r="G139" s="119" t="s">
        <v>919</v>
      </c>
      <c r="H139" s="119" t="s">
        <v>920</v>
      </c>
      <c r="I139" s="119" t="s">
        <v>1154</v>
      </c>
      <c r="J139" s="116">
        <v>-10</v>
      </c>
    </row>
    <row r="140" s="115" customFormat="1" ht="12.75" spans="1:10">
      <c r="A140" s="119" t="s">
        <v>1245</v>
      </c>
      <c r="B140" s="119" t="s">
        <v>735</v>
      </c>
      <c r="C140" s="119" t="s">
        <v>1246</v>
      </c>
      <c r="D140" s="119" t="s">
        <v>916</v>
      </c>
      <c r="E140" s="119" t="s">
        <v>917</v>
      </c>
      <c r="F140" s="119" t="s">
        <v>94</v>
      </c>
      <c r="G140" s="119" t="s">
        <v>919</v>
      </c>
      <c r="H140" s="119" t="s">
        <v>920</v>
      </c>
      <c r="I140" s="119" t="s">
        <v>1154</v>
      </c>
      <c r="J140" s="116">
        <v>-10</v>
      </c>
    </row>
    <row r="141" spans="1:10">
      <c r="A141" s="119" t="s">
        <v>1046</v>
      </c>
      <c r="B141" s="119" t="s">
        <v>339</v>
      </c>
      <c r="C141" s="119" t="s">
        <v>1247</v>
      </c>
      <c r="D141" s="119" t="s">
        <v>916</v>
      </c>
      <c r="E141" s="119" t="s">
        <v>1030</v>
      </c>
      <c r="F141" s="119" t="s">
        <v>1048</v>
      </c>
      <c r="G141" s="119" t="s">
        <v>919</v>
      </c>
      <c r="H141" s="119" t="s">
        <v>920</v>
      </c>
      <c r="I141" s="119" t="s">
        <v>1154</v>
      </c>
      <c r="J141" s="116">
        <v>-10</v>
      </c>
    </row>
    <row r="142" spans="1:10">
      <c r="A142" s="119" t="s">
        <v>1050</v>
      </c>
      <c r="B142" s="119" t="s">
        <v>335</v>
      </c>
      <c r="C142" s="119" t="s">
        <v>1248</v>
      </c>
      <c r="D142" s="119" t="s">
        <v>916</v>
      </c>
      <c r="E142" s="119" t="s">
        <v>917</v>
      </c>
      <c r="F142" s="119" t="s">
        <v>78</v>
      </c>
      <c r="G142" s="119" t="s">
        <v>919</v>
      </c>
      <c r="H142" s="119" t="s">
        <v>920</v>
      </c>
      <c r="I142" s="119" t="s">
        <v>1154</v>
      </c>
      <c r="J142" s="116">
        <v>-10</v>
      </c>
    </row>
    <row r="143" spans="1:10">
      <c r="A143" s="119" t="s">
        <v>1088</v>
      </c>
      <c r="B143" s="119" t="s">
        <v>404</v>
      </c>
      <c r="C143" s="119" t="s">
        <v>1249</v>
      </c>
      <c r="D143" s="119" t="s">
        <v>916</v>
      </c>
      <c r="E143" s="119" t="s">
        <v>1030</v>
      </c>
      <c r="F143" s="119" t="s">
        <v>1091</v>
      </c>
      <c r="G143" s="119" t="s">
        <v>919</v>
      </c>
      <c r="H143" s="119" t="s">
        <v>920</v>
      </c>
      <c r="I143" s="119" t="s">
        <v>1154</v>
      </c>
      <c r="J143" s="116">
        <v>-10</v>
      </c>
    </row>
    <row r="144" spans="1:10">
      <c r="A144" s="119" t="s">
        <v>927</v>
      </c>
      <c r="B144" s="119" t="s">
        <v>1250</v>
      </c>
      <c r="C144" s="119" t="s">
        <v>1251</v>
      </c>
      <c r="D144" s="119" t="s">
        <v>916</v>
      </c>
      <c r="E144" s="119" t="s">
        <v>917</v>
      </c>
      <c r="F144" s="119" t="s">
        <v>930</v>
      </c>
      <c r="G144" s="119" t="s">
        <v>919</v>
      </c>
      <c r="H144" s="119" t="s">
        <v>920</v>
      </c>
      <c r="I144" s="119" t="s">
        <v>1154</v>
      </c>
      <c r="J144" s="116">
        <v>-10</v>
      </c>
    </row>
    <row r="145" spans="1:10">
      <c r="A145" s="119" t="s">
        <v>953</v>
      </c>
      <c r="B145" s="119" t="s">
        <v>630</v>
      </c>
      <c r="C145" s="119" t="s">
        <v>1252</v>
      </c>
      <c r="D145" s="119" t="s">
        <v>916</v>
      </c>
      <c r="E145" s="119" t="s">
        <v>917</v>
      </c>
      <c r="F145" s="119" t="s">
        <v>955</v>
      </c>
      <c r="G145" s="119" t="s">
        <v>919</v>
      </c>
      <c r="H145" s="119" t="s">
        <v>920</v>
      </c>
      <c r="I145" s="119" t="s">
        <v>1154</v>
      </c>
      <c r="J145" s="116">
        <v>-10</v>
      </c>
    </row>
    <row r="146" spans="1:10">
      <c r="A146" s="119" t="s">
        <v>1245</v>
      </c>
      <c r="B146" s="119" t="s">
        <v>367</v>
      </c>
      <c r="C146" s="119" t="s">
        <v>1253</v>
      </c>
      <c r="D146" s="119" t="s">
        <v>916</v>
      </c>
      <c r="E146" s="119" t="s">
        <v>1030</v>
      </c>
      <c r="F146" s="119" t="s">
        <v>94</v>
      </c>
      <c r="G146" s="119" t="s">
        <v>919</v>
      </c>
      <c r="H146" s="119" t="s">
        <v>920</v>
      </c>
      <c r="I146" s="119" t="s">
        <v>1154</v>
      </c>
      <c r="J146" s="116">
        <v>-10</v>
      </c>
    </row>
    <row r="147" spans="1:10">
      <c r="A147" s="119" t="s">
        <v>1102</v>
      </c>
      <c r="B147" s="119" t="s">
        <v>614</v>
      </c>
      <c r="C147" s="119" t="s">
        <v>1254</v>
      </c>
      <c r="D147" s="119" t="s">
        <v>916</v>
      </c>
      <c r="E147" s="119" t="s">
        <v>1030</v>
      </c>
      <c r="F147" s="119" t="s">
        <v>160</v>
      </c>
      <c r="G147" s="119" t="s">
        <v>919</v>
      </c>
      <c r="H147" s="119" t="s">
        <v>920</v>
      </c>
      <c r="I147" s="119" t="s">
        <v>1154</v>
      </c>
      <c r="J147" s="116">
        <v>-10</v>
      </c>
    </row>
    <row r="148" spans="1:10">
      <c r="A148" s="119" t="s">
        <v>1255</v>
      </c>
      <c r="B148" s="119" t="s">
        <v>1256</v>
      </c>
      <c r="C148" s="119" t="s">
        <v>1257</v>
      </c>
      <c r="D148" s="119" t="s">
        <v>916</v>
      </c>
      <c r="E148" s="119" t="s">
        <v>917</v>
      </c>
      <c r="F148" s="119" t="s">
        <v>1258</v>
      </c>
      <c r="G148" s="119" t="s">
        <v>919</v>
      </c>
      <c r="H148" s="119" t="s">
        <v>920</v>
      </c>
      <c r="I148" s="119" t="s">
        <v>1154</v>
      </c>
      <c r="J148" s="116">
        <v>-10</v>
      </c>
    </row>
    <row r="149" spans="1:10">
      <c r="A149" s="119" t="s">
        <v>1066</v>
      </c>
      <c r="B149" s="119" t="s">
        <v>306</v>
      </c>
      <c r="C149" s="119" t="s">
        <v>1259</v>
      </c>
      <c r="D149" s="119" t="s">
        <v>916</v>
      </c>
      <c r="E149" s="119" t="s">
        <v>917</v>
      </c>
      <c r="F149" s="119" t="s">
        <v>1068</v>
      </c>
      <c r="G149" s="119" t="s">
        <v>919</v>
      </c>
      <c r="H149" s="119" t="s">
        <v>920</v>
      </c>
      <c r="I149" s="119" t="s">
        <v>1154</v>
      </c>
      <c r="J149" s="116">
        <v>-10</v>
      </c>
    </row>
    <row r="150" spans="1:10">
      <c r="A150" s="119" t="s">
        <v>1260</v>
      </c>
      <c r="B150" s="119" t="s">
        <v>772</v>
      </c>
      <c r="C150" s="119" t="s">
        <v>1261</v>
      </c>
      <c r="D150" s="119" t="s">
        <v>916</v>
      </c>
      <c r="E150" s="119" t="s">
        <v>917</v>
      </c>
      <c r="F150" s="119" t="s">
        <v>1262</v>
      </c>
      <c r="G150" s="119" t="s">
        <v>919</v>
      </c>
      <c r="H150" s="119" t="s">
        <v>920</v>
      </c>
      <c r="I150" s="119" t="s">
        <v>1154</v>
      </c>
      <c r="J150" s="116">
        <v>-10</v>
      </c>
    </row>
    <row r="151" spans="1:10">
      <c r="A151" s="119" t="s">
        <v>1075</v>
      </c>
      <c r="B151" s="119" t="s">
        <v>468</v>
      </c>
      <c r="C151" s="119" t="s">
        <v>1263</v>
      </c>
      <c r="D151" s="119" t="s">
        <v>916</v>
      </c>
      <c r="E151" s="119" t="s">
        <v>917</v>
      </c>
      <c r="F151" s="119" t="s">
        <v>1077</v>
      </c>
      <c r="G151" s="119" t="s">
        <v>919</v>
      </c>
      <c r="H151" s="119" t="s">
        <v>920</v>
      </c>
      <c r="I151" s="119" t="s">
        <v>1154</v>
      </c>
      <c r="J151" s="116">
        <v>-10</v>
      </c>
    </row>
    <row r="152" spans="1:10">
      <c r="A152" s="119" t="s">
        <v>1264</v>
      </c>
      <c r="B152" s="119" t="s">
        <v>253</v>
      </c>
      <c r="C152" s="119" t="s">
        <v>1265</v>
      </c>
      <c r="D152" s="119" t="s">
        <v>916</v>
      </c>
      <c r="E152" s="119" t="s">
        <v>917</v>
      </c>
      <c r="F152" s="119" t="s">
        <v>72</v>
      </c>
      <c r="G152" s="119" t="s">
        <v>919</v>
      </c>
      <c r="H152" s="119" t="s">
        <v>920</v>
      </c>
      <c r="I152" s="119" t="s">
        <v>1154</v>
      </c>
      <c r="J152" s="116">
        <v>-10</v>
      </c>
    </row>
    <row r="153" s="115" customFormat="1" ht="12.75" spans="1:10">
      <c r="A153" s="119" t="s">
        <v>931</v>
      </c>
      <c r="B153" s="119" t="s">
        <v>1266</v>
      </c>
      <c r="C153" s="119" t="s">
        <v>1267</v>
      </c>
      <c r="D153" s="119" t="s">
        <v>916</v>
      </c>
      <c r="E153" s="119" t="s">
        <v>917</v>
      </c>
      <c r="F153" s="119" t="s">
        <v>933</v>
      </c>
      <c r="G153" s="119" t="s">
        <v>919</v>
      </c>
      <c r="H153" s="119" t="s">
        <v>920</v>
      </c>
      <c r="I153" s="119" t="s">
        <v>1154</v>
      </c>
      <c r="J153" s="116">
        <v>-10</v>
      </c>
    </row>
    <row r="154" s="115" customFormat="1" ht="12.75" spans="1:10">
      <c r="A154" s="119" t="s">
        <v>1189</v>
      </c>
      <c r="B154" s="119" t="s">
        <v>472</v>
      </c>
      <c r="C154" s="119" t="s">
        <v>1268</v>
      </c>
      <c r="D154" s="119" t="s">
        <v>916</v>
      </c>
      <c r="E154" s="119" t="s">
        <v>917</v>
      </c>
      <c r="F154" s="119" t="s">
        <v>1191</v>
      </c>
      <c r="G154" s="119" t="s">
        <v>919</v>
      </c>
      <c r="H154" s="119" t="s">
        <v>920</v>
      </c>
      <c r="I154" s="119" t="s">
        <v>1154</v>
      </c>
      <c r="J154" s="116">
        <v>-10</v>
      </c>
    </row>
    <row r="155" s="115" customFormat="1" ht="12.75" spans="1:10">
      <c r="A155" s="119" t="s">
        <v>931</v>
      </c>
      <c r="B155" s="119" t="s">
        <v>829</v>
      </c>
      <c r="C155" s="119" t="s">
        <v>1269</v>
      </c>
      <c r="D155" s="119" t="s">
        <v>916</v>
      </c>
      <c r="E155" s="119" t="s">
        <v>917</v>
      </c>
      <c r="F155" s="119" t="s">
        <v>933</v>
      </c>
      <c r="G155" s="119" t="s">
        <v>919</v>
      </c>
      <c r="H155" s="119" t="s">
        <v>920</v>
      </c>
      <c r="I155" s="119" t="s">
        <v>1154</v>
      </c>
      <c r="J155" s="116">
        <v>-10</v>
      </c>
    </row>
    <row r="156" s="115" customFormat="1" ht="12.75" spans="1:10">
      <c r="A156" s="119" t="s">
        <v>1097</v>
      </c>
      <c r="B156" s="119" t="s">
        <v>654</v>
      </c>
      <c r="C156" s="119" t="s">
        <v>1270</v>
      </c>
      <c r="D156" s="119" t="s">
        <v>916</v>
      </c>
      <c r="E156" s="119" t="s">
        <v>917</v>
      </c>
      <c r="F156" s="119" t="s">
        <v>114</v>
      </c>
      <c r="G156" s="119" t="s">
        <v>919</v>
      </c>
      <c r="H156" s="119" t="s">
        <v>920</v>
      </c>
      <c r="I156" s="119" t="s">
        <v>1154</v>
      </c>
      <c r="J156" s="116">
        <v>-10</v>
      </c>
    </row>
    <row r="157" s="115" customFormat="1" ht="12.75" spans="1:10">
      <c r="A157" s="119" t="s">
        <v>1271</v>
      </c>
      <c r="B157" s="119" t="s">
        <v>431</v>
      </c>
      <c r="C157" s="119" t="s">
        <v>1272</v>
      </c>
      <c r="D157" s="119" t="s">
        <v>916</v>
      </c>
      <c r="E157" s="119" t="s">
        <v>1030</v>
      </c>
      <c r="F157" s="119" t="s">
        <v>1273</v>
      </c>
      <c r="G157" s="119" t="s">
        <v>919</v>
      </c>
      <c r="H157" s="119" t="s">
        <v>920</v>
      </c>
      <c r="I157" s="119" t="s">
        <v>1154</v>
      </c>
      <c r="J157" s="116">
        <v>-10</v>
      </c>
    </row>
    <row r="158" s="115" customFormat="1" ht="12.75" spans="1:10">
      <c r="A158" s="119" t="s">
        <v>927</v>
      </c>
      <c r="B158" s="119" t="s">
        <v>678</v>
      </c>
      <c r="C158" s="119" t="s">
        <v>1274</v>
      </c>
      <c r="D158" s="119" t="s">
        <v>916</v>
      </c>
      <c r="E158" s="119" t="s">
        <v>917</v>
      </c>
      <c r="F158" s="119" t="s">
        <v>930</v>
      </c>
      <c r="G158" s="119" t="s">
        <v>919</v>
      </c>
      <c r="H158" s="119" t="s">
        <v>920</v>
      </c>
      <c r="I158" s="119" t="s">
        <v>1154</v>
      </c>
      <c r="J158" s="116">
        <v>-10</v>
      </c>
    </row>
    <row r="159" s="115" customFormat="1" ht="12.75" spans="1:10">
      <c r="A159" s="119" t="s">
        <v>1102</v>
      </c>
      <c r="B159" s="119" t="s">
        <v>542</v>
      </c>
      <c r="C159" s="119" t="s">
        <v>1275</v>
      </c>
      <c r="D159" s="119" t="s">
        <v>916</v>
      </c>
      <c r="E159" s="119" t="s">
        <v>917</v>
      </c>
      <c r="F159" s="119" t="s">
        <v>160</v>
      </c>
      <c r="G159" s="119" t="s">
        <v>919</v>
      </c>
      <c r="H159" s="119" t="s">
        <v>920</v>
      </c>
      <c r="I159" s="119" t="s">
        <v>1154</v>
      </c>
      <c r="J159" s="116">
        <v>-10</v>
      </c>
    </row>
    <row r="160" s="115" customFormat="1" ht="12.75" spans="1:10">
      <c r="A160" s="119" t="s">
        <v>1276</v>
      </c>
      <c r="B160" s="119" t="s">
        <v>545</v>
      </c>
      <c r="C160" s="119" t="s">
        <v>1277</v>
      </c>
      <c r="D160" s="119" t="s">
        <v>916</v>
      </c>
      <c r="E160" s="119" t="s">
        <v>917</v>
      </c>
      <c r="F160" s="119" t="s">
        <v>1278</v>
      </c>
      <c r="G160" s="119" t="s">
        <v>919</v>
      </c>
      <c r="H160" s="119" t="s">
        <v>920</v>
      </c>
      <c r="I160" s="119" t="s">
        <v>1154</v>
      </c>
      <c r="J160" s="116">
        <v>-10</v>
      </c>
    </row>
    <row r="161" s="115" customFormat="1" ht="12.75" spans="1:10">
      <c r="A161" s="119" t="s">
        <v>980</v>
      </c>
      <c r="B161" s="119" t="s">
        <v>576</v>
      </c>
      <c r="C161" s="119" t="s">
        <v>1279</v>
      </c>
      <c r="D161" s="119" t="s">
        <v>916</v>
      </c>
      <c r="E161" s="119" t="s">
        <v>1030</v>
      </c>
      <c r="F161" s="119" t="s">
        <v>982</v>
      </c>
      <c r="G161" s="119" t="s">
        <v>919</v>
      </c>
      <c r="H161" s="119" t="s">
        <v>920</v>
      </c>
      <c r="I161" s="119" t="s">
        <v>1154</v>
      </c>
      <c r="J161" s="116">
        <v>-10</v>
      </c>
    </row>
    <row r="162" s="115" customFormat="1" ht="12.75" spans="1:10">
      <c r="A162" s="119" t="s">
        <v>914</v>
      </c>
      <c r="B162" s="119" t="s">
        <v>593</v>
      </c>
      <c r="C162" s="119" t="s">
        <v>1280</v>
      </c>
      <c r="D162" s="119" t="s">
        <v>916</v>
      </c>
      <c r="E162" s="119" t="s">
        <v>917</v>
      </c>
      <c r="F162" s="119" t="s">
        <v>918</v>
      </c>
      <c r="G162" s="119" t="s">
        <v>919</v>
      </c>
      <c r="H162" s="119" t="s">
        <v>920</v>
      </c>
      <c r="I162" s="119" t="s">
        <v>1154</v>
      </c>
      <c r="J162" s="116">
        <v>-10</v>
      </c>
    </row>
    <row r="163" s="115" customFormat="1" ht="12.75" spans="1:10">
      <c r="A163" s="119" t="s">
        <v>1281</v>
      </c>
      <c r="B163" s="119" t="s">
        <v>350</v>
      </c>
      <c r="C163" s="119" t="s">
        <v>1282</v>
      </c>
      <c r="D163" s="119" t="s">
        <v>916</v>
      </c>
      <c r="E163" s="119" t="s">
        <v>917</v>
      </c>
      <c r="F163" s="119" t="s">
        <v>158</v>
      </c>
      <c r="G163" s="119" t="s">
        <v>919</v>
      </c>
      <c r="H163" s="119" t="s">
        <v>920</v>
      </c>
      <c r="I163" s="119" t="s">
        <v>1154</v>
      </c>
      <c r="J163" s="116">
        <v>-10</v>
      </c>
    </row>
    <row r="164" s="115" customFormat="1" ht="12.75" spans="1:10">
      <c r="A164" s="119" t="s">
        <v>1133</v>
      </c>
      <c r="B164" s="119" t="s">
        <v>324</v>
      </c>
      <c r="C164" s="119" t="s">
        <v>1283</v>
      </c>
      <c r="D164" s="119" t="s">
        <v>916</v>
      </c>
      <c r="E164" s="119" t="s">
        <v>917</v>
      </c>
      <c r="F164" s="119" t="s">
        <v>1136</v>
      </c>
      <c r="G164" s="119" t="s">
        <v>919</v>
      </c>
      <c r="H164" s="119" t="s">
        <v>920</v>
      </c>
      <c r="I164" s="119" t="s">
        <v>1154</v>
      </c>
      <c r="J164" s="116">
        <v>-10</v>
      </c>
    </row>
    <row r="165" s="115" customFormat="1" ht="12.75" spans="1:10">
      <c r="A165" s="119" t="s">
        <v>1284</v>
      </c>
      <c r="B165" s="119" t="s">
        <v>221</v>
      </c>
      <c r="C165" s="119" t="s">
        <v>1285</v>
      </c>
      <c r="D165" s="119" t="s">
        <v>916</v>
      </c>
      <c r="E165" s="119" t="s">
        <v>917</v>
      </c>
      <c r="F165" s="119" t="s">
        <v>1286</v>
      </c>
      <c r="G165" s="119" t="s">
        <v>919</v>
      </c>
      <c r="H165" s="119" t="s">
        <v>920</v>
      </c>
      <c r="I165" s="119" t="s">
        <v>1154</v>
      </c>
      <c r="J165" s="116">
        <v>-10</v>
      </c>
    </row>
    <row r="166" s="115" customFormat="1" ht="12.75" spans="1:10">
      <c r="A166" s="119" t="s">
        <v>1121</v>
      </c>
      <c r="B166" s="119" t="s">
        <v>681</v>
      </c>
      <c r="C166" s="119" t="s">
        <v>1287</v>
      </c>
      <c r="D166" s="119" t="s">
        <v>916</v>
      </c>
      <c r="E166" s="119" t="s">
        <v>917</v>
      </c>
      <c r="F166" s="119" t="s">
        <v>1124</v>
      </c>
      <c r="G166" s="119" t="s">
        <v>919</v>
      </c>
      <c r="H166" s="119" t="s">
        <v>920</v>
      </c>
      <c r="I166" s="119" t="s">
        <v>1154</v>
      </c>
      <c r="J166" s="116">
        <v>-10</v>
      </c>
    </row>
    <row r="167" s="115" customFormat="1" ht="12.75" spans="1:10">
      <c r="A167" s="119" t="s">
        <v>1255</v>
      </c>
      <c r="B167" s="119" t="s">
        <v>347</v>
      </c>
      <c r="C167" s="119" t="s">
        <v>1288</v>
      </c>
      <c r="D167" s="119" t="s">
        <v>916</v>
      </c>
      <c r="E167" s="119" t="s">
        <v>917</v>
      </c>
      <c r="F167" s="119" t="s">
        <v>1258</v>
      </c>
      <c r="G167" s="119" t="s">
        <v>919</v>
      </c>
      <c r="H167" s="119" t="s">
        <v>920</v>
      </c>
      <c r="I167" s="119" t="s">
        <v>1154</v>
      </c>
      <c r="J167" s="116">
        <v>-10</v>
      </c>
    </row>
    <row r="168" s="115" customFormat="1" ht="12.75" spans="1:10">
      <c r="A168" s="119" t="s">
        <v>927</v>
      </c>
      <c r="B168" s="119" t="s">
        <v>1289</v>
      </c>
      <c r="C168" s="119" t="s">
        <v>1290</v>
      </c>
      <c r="D168" s="119" t="s">
        <v>916</v>
      </c>
      <c r="E168" s="119" t="s">
        <v>917</v>
      </c>
      <c r="F168" s="119" t="s">
        <v>930</v>
      </c>
      <c r="G168" s="119" t="s">
        <v>919</v>
      </c>
      <c r="H168" s="119" t="s">
        <v>920</v>
      </c>
      <c r="I168" s="119" t="s">
        <v>1154</v>
      </c>
      <c r="J168" s="116">
        <v>-10</v>
      </c>
    </row>
    <row r="169" s="115" customFormat="1" ht="12.75" spans="1:10">
      <c r="A169" s="119" t="s">
        <v>1271</v>
      </c>
      <c r="B169" s="119" t="s">
        <v>438</v>
      </c>
      <c r="C169" s="119" t="s">
        <v>1291</v>
      </c>
      <c r="D169" s="119" t="s">
        <v>916</v>
      </c>
      <c r="E169" s="119" t="s">
        <v>917</v>
      </c>
      <c r="F169" s="119" t="s">
        <v>1273</v>
      </c>
      <c r="G169" s="119" t="s">
        <v>919</v>
      </c>
      <c r="H169" s="119" t="s">
        <v>920</v>
      </c>
      <c r="I169" s="119" t="s">
        <v>1154</v>
      </c>
      <c r="J169" s="116">
        <v>-10</v>
      </c>
    </row>
    <row r="170" s="115" customFormat="1" ht="12.75" spans="1:10">
      <c r="A170" s="119" t="s">
        <v>1281</v>
      </c>
      <c r="B170" s="119" t="s">
        <v>1292</v>
      </c>
      <c r="C170" s="119" t="s">
        <v>1293</v>
      </c>
      <c r="D170" s="119" t="s">
        <v>916</v>
      </c>
      <c r="E170" s="119" t="s">
        <v>917</v>
      </c>
      <c r="F170" s="119" t="s">
        <v>158</v>
      </c>
      <c r="G170" s="119" t="s">
        <v>919</v>
      </c>
      <c r="H170" s="119" t="s">
        <v>920</v>
      </c>
      <c r="I170" s="119" t="s">
        <v>1154</v>
      </c>
      <c r="J170" s="116">
        <v>-10</v>
      </c>
    </row>
    <row r="171" s="115" customFormat="1" ht="12.75" spans="1:10">
      <c r="A171" s="119" t="s">
        <v>947</v>
      </c>
      <c r="B171" s="119" t="s">
        <v>597</v>
      </c>
      <c r="C171" s="119" t="s">
        <v>1294</v>
      </c>
      <c r="D171" s="119" t="s">
        <v>916</v>
      </c>
      <c r="E171" s="119" t="s">
        <v>917</v>
      </c>
      <c r="F171" s="119" t="s">
        <v>949</v>
      </c>
      <c r="G171" s="119" t="s">
        <v>919</v>
      </c>
      <c r="H171" s="119" t="s">
        <v>920</v>
      </c>
      <c r="I171" s="119" t="s">
        <v>1154</v>
      </c>
      <c r="J171" s="116">
        <v>-10</v>
      </c>
    </row>
    <row r="172" s="115" customFormat="1" ht="12.75" spans="1:10">
      <c r="A172" s="119" t="s">
        <v>977</v>
      </c>
      <c r="B172" s="119" t="s">
        <v>281</v>
      </c>
      <c r="C172" s="119" t="s">
        <v>1295</v>
      </c>
      <c r="D172" s="119" t="s">
        <v>916</v>
      </c>
      <c r="E172" s="119" t="s">
        <v>917</v>
      </c>
      <c r="F172" s="119" t="s">
        <v>122</v>
      </c>
      <c r="G172" s="119" t="s">
        <v>919</v>
      </c>
      <c r="H172" s="119" t="s">
        <v>920</v>
      </c>
      <c r="I172" s="119" t="s">
        <v>1154</v>
      </c>
      <c r="J172" s="116">
        <v>-10</v>
      </c>
    </row>
    <row r="173" s="115" customFormat="1" ht="12.75" spans="1:10">
      <c r="A173" s="119" t="s">
        <v>927</v>
      </c>
      <c r="B173" s="119" t="s">
        <v>724</v>
      </c>
      <c r="C173" s="119" t="s">
        <v>1296</v>
      </c>
      <c r="D173" s="119" t="s">
        <v>916</v>
      </c>
      <c r="E173" s="119" t="s">
        <v>917</v>
      </c>
      <c r="F173" s="119" t="s">
        <v>930</v>
      </c>
      <c r="G173" s="119" t="s">
        <v>919</v>
      </c>
      <c r="H173" s="119" t="s">
        <v>920</v>
      </c>
      <c r="I173" s="119" t="s">
        <v>1154</v>
      </c>
      <c r="J173" s="116">
        <v>-10</v>
      </c>
    </row>
    <row r="174" s="115" customFormat="1" ht="12.75" spans="1:10">
      <c r="A174" s="119" t="s">
        <v>1297</v>
      </c>
      <c r="B174" s="119" t="s">
        <v>682</v>
      </c>
      <c r="C174" s="119" t="s">
        <v>1298</v>
      </c>
      <c r="D174" s="119" t="s">
        <v>916</v>
      </c>
      <c r="E174" s="119" t="s">
        <v>917</v>
      </c>
      <c r="F174" s="119" t="s">
        <v>97</v>
      </c>
      <c r="G174" s="119" t="s">
        <v>919</v>
      </c>
      <c r="H174" s="119" t="s">
        <v>920</v>
      </c>
      <c r="I174" s="119" t="s">
        <v>1154</v>
      </c>
      <c r="J174" s="116">
        <v>-10</v>
      </c>
    </row>
    <row r="175" s="115" customFormat="1" ht="12.75" spans="1:10">
      <c r="A175" s="119" t="s">
        <v>1299</v>
      </c>
      <c r="B175" s="119" t="s">
        <v>399</v>
      </c>
      <c r="C175" s="119" t="s">
        <v>1300</v>
      </c>
      <c r="D175" s="119" t="s">
        <v>916</v>
      </c>
      <c r="E175" s="119" t="s">
        <v>917</v>
      </c>
      <c r="F175" s="119" t="s">
        <v>1301</v>
      </c>
      <c r="G175" s="119" t="s">
        <v>919</v>
      </c>
      <c r="H175" s="119" t="s">
        <v>920</v>
      </c>
      <c r="I175" s="119" t="s">
        <v>1154</v>
      </c>
      <c r="J175" s="116">
        <v>-10</v>
      </c>
    </row>
    <row r="176" s="115" customFormat="1" ht="12.75" spans="1:10">
      <c r="A176" s="119" t="s">
        <v>1193</v>
      </c>
      <c r="B176" s="119" t="s">
        <v>373</v>
      </c>
      <c r="C176" s="119" t="s">
        <v>1302</v>
      </c>
      <c r="D176" s="119" t="s">
        <v>916</v>
      </c>
      <c r="E176" s="119" t="s">
        <v>917</v>
      </c>
      <c r="F176" s="119" t="s">
        <v>1195</v>
      </c>
      <c r="G176" s="119" t="s">
        <v>919</v>
      </c>
      <c r="H176" s="119" t="s">
        <v>920</v>
      </c>
      <c r="I176" s="119" t="s">
        <v>1154</v>
      </c>
      <c r="J176" s="116">
        <v>-10</v>
      </c>
    </row>
    <row r="177" s="115" customFormat="1" ht="12.75" spans="1:10">
      <c r="A177" s="119" t="s">
        <v>1303</v>
      </c>
      <c r="B177" s="119" t="s">
        <v>228</v>
      </c>
      <c r="C177" s="119" t="s">
        <v>1304</v>
      </c>
      <c r="D177" s="119" t="s">
        <v>916</v>
      </c>
      <c r="E177" s="119" t="s">
        <v>917</v>
      </c>
      <c r="F177" s="119" t="s">
        <v>1305</v>
      </c>
      <c r="G177" s="119" t="s">
        <v>919</v>
      </c>
      <c r="H177" s="119" t="s">
        <v>920</v>
      </c>
      <c r="I177" s="119" t="s">
        <v>1154</v>
      </c>
      <c r="J177" s="116">
        <v>-10</v>
      </c>
    </row>
    <row r="178" s="115" customFormat="1" ht="12.75" spans="1:10">
      <c r="A178" s="119" t="s">
        <v>927</v>
      </c>
      <c r="B178" s="119" t="s">
        <v>193</v>
      </c>
      <c r="C178" s="119" t="s">
        <v>1306</v>
      </c>
      <c r="D178" s="119" t="s">
        <v>916</v>
      </c>
      <c r="E178" s="119" t="s">
        <v>1129</v>
      </c>
      <c r="F178" s="119" t="s">
        <v>930</v>
      </c>
      <c r="G178" s="119" t="s">
        <v>919</v>
      </c>
      <c r="H178" s="119" t="s">
        <v>920</v>
      </c>
      <c r="I178" s="119" t="s">
        <v>1154</v>
      </c>
      <c r="J178" s="116">
        <v>-10</v>
      </c>
    </row>
    <row r="179" s="115" customFormat="1" ht="12.75" spans="1:10">
      <c r="A179" s="119" t="s">
        <v>1307</v>
      </c>
      <c r="B179" s="119" t="s">
        <v>498</v>
      </c>
      <c r="C179" s="119" t="s">
        <v>1308</v>
      </c>
      <c r="D179" s="119" t="s">
        <v>916</v>
      </c>
      <c r="E179" s="119" t="s">
        <v>917</v>
      </c>
      <c r="F179" s="119" t="s">
        <v>149</v>
      </c>
      <c r="G179" s="119" t="s">
        <v>919</v>
      </c>
      <c r="H179" s="119" t="s">
        <v>920</v>
      </c>
      <c r="I179" s="119" t="s">
        <v>1154</v>
      </c>
      <c r="J179" s="116">
        <v>-10</v>
      </c>
    </row>
    <row r="180" s="115" customFormat="1" ht="12.75" spans="1:10">
      <c r="A180" s="119" t="s">
        <v>927</v>
      </c>
      <c r="B180" s="119" t="s">
        <v>1309</v>
      </c>
      <c r="C180" s="119" t="s">
        <v>1310</v>
      </c>
      <c r="D180" s="119" t="s">
        <v>916</v>
      </c>
      <c r="E180" s="119" t="s">
        <v>917</v>
      </c>
      <c r="F180" s="119" t="s">
        <v>930</v>
      </c>
      <c r="G180" s="119" t="s">
        <v>919</v>
      </c>
      <c r="H180" s="119" t="s">
        <v>920</v>
      </c>
      <c r="I180" s="119" t="s">
        <v>1154</v>
      </c>
      <c r="J180" s="116">
        <v>-10</v>
      </c>
    </row>
    <row r="181" s="115" customFormat="1" ht="12.75" spans="1:10">
      <c r="A181" s="119" t="s">
        <v>927</v>
      </c>
      <c r="B181" s="119" t="s">
        <v>747</v>
      </c>
      <c r="C181" s="119" t="s">
        <v>1311</v>
      </c>
      <c r="D181" s="119" t="s">
        <v>916</v>
      </c>
      <c r="E181" s="119" t="s">
        <v>917</v>
      </c>
      <c r="F181" s="119" t="s">
        <v>930</v>
      </c>
      <c r="G181" s="119" t="s">
        <v>919</v>
      </c>
      <c r="H181" s="119" t="s">
        <v>920</v>
      </c>
      <c r="I181" s="119" t="s">
        <v>1154</v>
      </c>
      <c r="J181" s="116">
        <v>-10</v>
      </c>
    </row>
    <row r="182" s="115" customFormat="1" ht="12.75" spans="1:10">
      <c r="A182" s="119" t="s">
        <v>1303</v>
      </c>
      <c r="B182" s="119" t="s">
        <v>233</v>
      </c>
      <c r="C182" s="119" t="s">
        <v>1312</v>
      </c>
      <c r="D182" s="119" t="s">
        <v>916</v>
      </c>
      <c r="E182" s="119" t="s">
        <v>917</v>
      </c>
      <c r="F182" s="119" t="s">
        <v>1305</v>
      </c>
      <c r="G182" s="119" t="s">
        <v>919</v>
      </c>
      <c r="H182" s="119" t="s">
        <v>920</v>
      </c>
      <c r="I182" s="119" t="s">
        <v>1154</v>
      </c>
      <c r="J182" s="116">
        <v>-10</v>
      </c>
    </row>
    <row r="183" s="115" customFormat="1" ht="12.75" spans="1:10">
      <c r="A183" s="119" t="s">
        <v>960</v>
      </c>
      <c r="B183" s="119" t="s">
        <v>1313</v>
      </c>
      <c r="C183" s="119" t="s">
        <v>1314</v>
      </c>
      <c r="D183" s="119" t="s">
        <v>916</v>
      </c>
      <c r="E183" s="119" t="s">
        <v>1030</v>
      </c>
      <c r="F183" s="119" t="s">
        <v>104</v>
      </c>
      <c r="G183" s="119" t="s">
        <v>919</v>
      </c>
      <c r="H183" s="119" t="s">
        <v>920</v>
      </c>
      <c r="I183" s="119" t="s">
        <v>1154</v>
      </c>
      <c r="J183" s="116">
        <v>-10</v>
      </c>
    </row>
    <row r="184" s="115" customFormat="1" ht="12.75" spans="1:10">
      <c r="A184" s="119" t="s">
        <v>1198</v>
      </c>
      <c r="B184" s="119" t="s">
        <v>612</v>
      </c>
      <c r="C184" s="119" t="s">
        <v>1315</v>
      </c>
      <c r="D184" s="119" t="s">
        <v>916</v>
      </c>
      <c r="E184" s="119" t="s">
        <v>917</v>
      </c>
      <c r="F184" s="119" t="s">
        <v>1200</v>
      </c>
      <c r="G184" s="119" t="s">
        <v>919</v>
      </c>
      <c r="H184" s="119" t="s">
        <v>920</v>
      </c>
      <c r="I184" s="119" t="s">
        <v>1154</v>
      </c>
      <c r="J184" s="116">
        <v>-10</v>
      </c>
    </row>
    <row r="185" s="115" customFormat="1" ht="12.75" spans="1:10">
      <c r="A185" s="119" t="s">
        <v>1316</v>
      </c>
      <c r="B185" s="119" t="s">
        <v>529</v>
      </c>
      <c r="C185" s="119" t="s">
        <v>1317</v>
      </c>
      <c r="D185" s="119" t="s">
        <v>916</v>
      </c>
      <c r="E185" s="119" t="s">
        <v>917</v>
      </c>
      <c r="F185" s="119" t="s">
        <v>1318</v>
      </c>
      <c r="G185" s="119" t="s">
        <v>919</v>
      </c>
      <c r="H185" s="119" t="s">
        <v>920</v>
      </c>
      <c r="I185" s="119" t="s">
        <v>1154</v>
      </c>
      <c r="J185" s="116">
        <v>-10</v>
      </c>
    </row>
    <row r="186" s="115" customFormat="1" ht="12.75" spans="1:10">
      <c r="A186" s="119" t="s">
        <v>1186</v>
      </c>
      <c r="B186" s="119" t="s">
        <v>602</v>
      </c>
      <c r="C186" s="119" t="s">
        <v>1319</v>
      </c>
      <c r="D186" s="119" t="s">
        <v>916</v>
      </c>
      <c r="E186" s="119" t="s">
        <v>917</v>
      </c>
      <c r="F186" s="119" t="s">
        <v>1188</v>
      </c>
      <c r="G186" s="119" t="s">
        <v>919</v>
      </c>
      <c r="H186" s="119" t="s">
        <v>920</v>
      </c>
      <c r="I186" s="119" t="s">
        <v>1154</v>
      </c>
      <c r="J186" s="116">
        <v>-10</v>
      </c>
    </row>
    <row r="187" s="115" customFormat="1" ht="12.75" spans="1:10">
      <c r="A187" s="119" t="s">
        <v>1146</v>
      </c>
      <c r="B187" s="119" t="s">
        <v>731</v>
      </c>
      <c r="C187" s="119" t="s">
        <v>1320</v>
      </c>
      <c r="D187" s="119" t="s">
        <v>916</v>
      </c>
      <c r="E187" s="119" t="s">
        <v>917</v>
      </c>
      <c r="F187" s="119" t="s">
        <v>1148</v>
      </c>
      <c r="G187" s="119" t="s">
        <v>919</v>
      </c>
      <c r="H187" s="119" t="s">
        <v>920</v>
      </c>
      <c r="I187" s="119" t="s">
        <v>1154</v>
      </c>
      <c r="J187" s="116">
        <v>-10</v>
      </c>
    </row>
    <row r="188" s="115" customFormat="1" ht="12.75" spans="1:10">
      <c r="A188" s="119" t="s">
        <v>971</v>
      </c>
      <c r="B188" s="119" t="s">
        <v>677</v>
      </c>
      <c r="C188" s="119" t="s">
        <v>1321</v>
      </c>
      <c r="D188" s="119" t="s">
        <v>916</v>
      </c>
      <c r="E188" s="119" t="s">
        <v>917</v>
      </c>
      <c r="F188" s="119" t="s">
        <v>973</v>
      </c>
      <c r="G188" s="119" t="s">
        <v>919</v>
      </c>
      <c r="H188" s="119" t="s">
        <v>920</v>
      </c>
      <c r="I188" s="119" t="s">
        <v>1154</v>
      </c>
      <c r="J188" s="116">
        <v>-10</v>
      </c>
    </row>
    <row r="189" s="115" customFormat="1" ht="12.75" spans="1:10">
      <c r="A189" s="119" t="s">
        <v>939</v>
      </c>
      <c r="B189" s="119" t="s">
        <v>470</v>
      </c>
      <c r="C189" s="119" t="s">
        <v>1322</v>
      </c>
      <c r="D189" s="119" t="s">
        <v>916</v>
      </c>
      <c r="E189" s="119" t="s">
        <v>1030</v>
      </c>
      <c r="F189" s="119" t="s">
        <v>942</v>
      </c>
      <c r="G189" s="119" t="s">
        <v>919</v>
      </c>
      <c r="H189" s="119" t="s">
        <v>920</v>
      </c>
      <c r="I189" s="119" t="s">
        <v>1154</v>
      </c>
      <c r="J189" s="116">
        <v>-10</v>
      </c>
    </row>
    <row r="190" s="115" customFormat="1" ht="12.75" spans="1:10">
      <c r="A190" s="119" t="s">
        <v>1099</v>
      </c>
      <c r="B190" s="119" t="s">
        <v>188</v>
      </c>
      <c r="C190" s="119" t="s">
        <v>1323</v>
      </c>
      <c r="D190" s="119" t="s">
        <v>916</v>
      </c>
      <c r="E190" s="119" t="s">
        <v>917</v>
      </c>
      <c r="F190" s="119" t="s">
        <v>1101</v>
      </c>
      <c r="G190" s="119" t="s">
        <v>919</v>
      </c>
      <c r="H190" s="119" t="s">
        <v>920</v>
      </c>
      <c r="I190" s="119" t="s">
        <v>1154</v>
      </c>
      <c r="J190" s="116">
        <v>-10</v>
      </c>
    </row>
    <row r="191" s="115" customFormat="1" ht="12.75" spans="1:10">
      <c r="A191" s="119" t="s">
        <v>1324</v>
      </c>
      <c r="B191" s="119" t="s">
        <v>1325</v>
      </c>
      <c r="C191" s="119" t="s">
        <v>1326</v>
      </c>
      <c r="D191" s="119" t="s">
        <v>916</v>
      </c>
      <c r="E191" s="119" t="s">
        <v>917</v>
      </c>
      <c r="F191" s="119" t="s">
        <v>145</v>
      </c>
      <c r="G191" s="119" t="s">
        <v>919</v>
      </c>
      <c r="H191" s="119" t="s">
        <v>920</v>
      </c>
      <c r="I191" s="119" t="s">
        <v>1154</v>
      </c>
      <c r="J191" s="116">
        <v>-10</v>
      </c>
    </row>
    <row r="192" s="115" customFormat="1" ht="12.75" spans="1:10">
      <c r="A192" s="119" t="s">
        <v>1088</v>
      </c>
      <c r="B192" s="119" t="s">
        <v>1327</v>
      </c>
      <c r="C192" s="119" t="s">
        <v>1328</v>
      </c>
      <c r="D192" s="119" t="s">
        <v>916</v>
      </c>
      <c r="E192" s="119" t="s">
        <v>917</v>
      </c>
      <c r="F192" s="119" t="s">
        <v>1091</v>
      </c>
      <c r="G192" s="119" t="s">
        <v>919</v>
      </c>
      <c r="H192" s="119" t="s">
        <v>920</v>
      </c>
      <c r="I192" s="119" t="s">
        <v>1154</v>
      </c>
      <c r="J192" s="116">
        <v>-10</v>
      </c>
    </row>
    <row r="193" s="115" customFormat="1" ht="12.75" spans="1:10">
      <c r="A193" s="119" t="s">
        <v>1281</v>
      </c>
      <c r="B193" s="119" t="s">
        <v>1329</v>
      </c>
      <c r="C193" s="119" t="s">
        <v>1330</v>
      </c>
      <c r="D193" s="119" t="s">
        <v>916</v>
      </c>
      <c r="E193" s="119" t="s">
        <v>917</v>
      </c>
      <c r="F193" s="119" t="s">
        <v>158</v>
      </c>
      <c r="G193" s="119" t="s">
        <v>919</v>
      </c>
      <c r="H193" s="119" t="s">
        <v>920</v>
      </c>
      <c r="I193" s="119" t="s">
        <v>1154</v>
      </c>
      <c r="J193" s="116">
        <v>-10</v>
      </c>
    </row>
    <row r="194" s="115" customFormat="1" ht="12.75" spans="1:10">
      <c r="A194" s="119" t="s">
        <v>1159</v>
      </c>
      <c r="B194" s="119" t="s">
        <v>1331</v>
      </c>
      <c r="C194" s="119" t="s">
        <v>1332</v>
      </c>
      <c r="D194" s="119" t="s">
        <v>916</v>
      </c>
      <c r="E194" s="119" t="s">
        <v>917</v>
      </c>
      <c r="F194" s="119" t="s">
        <v>1161</v>
      </c>
      <c r="G194" s="119" t="s">
        <v>919</v>
      </c>
      <c r="H194" s="119" t="s">
        <v>920</v>
      </c>
      <c r="I194" s="119" t="s">
        <v>1154</v>
      </c>
      <c r="J194" s="116">
        <v>-10</v>
      </c>
    </row>
    <row r="195" s="115" customFormat="1" ht="12.75" spans="1:10">
      <c r="A195" s="119" t="s">
        <v>1050</v>
      </c>
      <c r="B195" s="119" t="s">
        <v>403</v>
      </c>
      <c r="C195" s="119" t="s">
        <v>1333</v>
      </c>
      <c r="D195" s="119" t="s">
        <v>916</v>
      </c>
      <c r="E195" s="119" t="s">
        <v>917</v>
      </c>
      <c r="F195" s="119" t="s">
        <v>78</v>
      </c>
      <c r="G195" s="119" t="s">
        <v>919</v>
      </c>
      <c r="H195" s="119" t="s">
        <v>920</v>
      </c>
      <c r="I195" s="119" t="s">
        <v>1154</v>
      </c>
      <c r="J195" s="116">
        <v>-10</v>
      </c>
    </row>
    <row r="196" s="115" customFormat="1" ht="12.75" spans="1:10">
      <c r="A196" s="119" t="s">
        <v>927</v>
      </c>
      <c r="B196" s="119" t="s">
        <v>1334</v>
      </c>
      <c r="C196" s="119" t="s">
        <v>1335</v>
      </c>
      <c r="D196" s="119" t="s">
        <v>916</v>
      </c>
      <c r="E196" s="119" t="s">
        <v>917</v>
      </c>
      <c r="F196" s="119" t="s">
        <v>930</v>
      </c>
      <c r="G196" s="119" t="s">
        <v>919</v>
      </c>
      <c r="H196" s="119" t="s">
        <v>920</v>
      </c>
      <c r="I196" s="119" t="s">
        <v>1154</v>
      </c>
      <c r="J196" s="116">
        <v>-10</v>
      </c>
    </row>
    <row r="197" s="115" customFormat="1" ht="12.75" spans="1:10">
      <c r="A197" s="119" t="s">
        <v>1168</v>
      </c>
      <c r="B197" s="119" t="s">
        <v>1336</v>
      </c>
      <c r="C197" s="119" t="s">
        <v>1337</v>
      </c>
      <c r="D197" s="119" t="s">
        <v>916</v>
      </c>
      <c r="E197" s="119" t="s">
        <v>917</v>
      </c>
      <c r="F197" s="119" t="s">
        <v>1170</v>
      </c>
      <c r="G197" s="119" t="s">
        <v>919</v>
      </c>
      <c r="H197" s="119" t="s">
        <v>920</v>
      </c>
      <c r="I197" s="119" t="s">
        <v>1154</v>
      </c>
      <c r="J197" s="116">
        <v>-10</v>
      </c>
    </row>
    <row r="198" s="115" customFormat="1" ht="12.75" spans="1:10">
      <c r="A198" s="119" t="s">
        <v>1338</v>
      </c>
      <c r="B198" s="119" t="s">
        <v>653</v>
      </c>
      <c r="C198" s="119" t="s">
        <v>1339</v>
      </c>
      <c r="D198" s="119" t="s">
        <v>916</v>
      </c>
      <c r="E198" s="119" t="s">
        <v>917</v>
      </c>
      <c r="F198" s="119" t="s">
        <v>1340</v>
      </c>
      <c r="G198" s="119" t="s">
        <v>919</v>
      </c>
      <c r="H198" s="119" t="s">
        <v>920</v>
      </c>
      <c r="I198" s="119" t="s">
        <v>1154</v>
      </c>
      <c r="J198" s="116">
        <v>-10</v>
      </c>
    </row>
    <row r="199" s="115" customFormat="1" ht="12.75" spans="1:10">
      <c r="A199" s="119" t="s">
        <v>1341</v>
      </c>
      <c r="B199" s="119" t="s">
        <v>1342</v>
      </c>
      <c r="C199" s="119" t="s">
        <v>1343</v>
      </c>
      <c r="D199" s="119" t="s">
        <v>916</v>
      </c>
      <c r="E199" s="119" t="s">
        <v>917</v>
      </c>
      <c r="F199" s="119" t="s">
        <v>1344</v>
      </c>
      <c r="G199" s="119" t="s">
        <v>919</v>
      </c>
      <c r="H199" s="119" t="s">
        <v>920</v>
      </c>
      <c r="I199" s="119" t="s">
        <v>1154</v>
      </c>
      <c r="J199" s="116">
        <v>-10</v>
      </c>
    </row>
    <row r="200" s="115" customFormat="1" ht="12.75" spans="1:10">
      <c r="A200" s="119" t="s">
        <v>1219</v>
      </c>
      <c r="B200" s="119" t="s">
        <v>401</v>
      </c>
      <c r="C200" s="119" t="s">
        <v>1345</v>
      </c>
      <c r="D200" s="119" t="s">
        <v>916</v>
      </c>
      <c r="E200" s="119" t="s">
        <v>1030</v>
      </c>
      <c r="F200" s="119" t="s">
        <v>1221</v>
      </c>
      <c r="G200" s="119" t="s">
        <v>919</v>
      </c>
      <c r="H200" s="119" t="s">
        <v>920</v>
      </c>
      <c r="I200" s="119" t="s">
        <v>1154</v>
      </c>
      <c r="J200" s="116">
        <v>-10</v>
      </c>
    </row>
    <row r="201" s="115" customFormat="1" ht="12.75" spans="1:10">
      <c r="A201" s="119" t="s">
        <v>1038</v>
      </c>
      <c r="B201" s="119" t="s">
        <v>415</v>
      </c>
      <c r="C201" s="119" t="s">
        <v>1346</v>
      </c>
      <c r="D201" s="119" t="s">
        <v>916</v>
      </c>
      <c r="E201" s="119" t="s">
        <v>1030</v>
      </c>
      <c r="F201" s="119" t="s">
        <v>1041</v>
      </c>
      <c r="G201" s="119" t="s">
        <v>919</v>
      </c>
      <c r="H201" s="119" t="s">
        <v>920</v>
      </c>
      <c r="I201" s="119" t="s">
        <v>1154</v>
      </c>
      <c r="J201" s="116">
        <v>-10</v>
      </c>
    </row>
    <row r="202" s="115" customFormat="1" ht="12.75" spans="1:10">
      <c r="A202" s="119" t="s">
        <v>1307</v>
      </c>
      <c r="B202" s="119" t="s">
        <v>1347</v>
      </c>
      <c r="C202" s="119" t="s">
        <v>1348</v>
      </c>
      <c r="D202" s="119" t="s">
        <v>916</v>
      </c>
      <c r="E202" s="119" t="s">
        <v>917</v>
      </c>
      <c r="F202" s="119" t="s">
        <v>149</v>
      </c>
      <c r="G202" s="119" t="s">
        <v>919</v>
      </c>
      <c r="H202" s="119" t="s">
        <v>920</v>
      </c>
      <c r="I202" s="119" t="s">
        <v>1154</v>
      </c>
      <c r="J202" s="116">
        <v>-10</v>
      </c>
    </row>
    <row r="203" s="115" customFormat="1" ht="12.75" spans="1:10">
      <c r="A203" s="119" t="s">
        <v>1341</v>
      </c>
      <c r="B203" s="119" t="s">
        <v>205</v>
      </c>
      <c r="C203" s="119" t="s">
        <v>1349</v>
      </c>
      <c r="D203" s="119" t="s">
        <v>916</v>
      </c>
      <c r="E203" s="119" t="s">
        <v>1030</v>
      </c>
      <c r="F203" s="119" t="s">
        <v>1344</v>
      </c>
      <c r="G203" s="119" t="s">
        <v>919</v>
      </c>
      <c r="H203" s="119" t="s">
        <v>920</v>
      </c>
      <c r="I203" s="119" t="s">
        <v>1154</v>
      </c>
      <c r="J203" s="116">
        <v>-10</v>
      </c>
    </row>
    <row r="204" s="115" customFormat="1" ht="12.75" spans="1:10">
      <c r="A204" s="119" t="s">
        <v>1046</v>
      </c>
      <c r="B204" s="119" t="s">
        <v>717</v>
      </c>
      <c r="C204" s="119" t="s">
        <v>1350</v>
      </c>
      <c r="D204" s="119" t="s">
        <v>916</v>
      </c>
      <c r="E204" s="119" t="s">
        <v>917</v>
      </c>
      <c r="F204" s="119" t="s">
        <v>1048</v>
      </c>
      <c r="G204" s="119" t="s">
        <v>919</v>
      </c>
      <c r="H204" s="119" t="s">
        <v>920</v>
      </c>
      <c r="I204" s="119" t="s">
        <v>1154</v>
      </c>
      <c r="J204" s="116">
        <v>-10</v>
      </c>
    </row>
    <row r="205" s="115" customFormat="1" ht="12.75" spans="1:10">
      <c r="A205" s="119" t="s">
        <v>1276</v>
      </c>
      <c r="B205" s="119" t="s">
        <v>583</v>
      </c>
      <c r="C205" s="119" t="s">
        <v>1351</v>
      </c>
      <c r="D205" s="119" t="s">
        <v>916</v>
      </c>
      <c r="E205" s="119" t="s">
        <v>917</v>
      </c>
      <c r="F205" s="119" t="s">
        <v>1278</v>
      </c>
      <c r="G205" s="119" t="s">
        <v>919</v>
      </c>
      <c r="H205" s="119" t="s">
        <v>920</v>
      </c>
      <c r="I205" s="119" t="s">
        <v>1154</v>
      </c>
      <c r="J205" s="116">
        <v>-10</v>
      </c>
    </row>
    <row r="206" s="115" customFormat="1" ht="12.75" spans="1:10">
      <c r="A206" s="119" t="s">
        <v>1352</v>
      </c>
      <c r="B206" s="119" t="s">
        <v>308</v>
      </c>
      <c r="C206" s="119" t="s">
        <v>1353</v>
      </c>
      <c r="D206" s="119" t="s">
        <v>916</v>
      </c>
      <c r="E206" s="119" t="s">
        <v>1030</v>
      </c>
      <c r="F206" s="119" t="s">
        <v>100</v>
      </c>
      <c r="G206" s="119" t="s">
        <v>919</v>
      </c>
      <c r="H206" s="119" t="s">
        <v>920</v>
      </c>
      <c r="I206" s="119" t="s">
        <v>1154</v>
      </c>
      <c r="J206" s="116">
        <v>-10</v>
      </c>
    </row>
    <row r="207" s="115" customFormat="1" ht="12.75" spans="1:10">
      <c r="A207" s="119" t="s">
        <v>1173</v>
      </c>
      <c r="B207" s="119" t="s">
        <v>361</v>
      </c>
      <c r="C207" s="119" t="s">
        <v>1354</v>
      </c>
      <c r="D207" s="119" t="s">
        <v>916</v>
      </c>
      <c r="E207" s="119" t="s">
        <v>917</v>
      </c>
      <c r="F207" s="119" t="s">
        <v>1176</v>
      </c>
      <c r="G207" s="119" t="s">
        <v>919</v>
      </c>
      <c r="H207" s="119" t="s">
        <v>920</v>
      </c>
      <c r="I207" s="119" t="s">
        <v>1154</v>
      </c>
      <c r="J207" s="116">
        <v>-10</v>
      </c>
    </row>
    <row r="208" s="115" customFormat="1" ht="12.75" spans="1:10">
      <c r="A208" s="119" t="s">
        <v>1182</v>
      </c>
      <c r="B208" s="119" t="s">
        <v>405</v>
      </c>
      <c r="C208" s="119" t="s">
        <v>1355</v>
      </c>
      <c r="D208" s="119" t="s">
        <v>916</v>
      </c>
      <c r="E208" s="119" t="s">
        <v>917</v>
      </c>
      <c r="F208" s="119" t="s">
        <v>1184</v>
      </c>
      <c r="G208" s="119" t="s">
        <v>919</v>
      </c>
      <c r="H208" s="119" t="s">
        <v>920</v>
      </c>
      <c r="I208" s="119" t="s">
        <v>1154</v>
      </c>
      <c r="J208" s="116">
        <v>-10</v>
      </c>
    </row>
    <row r="209" s="115" customFormat="1" ht="12.75" spans="1:10">
      <c r="A209" s="119" t="s">
        <v>939</v>
      </c>
      <c r="B209" s="119" t="s">
        <v>596</v>
      </c>
      <c r="C209" s="119" t="s">
        <v>1356</v>
      </c>
      <c r="D209" s="119" t="s">
        <v>916</v>
      </c>
      <c r="E209" s="119" t="s">
        <v>917</v>
      </c>
      <c r="F209" s="119" t="s">
        <v>942</v>
      </c>
      <c r="G209" s="119" t="s">
        <v>919</v>
      </c>
      <c r="H209" s="119" t="s">
        <v>920</v>
      </c>
      <c r="I209" s="119" t="s">
        <v>1154</v>
      </c>
      <c r="J209" s="116">
        <v>-10</v>
      </c>
    </row>
    <row r="210" s="115" customFormat="1" ht="12.75" spans="1:10">
      <c r="A210" s="119" t="s">
        <v>914</v>
      </c>
      <c r="B210" s="119" t="s">
        <v>796</v>
      </c>
      <c r="C210" s="119" t="s">
        <v>1357</v>
      </c>
      <c r="D210" s="119" t="s">
        <v>916</v>
      </c>
      <c r="E210" s="119" t="s">
        <v>917</v>
      </c>
      <c r="F210" s="119" t="s">
        <v>918</v>
      </c>
      <c r="G210" s="119" t="s">
        <v>919</v>
      </c>
      <c r="H210" s="119" t="s">
        <v>920</v>
      </c>
      <c r="I210" s="119" t="s">
        <v>1154</v>
      </c>
      <c r="J210" s="116">
        <v>-10</v>
      </c>
    </row>
    <row r="211" s="115" customFormat="1" ht="12.75" spans="1:10">
      <c r="A211" s="119" t="s">
        <v>1358</v>
      </c>
      <c r="B211" s="119" t="s">
        <v>729</v>
      </c>
      <c r="C211" s="119" t="s">
        <v>1359</v>
      </c>
      <c r="D211" s="119" t="s">
        <v>916</v>
      </c>
      <c r="E211" s="119" t="s">
        <v>917</v>
      </c>
      <c r="F211" s="119" t="s">
        <v>1360</v>
      </c>
      <c r="G211" s="119" t="s">
        <v>919</v>
      </c>
      <c r="H211" s="119" t="s">
        <v>920</v>
      </c>
      <c r="I211" s="119" t="s">
        <v>1154</v>
      </c>
      <c r="J211" s="116">
        <v>-10</v>
      </c>
    </row>
    <row r="212" s="115" customFormat="1" ht="12.75" spans="1:10">
      <c r="A212" s="119" t="s">
        <v>1361</v>
      </c>
      <c r="B212" s="119" t="s">
        <v>1362</v>
      </c>
      <c r="C212" s="119" t="s">
        <v>1363</v>
      </c>
      <c r="D212" s="119" t="s">
        <v>916</v>
      </c>
      <c r="E212" s="119" t="s">
        <v>917</v>
      </c>
      <c r="F212" s="119" t="s">
        <v>1364</v>
      </c>
      <c r="G212" s="119" t="s">
        <v>919</v>
      </c>
      <c r="H212" s="119" t="s">
        <v>920</v>
      </c>
      <c r="I212" s="119" t="s">
        <v>1154</v>
      </c>
      <c r="J212" s="116">
        <v>-10</v>
      </c>
    </row>
    <row r="213" s="115" customFormat="1" ht="12.75" spans="1:10">
      <c r="A213" s="119" t="s">
        <v>1365</v>
      </c>
      <c r="B213" s="119" t="s">
        <v>883</v>
      </c>
      <c r="C213" s="119" t="s">
        <v>1366</v>
      </c>
      <c r="D213" s="119" t="s">
        <v>916</v>
      </c>
      <c r="E213" s="119" t="s">
        <v>917</v>
      </c>
      <c r="F213" s="119" t="s">
        <v>167</v>
      </c>
      <c r="G213" s="119" t="s">
        <v>919</v>
      </c>
      <c r="H213" s="119" t="s">
        <v>920</v>
      </c>
      <c r="I213" s="119" t="s">
        <v>1154</v>
      </c>
      <c r="J213" s="116">
        <v>-10</v>
      </c>
    </row>
    <row r="214" s="115" customFormat="1" ht="12.75" spans="1:10">
      <c r="A214" s="119" t="s">
        <v>1107</v>
      </c>
      <c r="B214" s="119" t="s">
        <v>444</v>
      </c>
      <c r="C214" s="119" t="s">
        <v>1367</v>
      </c>
      <c r="D214" s="119" t="s">
        <v>916</v>
      </c>
      <c r="E214" s="119" t="s">
        <v>917</v>
      </c>
      <c r="F214" s="119" t="s">
        <v>1109</v>
      </c>
      <c r="G214" s="119" t="s">
        <v>919</v>
      </c>
      <c r="H214" s="119" t="s">
        <v>920</v>
      </c>
      <c r="I214" s="119" t="s">
        <v>1154</v>
      </c>
      <c r="J214" s="116">
        <v>-10</v>
      </c>
    </row>
    <row r="215" s="115" customFormat="1" ht="12.75" spans="1:10">
      <c r="A215" s="119" t="s">
        <v>1099</v>
      </c>
      <c r="B215" s="119" t="s">
        <v>517</v>
      </c>
      <c r="C215" s="119" t="s">
        <v>1368</v>
      </c>
      <c r="D215" s="119" t="s">
        <v>916</v>
      </c>
      <c r="E215" s="119" t="s">
        <v>917</v>
      </c>
      <c r="F215" s="119" t="s">
        <v>1101</v>
      </c>
      <c r="G215" s="119" t="s">
        <v>919</v>
      </c>
      <c r="H215" s="119" t="s">
        <v>920</v>
      </c>
      <c r="I215" s="119" t="s">
        <v>1154</v>
      </c>
      <c r="J215" s="116">
        <v>-10</v>
      </c>
    </row>
    <row r="216" s="115" customFormat="1" ht="12.75" spans="1:10">
      <c r="A216" s="119" t="s">
        <v>1369</v>
      </c>
      <c r="B216" s="119" t="s">
        <v>727</v>
      </c>
      <c r="C216" s="119" t="s">
        <v>1370</v>
      </c>
      <c r="D216" s="119" t="s">
        <v>916</v>
      </c>
      <c r="E216" s="119" t="s">
        <v>917</v>
      </c>
      <c r="F216" s="119" t="s">
        <v>1371</v>
      </c>
      <c r="G216" s="119" t="s">
        <v>919</v>
      </c>
      <c r="H216" s="119" t="s">
        <v>920</v>
      </c>
      <c r="I216" s="119" t="s">
        <v>1154</v>
      </c>
      <c r="J216" s="116">
        <v>-10</v>
      </c>
    </row>
    <row r="217" s="115" customFormat="1" ht="12.75" spans="1:10">
      <c r="A217" s="119" t="s">
        <v>960</v>
      </c>
      <c r="B217" s="119" t="s">
        <v>1372</v>
      </c>
      <c r="C217" s="119" t="s">
        <v>1373</v>
      </c>
      <c r="D217" s="119" t="s">
        <v>916</v>
      </c>
      <c r="E217" s="119" t="s">
        <v>917</v>
      </c>
      <c r="F217" s="119" t="s">
        <v>104</v>
      </c>
      <c r="G217" s="119" t="s">
        <v>919</v>
      </c>
      <c r="H217" s="119" t="s">
        <v>920</v>
      </c>
      <c r="I217" s="119" t="s">
        <v>1154</v>
      </c>
      <c r="J217" s="116">
        <v>-10</v>
      </c>
    </row>
    <row r="218" s="115" customFormat="1" ht="12.75" spans="1:10">
      <c r="A218" s="119" t="s">
        <v>956</v>
      </c>
      <c r="B218" s="119" t="s">
        <v>1374</v>
      </c>
      <c r="C218" s="119" t="s">
        <v>1375</v>
      </c>
      <c r="D218" s="119" t="s">
        <v>916</v>
      </c>
      <c r="E218" s="119" t="s">
        <v>1030</v>
      </c>
      <c r="F218" s="119" t="s">
        <v>959</v>
      </c>
      <c r="G218" s="119" t="s">
        <v>919</v>
      </c>
      <c r="H218" s="119" t="s">
        <v>920</v>
      </c>
      <c r="I218" s="119" t="s">
        <v>1154</v>
      </c>
      <c r="J218" s="116">
        <v>-10</v>
      </c>
    </row>
    <row r="219" s="115" customFormat="1" ht="12.75" spans="1:10">
      <c r="A219" s="119" t="s">
        <v>1031</v>
      </c>
      <c r="B219" s="119" t="s">
        <v>659</v>
      </c>
      <c r="C219" s="119" t="s">
        <v>1376</v>
      </c>
      <c r="D219" s="119" t="s">
        <v>916</v>
      </c>
      <c r="E219" s="119" t="s">
        <v>917</v>
      </c>
      <c r="F219" s="119" t="s">
        <v>126</v>
      </c>
      <c r="G219" s="119" t="s">
        <v>919</v>
      </c>
      <c r="H219" s="119" t="s">
        <v>920</v>
      </c>
      <c r="I219" s="119" t="s">
        <v>1154</v>
      </c>
      <c r="J219" s="116">
        <v>-10</v>
      </c>
    </row>
    <row r="220" s="115" customFormat="1" ht="12.75" spans="1:10">
      <c r="A220" s="119" t="s">
        <v>963</v>
      </c>
      <c r="B220" s="119" t="s">
        <v>464</v>
      </c>
      <c r="C220" s="119" t="s">
        <v>1377</v>
      </c>
      <c r="D220" s="119" t="s">
        <v>916</v>
      </c>
      <c r="E220" s="119" t="s">
        <v>917</v>
      </c>
      <c r="F220" s="119" t="s">
        <v>965</v>
      </c>
      <c r="G220" s="119" t="s">
        <v>919</v>
      </c>
      <c r="H220" s="119" t="s">
        <v>920</v>
      </c>
      <c r="I220" s="119" t="s">
        <v>1154</v>
      </c>
      <c r="J220" s="116">
        <v>-10</v>
      </c>
    </row>
    <row r="221" s="115" customFormat="1" ht="12.75" spans="1:10">
      <c r="A221" s="119" t="s">
        <v>927</v>
      </c>
      <c r="B221" s="119" t="s">
        <v>206</v>
      </c>
      <c r="C221" s="119" t="s">
        <v>1378</v>
      </c>
      <c r="D221" s="119" t="s">
        <v>916</v>
      </c>
      <c r="E221" s="119" t="s">
        <v>917</v>
      </c>
      <c r="F221" s="119" t="s">
        <v>930</v>
      </c>
      <c r="G221" s="119" t="s">
        <v>919</v>
      </c>
      <c r="H221" s="119" t="s">
        <v>920</v>
      </c>
      <c r="I221" s="119" t="s">
        <v>1154</v>
      </c>
      <c r="J221" s="116">
        <v>-10</v>
      </c>
    </row>
    <row r="222" s="115" customFormat="1" ht="12.75" spans="1:10">
      <c r="A222" s="119" t="s">
        <v>987</v>
      </c>
      <c r="B222" s="119" t="s">
        <v>271</v>
      </c>
      <c r="C222" s="119" t="s">
        <v>1379</v>
      </c>
      <c r="D222" s="119" t="s">
        <v>916</v>
      </c>
      <c r="E222" s="119" t="s">
        <v>1030</v>
      </c>
      <c r="F222" s="119" t="s">
        <v>989</v>
      </c>
      <c r="G222" s="119" t="s">
        <v>919</v>
      </c>
      <c r="H222" s="119" t="s">
        <v>920</v>
      </c>
      <c r="I222" s="119" t="s">
        <v>1154</v>
      </c>
      <c r="J222" s="116">
        <v>-10</v>
      </c>
    </row>
    <row r="223" s="115" customFormat="1" ht="12.75" spans="1:10">
      <c r="A223" s="119" t="s">
        <v>1224</v>
      </c>
      <c r="B223" s="119" t="s">
        <v>732</v>
      </c>
      <c r="C223" s="119" t="s">
        <v>1380</v>
      </c>
      <c r="D223" s="119" t="s">
        <v>916</v>
      </c>
      <c r="E223" s="119" t="s">
        <v>917</v>
      </c>
      <c r="F223" s="119" t="s">
        <v>1226</v>
      </c>
      <c r="G223" s="119" t="s">
        <v>919</v>
      </c>
      <c r="H223" s="119" t="s">
        <v>920</v>
      </c>
      <c r="I223" s="119" t="s">
        <v>1154</v>
      </c>
      <c r="J223" s="116">
        <v>-10</v>
      </c>
    </row>
    <row r="224" s="115" customFormat="1" ht="12.75" spans="1:10">
      <c r="A224" s="119" t="s">
        <v>1204</v>
      </c>
      <c r="B224" s="119" t="s">
        <v>426</v>
      </c>
      <c r="C224" s="119" t="s">
        <v>1381</v>
      </c>
      <c r="D224" s="119" t="s">
        <v>916</v>
      </c>
      <c r="E224" s="119" t="s">
        <v>1030</v>
      </c>
      <c r="F224" s="119" t="s">
        <v>1206</v>
      </c>
      <c r="G224" s="119" t="s">
        <v>919</v>
      </c>
      <c r="H224" s="119" t="s">
        <v>920</v>
      </c>
      <c r="I224" s="119" t="s">
        <v>1154</v>
      </c>
      <c r="J224" s="116">
        <v>-10</v>
      </c>
    </row>
    <row r="225" s="115" customFormat="1" ht="12.75" spans="1:10">
      <c r="A225" s="119" t="s">
        <v>1038</v>
      </c>
      <c r="B225" s="119" t="s">
        <v>558</v>
      </c>
      <c r="C225" s="119" t="s">
        <v>1382</v>
      </c>
      <c r="D225" s="119" t="s">
        <v>916</v>
      </c>
      <c r="E225" s="119" t="s">
        <v>1030</v>
      </c>
      <c r="F225" s="119" t="s">
        <v>1041</v>
      </c>
      <c r="G225" s="119" t="s">
        <v>919</v>
      </c>
      <c r="H225" s="119" t="s">
        <v>920</v>
      </c>
      <c r="I225" s="119" t="s">
        <v>1154</v>
      </c>
      <c r="J225" s="116">
        <v>-10</v>
      </c>
    </row>
    <row r="226" s="115" customFormat="1" ht="12.75" spans="1:10">
      <c r="A226" s="119" t="s">
        <v>960</v>
      </c>
      <c r="B226" s="119" t="s">
        <v>657</v>
      </c>
      <c r="C226" s="119" t="s">
        <v>1383</v>
      </c>
      <c r="D226" s="119" t="s">
        <v>916</v>
      </c>
      <c r="E226" s="119" t="s">
        <v>917</v>
      </c>
      <c r="F226" s="119" t="s">
        <v>104</v>
      </c>
      <c r="G226" s="119" t="s">
        <v>919</v>
      </c>
      <c r="H226" s="119" t="s">
        <v>920</v>
      </c>
      <c r="I226" s="119" t="s">
        <v>1154</v>
      </c>
      <c r="J226" s="116">
        <v>-10</v>
      </c>
    </row>
    <row r="227" s="115" customFormat="1" ht="12.75" spans="1:10">
      <c r="A227" s="119" t="s">
        <v>1052</v>
      </c>
      <c r="B227" s="119" t="s">
        <v>1384</v>
      </c>
      <c r="C227" s="119" t="s">
        <v>1385</v>
      </c>
      <c r="D227" s="119" t="s">
        <v>916</v>
      </c>
      <c r="E227" s="119" t="s">
        <v>917</v>
      </c>
      <c r="F227" s="119" t="s">
        <v>95</v>
      </c>
      <c r="G227" s="119" t="s">
        <v>919</v>
      </c>
      <c r="H227" s="119" t="s">
        <v>920</v>
      </c>
      <c r="I227" s="119" t="s">
        <v>1386</v>
      </c>
      <c r="J227" s="116">
        <v>-5</v>
      </c>
    </row>
    <row r="228" s="115" customFormat="1" ht="12.75" spans="1:10">
      <c r="A228" s="119" t="s">
        <v>1182</v>
      </c>
      <c r="B228" s="119" t="s">
        <v>456</v>
      </c>
      <c r="C228" s="119" t="s">
        <v>1387</v>
      </c>
      <c r="D228" s="119" t="s">
        <v>916</v>
      </c>
      <c r="E228" s="119" t="s">
        <v>917</v>
      </c>
      <c r="F228" s="119" t="s">
        <v>1184</v>
      </c>
      <c r="G228" s="119" t="s">
        <v>919</v>
      </c>
      <c r="H228" s="119" t="s">
        <v>920</v>
      </c>
      <c r="I228" s="119" t="s">
        <v>1386</v>
      </c>
      <c r="J228" s="116">
        <v>-5</v>
      </c>
    </row>
    <row r="229" s="115" customFormat="1" ht="12.75" spans="1:10">
      <c r="A229" s="119" t="s">
        <v>1224</v>
      </c>
      <c r="B229" s="119" t="s">
        <v>1388</v>
      </c>
      <c r="C229" s="119" t="s">
        <v>1389</v>
      </c>
      <c r="D229" s="119" t="s">
        <v>916</v>
      </c>
      <c r="E229" s="119" t="s">
        <v>917</v>
      </c>
      <c r="F229" s="119" t="s">
        <v>1226</v>
      </c>
      <c r="G229" s="119" t="s">
        <v>919</v>
      </c>
      <c r="H229" s="119" t="s">
        <v>920</v>
      </c>
      <c r="I229" s="119" t="s">
        <v>1386</v>
      </c>
      <c r="J229" s="116">
        <v>-5</v>
      </c>
    </row>
    <row r="230" s="115" customFormat="1" ht="12.75" spans="1:10">
      <c r="A230" s="119" t="s">
        <v>1390</v>
      </c>
      <c r="B230" s="119" t="s">
        <v>671</v>
      </c>
      <c r="C230" s="119" t="s">
        <v>1391</v>
      </c>
      <c r="D230" s="119" t="s">
        <v>916</v>
      </c>
      <c r="E230" s="119" t="s">
        <v>917</v>
      </c>
      <c r="F230" s="119" t="s">
        <v>1392</v>
      </c>
      <c r="G230" s="119" t="s">
        <v>919</v>
      </c>
      <c r="H230" s="119" t="s">
        <v>920</v>
      </c>
      <c r="I230" s="119" t="s">
        <v>1386</v>
      </c>
      <c r="J230" s="116">
        <v>-5</v>
      </c>
    </row>
    <row r="231" s="115" customFormat="1" ht="12.75" spans="1:10">
      <c r="A231" s="119" t="s">
        <v>1341</v>
      </c>
      <c r="B231" s="119" t="s">
        <v>1393</v>
      </c>
      <c r="C231" s="119" t="s">
        <v>1394</v>
      </c>
      <c r="D231" s="119" t="s">
        <v>916</v>
      </c>
      <c r="E231" s="119" t="s">
        <v>917</v>
      </c>
      <c r="F231" s="119" t="s">
        <v>1344</v>
      </c>
      <c r="G231" s="119" t="s">
        <v>919</v>
      </c>
      <c r="H231" s="119" t="s">
        <v>920</v>
      </c>
      <c r="I231" s="119" t="s">
        <v>1386</v>
      </c>
      <c r="J231" s="116">
        <v>-5</v>
      </c>
    </row>
    <row r="232" s="115" customFormat="1" ht="12.75" spans="1:10">
      <c r="A232" s="119" t="s">
        <v>943</v>
      </c>
      <c r="B232" s="119" t="s">
        <v>692</v>
      </c>
      <c r="C232" s="119" t="s">
        <v>1395</v>
      </c>
      <c r="D232" s="119" t="s">
        <v>916</v>
      </c>
      <c r="E232" s="119" t="s">
        <v>917</v>
      </c>
      <c r="F232" s="119" t="s">
        <v>945</v>
      </c>
      <c r="G232" s="119" t="s">
        <v>919</v>
      </c>
      <c r="H232" s="119" t="s">
        <v>920</v>
      </c>
      <c r="I232" s="119" t="s">
        <v>1386</v>
      </c>
      <c r="J232" s="116">
        <v>-5</v>
      </c>
    </row>
    <row r="233" s="115" customFormat="1" ht="12.75" spans="1:10">
      <c r="A233" s="119" t="s">
        <v>1338</v>
      </c>
      <c r="B233" s="119" t="s">
        <v>733</v>
      </c>
      <c r="C233" s="119" t="s">
        <v>1396</v>
      </c>
      <c r="D233" s="119" t="s">
        <v>916</v>
      </c>
      <c r="E233" s="119" t="s">
        <v>917</v>
      </c>
      <c r="F233" s="119" t="s">
        <v>1340</v>
      </c>
      <c r="G233" s="119" t="s">
        <v>919</v>
      </c>
      <c r="H233" s="119" t="s">
        <v>920</v>
      </c>
      <c r="I233" s="119" t="s">
        <v>1386</v>
      </c>
      <c r="J233" s="116">
        <v>-5</v>
      </c>
    </row>
    <row r="234" s="115" customFormat="1" ht="12.75" spans="1:10">
      <c r="A234" s="119" t="s">
        <v>1006</v>
      </c>
      <c r="B234" s="119" t="s">
        <v>337</v>
      </c>
      <c r="C234" s="119" t="s">
        <v>1397</v>
      </c>
      <c r="D234" s="119" t="s">
        <v>916</v>
      </c>
      <c r="E234" s="119" t="s">
        <v>917</v>
      </c>
      <c r="F234" s="119" t="s">
        <v>1009</v>
      </c>
      <c r="G234" s="119" t="s">
        <v>919</v>
      </c>
      <c r="H234" s="119" t="s">
        <v>920</v>
      </c>
      <c r="I234" s="119" t="s">
        <v>1386</v>
      </c>
      <c r="J234" s="116">
        <v>-5</v>
      </c>
    </row>
    <row r="235" s="115" customFormat="1" ht="12.75" spans="1:10">
      <c r="A235" s="119" t="s">
        <v>974</v>
      </c>
      <c r="B235" s="119" t="s">
        <v>1398</v>
      </c>
      <c r="C235" s="119" t="s">
        <v>1399</v>
      </c>
      <c r="D235" s="119" t="s">
        <v>916</v>
      </c>
      <c r="E235" s="119" t="s">
        <v>917</v>
      </c>
      <c r="F235" s="119" t="s">
        <v>976</v>
      </c>
      <c r="G235" s="119" t="s">
        <v>919</v>
      </c>
      <c r="H235" s="119" t="s">
        <v>920</v>
      </c>
      <c r="I235" s="119" t="s">
        <v>1386</v>
      </c>
      <c r="J235" s="116">
        <v>-5</v>
      </c>
    </row>
    <row r="236" s="115" customFormat="1" ht="12.75" spans="1:10">
      <c r="A236" s="119" t="s">
        <v>1146</v>
      </c>
      <c r="B236" s="119" t="s">
        <v>642</v>
      </c>
      <c r="C236" s="119" t="s">
        <v>1400</v>
      </c>
      <c r="D236" s="119" t="s">
        <v>916</v>
      </c>
      <c r="E236" s="119" t="s">
        <v>917</v>
      </c>
      <c r="F236" s="119" t="s">
        <v>1148</v>
      </c>
      <c r="G236" s="119" t="s">
        <v>919</v>
      </c>
      <c r="H236" s="119" t="s">
        <v>920</v>
      </c>
      <c r="I236" s="119" t="s">
        <v>1386</v>
      </c>
      <c r="J236" s="116">
        <v>-5</v>
      </c>
    </row>
    <row r="237" s="115" customFormat="1" ht="12.75" spans="1:10">
      <c r="A237" s="119" t="s">
        <v>1137</v>
      </c>
      <c r="B237" s="119" t="s">
        <v>499</v>
      </c>
      <c r="C237" s="119" t="s">
        <v>1401</v>
      </c>
      <c r="D237" s="119" t="s">
        <v>916</v>
      </c>
      <c r="E237" s="119" t="s">
        <v>917</v>
      </c>
      <c r="F237" s="119" t="s">
        <v>1139</v>
      </c>
      <c r="G237" s="119" t="s">
        <v>919</v>
      </c>
      <c r="H237" s="119" t="s">
        <v>920</v>
      </c>
      <c r="I237" s="119" t="s">
        <v>1386</v>
      </c>
      <c r="J237" s="116">
        <v>-5</v>
      </c>
    </row>
    <row r="238" s="115" customFormat="1" ht="12.75" spans="1:10">
      <c r="A238" s="119" t="s">
        <v>1066</v>
      </c>
      <c r="B238" s="119" t="s">
        <v>310</v>
      </c>
      <c r="C238" s="119" t="s">
        <v>1402</v>
      </c>
      <c r="D238" s="119" t="s">
        <v>916</v>
      </c>
      <c r="E238" s="119" t="s">
        <v>1030</v>
      </c>
      <c r="F238" s="119" t="s">
        <v>1068</v>
      </c>
      <c r="G238" s="119" t="s">
        <v>919</v>
      </c>
      <c r="H238" s="119" t="s">
        <v>920</v>
      </c>
      <c r="I238" s="119" t="s">
        <v>1386</v>
      </c>
      <c r="J238" s="116">
        <v>-5</v>
      </c>
    </row>
    <row r="239" s="115" customFormat="1" ht="12.75" spans="1:10">
      <c r="A239" s="119" t="s">
        <v>1017</v>
      </c>
      <c r="B239" s="119" t="s">
        <v>383</v>
      </c>
      <c r="C239" s="119" t="s">
        <v>1403</v>
      </c>
      <c r="D239" s="119" t="s">
        <v>916</v>
      </c>
      <c r="E239" s="119" t="s">
        <v>1030</v>
      </c>
      <c r="F239" s="119" t="s">
        <v>1019</v>
      </c>
      <c r="G239" s="119" t="s">
        <v>919</v>
      </c>
      <c r="H239" s="119" t="s">
        <v>920</v>
      </c>
      <c r="I239" s="119" t="s">
        <v>1386</v>
      </c>
      <c r="J239" s="116">
        <v>-5</v>
      </c>
    </row>
    <row r="240" s="115" customFormat="1" ht="12.75" spans="1:10">
      <c r="A240" s="119" t="s">
        <v>1404</v>
      </c>
      <c r="B240" s="119" t="s">
        <v>251</v>
      </c>
      <c r="C240" s="119" t="s">
        <v>1405</v>
      </c>
      <c r="D240" s="119" t="s">
        <v>916</v>
      </c>
      <c r="E240" s="119" t="s">
        <v>1030</v>
      </c>
      <c r="F240" s="119" t="s">
        <v>1406</v>
      </c>
      <c r="G240" s="119" t="s">
        <v>919</v>
      </c>
      <c r="H240" s="119" t="s">
        <v>920</v>
      </c>
      <c r="I240" s="119" t="s">
        <v>1386</v>
      </c>
      <c r="J240" s="116">
        <v>-5</v>
      </c>
    </row>
    <row r="241" s="115" customFormat="1" ht="12.75" spans="1:10">
      <c r="A241" s="119" t="s">
        <v>1407</v>
      </c>
      <c r="B241" s="119" t="s">
        <v>219</v>
      </c>
      <c r="C241" s="119" t="s">
        <v>1408</v>
      </c>
      <c r="D241" s="119" t="s">
        <v>916</v>
      </c>
      <c r="E241" s="119" t="s">
        <v>917</v>
      </c>
      <c r="F241" s="119" t="s">
        <v>1409</v>
      </c>
      <c r="G241" s="119" t="s">
        <v>919</v>
      </c>
      <c r="H241" s="119" t="s">
        <v>920</v>
      </c>
      <c r="I241" s="119" t="s">
        <v>1386</v>
      </c>
      <c r="J241" s="116">
        <v>-5</v>
      </c>
    </row>
    <row r="242" s="115" customFormat="1" ht="12.75" spans="1:10">
      <c r="A242" s="119" t="s">
        <v>1159</v>
      </c>
      <c r="B242" s="119" t="s">
        <v>1410</v>
      </c>
      <c r="C242" s="119" t="s">
        <v>1411</v>
      </c>
      <c r="D242" s="119" t="s">
        <v>916</v>
      </c>
      <c r="E242" s="119" t="s">
        <v>1030</v>
      </c>
      <c r="F242" s="119" t="s">
        <v>1161</v>
      </c>
      <c r="G242" s="119" t="s">
        <v>919</v>
      </c>
      <c r="H242" s="119" t="s">
        <v>920</v>
      </c>
      <c r="I242" s="119" t="s">
        <v>1386</v>
      </c>
      <c r="J242" s="116">
        <v>-5</v>
      </c>
    </row>
    <row r="243" s="115" customFormat="1" ht="12.75" spans="1:10">
      <c r="A243" s="119" t="s">
        <v>1117</v>
      </c>
      <c r="B243" s="119" t="s">
        <v>603</v>
      </c>
      <c r="C243" s="119" t="s">
        <v>1412</v>
      </c>
      <c r="D243" s="119" t="s">
        <v>916</v>
      </c>
      <c r="E243" s="119" t="s">
        <v>917</v>
      </c>
      <c r="F243" s="119" t="s">
        <v>1119</v>
      </c>
      <c r="G243" s="119" t="s">
        <v>919</v>
      </c>
      <c r="H243" s="119" t="s">
        <v>920</v>
      </c>
      <c r="I243" s="119" t="s">
        <v>1386</v>
      </c>
      <c r="J243" s="116">
        <v>-5</v>
      </c>
    </row>
    <row r="244" s="115" customFormat="1" ht="12.75" spans="1:10">
      <c r="A244" s="119" t="s">
        <v>927</v>
      </c>
      <c r="B244" s="119" t="s">
        <v>212</v>
      </c>
      <c r="C244" s="119" t="s">
        <v>1413</v>
      </c>
      <c r="D244" s="119" t="s">
        <v>916</v>
      </c>
      <c r="E244" s="119" t="s">
        <v>917</v>
      </c>
      <c r="F244" s="119" t="s">
        <v>930</v>
      </c>
      <c r="G244" s="119" t="s">
        <v>919</v>
      </c>
      <c r="H244" s="119" t="s">
        <v>920</v>
      </c>
      <c r="I244" s="119" t="s">
        <v>1386</v>
      </c>
      <c r="J244" s="116">
        <v>-5</v>
      </c>
    </row>
    <row r="245" s="115" customFormat="1" ht="12.75" spans="1:10">
      <c r="A245" s="119" t="s">
        <v>1407</v>
      </c>
      <c r="B245" s="119" t="s">
        <v>658</v>
      </c>
      <c r="C245" s="119" t="s">
        <v>1414</v>
      </c>
      <c r="D245" s="119" t="s">
        <v>916</v>
      </c>
      <c r="E245" s="119" t="s">
        <v>917</v>
      </c>
      <c r="F245" s="119" t="s">
        <v>1409</v>
      </c>
      <c r="G245" s="119" t="s">
        <v>919</v>
      </c>
      <c r="H245" s="119" t="s">
        <v>920</v>
      </c>
      <c r="I245" s="119" t="s">
        <v>1386</v>
      </c>
      <c r="J245" s="116">
        <v>-5</v>
      </c>
    </row>
    <row r="246" s="115" customFormat="1" ht="12.75" spans="1:10">
      <c r="A246" s="119" t="s">
        <v>1006</v>
      </c>
      <c r="B246" s="119" t="s">
        <v>410</v>
      </c>
      <c r="C246" s="119" t="s">
        <v>1415</v>
      </c>
      <c r="D246" s="119" t="s">
        <v>916</v>
      </c>
      <c r="E246" s="119" t="s">
        <v>917</v>
      </c>
      <c r="F246" s="119" t="s">
        <v>1009</v>
      </c>
      <c r="G246" s="119" t="s">
        <v>919</v>
      </c>
      <c r="H246" s="119" t="s">
        <v>920</v>
      </c>
      <c r="I246" s="119" t="s">
        <v>1386</v>
      </c>
      <c r="J246" s="116">
        <v>-5</v>
      </c>
    </row>
    <row r="247" s="115" customFormat="1" ht="12.75" spans="1:10">
      <c r="A247" s="119" t="s">
        <v>1173</v>
      </c>
      <c r="B247" s="119" t="s">
        <v>262</v>
      </c>
      <c r="C247" s="119" t="s">
        <v>1416</v>
      </c>
      <c r="D247" s="119" t="s">
        <v>916</v>
      </c>
      <c r="E247" s="119" t="s">
        <v>1030</v>
      </c>
      <c r="F247" s="119" t="s">
        <v>1176</v>
      </c>
      <c r="G247" s="119" t="s">
        <v>919</v>
      </c>
      <c r="H247" s="119" t="s">
        <v>920</v>
      </c>
      <c r="I247" s="119" t="s">
        <v>1386</v>
      </c>
      <c r="J247" s="116">
        <v>-5</v>
      </c>
    </row>
    <row r="248" s="115" customFormat="1" ht="12.75" spans="1:10">
      <c r="A248" s="119" t="s">
        <v>1212</v>
      </c>
      <c r="B248" s="119" t="s">
        <v>550</v>
      </c>
      <c r="C248" s="119" t="s">
        <v>1417</v>
      </c>
      <c r="D248" s="119" t="s">
        <v>916</v>
      </c>
      <c r="E248" s="119" t="s">
        <v>1214</v>
      </c>
      <c r="F248" s="119" t="s">
        <v>1215</v>
      </c>
      <c r="G248" s="119" t="s">
        <v>919</v>
      </c>
      <c r="H248" s="119" t="s">
        <v>920</v>
      </c>
      <c r="I248" s="119" t="s">
        <v>1386</v>
      </c>
      <c r="J248" s="116">
        <v>-5</v>
      </c>
    </row>
    <row r="249" s="115" customFormat="1" ht="12.75" spans="1:10">
      <c r="A249" s="119" t="s">
        <v>1418</v>
      </c>
      <c r="B249" s="119" t="s">
        <v>389</v>
      </c>
      <c r="C249" s="119" t="s">
        <v>1419</v>
      </c>
      <c r="D249" s="119" t="s">
        <v>916</v>
      </c>
      <c r="E249" s="119" t="s">
        <v>917</v>
      </c>
      <c r="F249" s="119" t="s">
        <v>1420</v>
      </c>
      <c r="G249" s="119" t="s">
        <v>919</v>
      </c>
      <c r="H249" s="119" t="s">
        <v>920</v>
      </c>
      <c r="I249" s="119" t="s">
        <v>1386</v>
      </c>
      <c r="J249" s="116">
        <v>-5</v>
      </c>
    </row>
    <row r="250" s="115" customFormat="1" ht="12.75" spans="1:10">
      <c r="A250" s="119" t="s">
        <v>1421</v>
      </c>
      <c r="B250" s="119" t="s">
        <v>466</v>
      </c>
      <c r="C250" s="119" t="s">
        <v>1422</v>
      </c>
      <c r="D250" s="119" t="s">
        <v>916</v>
      </c>
      <c r="E250" s="119" t="s">
        <v>917</v>
      </c>
      <c r="F250" s="119" t="s">
        <v>1423</v>
      </c>
      <c r="G250" s="119" t="s">
        <v>919</v>
      </c>
      <c r="H250" s="119" t="s">
        <v>920</v>
      </c>
      <c r="I250" s="119" t="s">
        <v>1386</v>
      </c>
      <c r="J250" s="116">
        <v>-5</v>
      </c>
    </row>
    <row r="251" s="115" customFormat="1" ht="12.75" spans="1:10">
      <c r="A251" s="119" t="s">
        <v>1052</v>
      </c>
      <c r="B251" s="119" t="s">
        <v>214</v>
      </c>
      <c r="C251" s="119" t="s">
        <v>1424</v>
      </c>
      <c r="D251" s="119" t="s">
        <v>916</v>
      </c>
      <c r="E251" s="119" t="s">
        <v>917</v>
      </c>
      <c r="F251" s="119" t="s">
        <v>95</v>
      </c>
      <c r="G251" s="119" t="s">
        <v>919</v>
      </c>
      <c r="H251" s="119" t="s">
        <v>920</v>
      </c>
      <c r="I251" s="119" t="s">
        <v>1386</v>
      </c>
      <c r="J251" s="116">
        <v>-5</v>
      </c>
    </row>
    <row r="252" s="115" customFormat="1" ht="12.75" spans="1:10">
      <c r="A252" s="119" t="s">
        <v>1025</v>
      </c>
      <c r="B252" s="119" t="s">
        <v>1425</v>
      </c>
      <c r="C252" s="119" t="s">
        <v>1426</v>
      </c>
      <c r="D252" s="119" t="s">
        <v>916</v>
      </c>
      <c r="E252" s="119" t="s">
        <v>917</v>
      </c>
      <c r="F252" s="119" t="s">
        <v>1027</v>
      </c>
      <c r="G252" s="119" t="s">
        <v>919</v>
      </c>
      <c r="H252" s="119" t="s">
        <v>920</v>
      </c>
      <c r="I252" s="119" t="s">
        <v>1386</v>
      </c>
      <c r="J252" s="116">
        <v>-5</v>
      </c>
    </row>
    <row r="253" s="115" customFormat="1" ht="12.75" spans="1:10">
      <c r="A253" s="119" t="s">
        <v>1224</v>
      </c>
      <c r="B253" s="119" t="s">
        <v>1427</v>
      </c>
      <c r="C253" s="119" t="s">
        <v>1428</v>
      </c>
      <c r="D253" s="119" t="s">
        <v>916</v>
      </c>
      <c r="E253" s="119" t="s">
        <v>1054</v>
      </c>
      <c r="F253" s="119" t="s">
        <v>1226</v>
      </c>
      <c r="G253" s="119" t="s">
        <v>919</v>
      </c>
      <c r="H253" s="119" t="s">
        <v>920</v>
      </c>
      <c r="I253" s="119" t="s">
        <v>1386</v>
      </c>
      <c r="J253" s="116">
        <v>-5</v>
      </c>
    </row>
    <row r="254" s="115" customFormat="1" ht="12.75" spans="1:10">
      <c r="A254" s="119" t="s">
        <v>1429</v>
      </c>
      <c r="B254" s="119" t="s">
        <v>875</v>
      </c>
      <c r="C254" s="119" t="s">
        <v>1430</v>
      </c>
      <c r="D254" s="119" t="s">
        <v>916</v>
      </c>
      <c r="E254" s="119" t="s">
        <v>917</v>
      </c>
      <c r="F254" s="119" t="s">
        <v>1431</v>
      </c>
      <c r="G254" s="119" t="s">
        <v>919</v>
      </c>
      <c r="H254" s="119" t="s">
        <v>920</v>
      </c>
      <c r="I254" s="119" t="s">
        <v>1386</v>
      </c>
      <c r="J254" s="116">
        <v>-5</v>
      </c>
    </row>
    <row r="255" s="115" customFormat="1" ht="12.75" spans="1:10">
      <c r="A255" s="119" t="s">
        <v>1204</v>
      </c>
      <c r="B255" s="119" t="s">
        <v>622</v>
      </c>
      <c r="C255" s="119" t="s">
        <v>1432</v>
      </c>
      <c r="D255" s="119" t="s">
        <v>916</v>
      </c>
      <c r="E255" s="119" t="s">
        <v>917</v>
      </c>
      <c r="F255" s="119" t="s">
        <v>1206</v>
      </c>
      <c r="G255" s="119" t="s">
        <v>919</v>
      </c>
      <c r="H255" s="119" t="s">
        <v>920</v>
      </c>
      <c r="I255" s="119" t="s">
        <v>1386</v>
      </c>
      <c r="J255" s="116">
        <v>-5</v>
      </c>
    </row>
    <row r="256" s="115" customFormat="1" ht="12.75" spans="1:10">
      <c r="A256" s="119" t="s">
        <v>931</v>
      </c>
      <c r="B256" s="119" t="s">
        <v>1433</v>
      </c>
      <c r="C256" s="119" t="s">
        <v>1434</v>
      </c>
      <c r="D256" s="119" t="s">
        <v>916</v>
      </c>
      <c r="E256" s="119" t="s">
        <v>1030</v>
      </c>
      <c r="F256" s="119" t="s">
        <v>933</v>
      </c>
      <c r="G256" s="119" t="s">
        <v>919</v>
      </c>
      <c r="H256" s="119" t="s">
        <v>920</v>
      </c>
      <c r="I256" s="119" t="s">
        <v>1386</v>
      </c>
      <c r="J256" s="116">
        <v>-5</v>
      </c>
    </row>
    <row r="257" s="115" customFormat="1" ht="12.75" spans="1:10">
      <c r="A257" s="119" t="s">
        <v>1435</v>
      </c>
      <c r="B257" s="119" t="s">
        <v>778</v>
      </c>
      <c r="C257" s="119" t="s">
        <v>1436</v>
      </c>
      <c r="D257" s="119" t="s">
        <v>916</v>
      </c>
      <c r="E257" s="119" t="s">
        <v>1030</v>
      </c>
      <c r="F257" s="119" t="s">
        <v>1437</v>
      </c>
      <c r="G257" s="119" t="s">
        <v>919</v>
      </c>
      <c r="H257" s="119" t="s">
        <v>920</v>
      </c>
      <c r="I257" s="119" t="s">
        <v>1386</v>
      </c>
      <c r="J257" s="116">
        <v>-5</v>
      </c>
    </row>
    <row r="258" s="115" customFormat="1" ht="12.75" spans="1:10">
      <c r="A258" s="119" t="s">
        <v>1031</v>
      </c>
      <c r="B258" s="119" t="s">
        <v>676</v>
      </c>
      <c r="C258" s="119" t="s">
        <v>1438</v>
      </c>
      <c r="D258" s="119" t="s">
        <v>916</v>
      </c>
      <c r="E258" s="119" t="s">
        <v>917</v>
      </c>
      <c r="F258" s="119" t="s">
        <v>126</v>
      </c>
      <c r="G258" s="119" t="s">
        <v>919</v>
      </c>
      <c r="H258" s="119" t="s">
        <v>920</v>
      </c>
      <c r="I258" s="119" t="s">
        <v>1386</v>
      </c>
      <c r="J258" s="116">
        <v>-5</v>
      </c>
    </row>
    <row r="259" s="115" customFormat="1" ht="12.75" spans="1:10">
      <c r="A259" s="119" t="s">
        <v>1439</v>
      </c>
      <c r="B259" s="119" t="s">
        <v>523</v>
      </c>
      <c r="C259" s="119" t="s">
        <v>1440</v>
      </c>
      <c r="D259" s="119" t="s">
        <v>916</v>
      </c>
      <c r="E259" s="119" t="s">
        <v>1030</v>
      </c>
      <c r="F259" s="119" t="s">
        <v>1441</v>
      </c>
      <c r="G259" s="119" t="s">
        <v>919</v>
      </c>
      <c r="H259" s="119" t="s">
        <v>920</v>
      </c>
      <c r="I259" s="119" t="s">
        <v>1386</v>
      </c>
      <c r="J259" s="116">
        <v>-5</v>
      </c>
    </row>
    <row r="260" s="115" customFormat="1" ht="12.75" spans="1:10">
      <c r="A260" s="119" t="s">
        <v>1442</v>
      </c>
      <c r="B260" s="119" t="s">
        <v>570</v>
      </c>
      <c r="C260" s="119" t="s">
        <v>1443</v>
      </c>
      <c r="D260" s="119" t="s">
        <v>916</v>
      </c>
      <c r="E260" s="119" t="s">
        <v>917</v>
      </c>
      <c r="F260" s="119" t="s">
        <v>1444</v>
      </c>
      <c r="G260" s="119" t="s">
        <v>919</v>
      </c>
      <c r="H260" s="119" t="s">
        <v>920</v>
      </c>
      <c r="I260" s="119" t="s">
        <v>1386</v>
      </c>
      <c r="J260" s="116">
        <v>-5</v>
      </c>
    </row>
    <row r="261" s="115" customFormat="1" ht="12.75" spans="1:10">
      <c r="A261" s="119" t="s">
        <v>1352</v>
      </c>
      <c r="B261" s="119" t="s">
        <v>1445</v>
      </c>
      <c r="C261" s="119" t="s">
        <v>1446</v>
      </c>
      <c r="D261" s="119" t="s">
        <v>916</v>
      </c>
      <c r="E261" s="119" t="s">
        <v>917</v>
      </c>
      <c r="F261" s="119" t="s">
        <v>100</v>
      </c>
      <c r="G261" s="119" t="s">
        <v>919</v>
      </c>
      <c r="H261" s="119" t="s">
        <v>920</v>
      </c>
      <c r="I261" s="119" t="s">
        <v>1386</v>
      </c>
      <c r="J261" s="116">
        <v>-5</v>
      </c>
    </row>
    <row r="262" s="115" customFormat="1" ht="12.75" spans="1:10">
      <c r="A262" s="119" t="s">
        <v>1447</v>
      </c>
      <c r="B262" s="119" t="s">
        <v>1448</v>
      </c>
      <c r="C262" s="119" t="s">
        <v>1449</v>
      </c>
      <c r="D262" s="119" t="s">
        <v>916</v>
      </c>
      <c r="E262" s="119" t="s">
        <v>1030</v>
      </c>
      <c r="F262" s="119" t="s">
        <v>1450</v>
      </c>
      <c r="G262" s="119" t="s">
        <v>919</v>
      </c>
      <c r="H262" s="119" t="s">
        <v>920</v>
      </c>
      <c r="I262" s="119" t="s">
        <v>1386</v>
      </c>
      <c r="J262" s="116">
        <v>-5</v>
      </c>
    </row>
    <row r="263" s="115" customFormat="1" ht="12.75" spans="1:10">
      <c r="A263" s="119" t="s">
        <v>967</v>
      </c>
      <c r="B263" s="119" t="s">
        <v>455</v>
      </c>
      <c r="C263" s="119" t="s">
        <v>1451</v>
      </c>
      <c r="D263" s="119" t="s">
        <v>916</v>
      </c>
      <c r="E263" s="119" t="s">
        <v>917</v>
      </c>
      <c r="F263" s="119" t="s">
        <v>113</v>
      </c>
      <c r="G263" s="119" t="s">
        <v>919</v>
      </c>
      <c r="H263" s="119" t="s">
        <v>920</v>
      </c>
      <c r="I263" s="119" t="s">
        <v>1386</v>
      </c>
      <c r="J263" s="116">
        <v>-5</v>
      </c>
    </row>
    <row r="264" s="115" customFormat="1" ht="12.75" spans="1:10">
      <c r="A264" s="119" t="s">
        <v>1121</v>
      </c>
      <c r="B264" s="119" t="s">
        <v>686</v>
      </c>
      <c r="C264" s="119" t="s">
        <v>1452</v>
      </c>
      <c r="D264" s="119" t="s">
        <v>916</v>
      </c>
      <c r="E264" s="119" t="s">
        <v>917</v>
      </c>
      <c r="F264" s="119" t="s">
        <v>1124</v>
      </c>
      <c r="G264" s="119" t="s">
        <v>919</v>
      </c>
      <c r="H264" s="119" t="s">
        <v>920</v>
      </c>
      <c r="I264" s="119" t="s">
        <v>1386</v>
      </c>
      <c r="J264" s="116">
        <v>-5</v>
      </c>
    </row>
    <row r="265" s="115" customFormat="1" ht="12.75" spans="1:10">
      <c r="A265" s="119" t="s">
        <v>1186</v>
      </c>
      <c r="B265" s="119" t="s">
        <v>601</v>
      </c>
      <c r="C265" s="119" t="s">
        <v>1453</v>
      </c>
      <c r="D265" s="119" t="s">
        <v>916</v>
      </c>
      <c r="E265" s="119" t="s">
        <v>1030</v>
      </c>
      <c r="F265" s="119" t="s">
        <v>1188</v>
      </c>
      <c r="G265" s="119" t="s">
        <v>919</v>
      </c>
      <c r="H265" s="119" t="s">
        <v>920</v>
      </c>
      <c r="I265" s="119" t="s">
        <v>1386</v>
      </c>
      <c r="J265" s="116">
        <v>-5</v>
      </c>
    </row>
    <row r="266" s="115" customFormat="1" ht="12.75" spans="1:10">
      <c r="A266" s="119" t="s">
        <v>990</v>
      </c>
      <c r="B266" s="119" t="s">
        <v>725</v>
      </c>
      <c r="C266" s="119" t="s">
        <v>1454</v>
      </c>
      <c r="D266" s="119" t="s">
        <v>916</v>
      </c>
      <c r="E266" s="119" t="s">
        <v>917</v>
      </c>
      <c r="F266" s="119" t="s">
        <v>993</v>
      </c>
      <c r="G266" s="119" t="s">
        <v>919</v>
      </c>
      <c r="H266" s="119" t="s">
        <v>920</v>
      </c>
      <c r="I266" s="119" t="s">
        <v>1386</v>
      </c>
      <c r="J266" s="116">
        <v>-5</v>
      </c>
    </row>
    <row r="267" s="115" customFormat="1" ht="12.75" spans="1:10">
      <c r="A267" s="119" t="s">
        <v>1182</v>
      </c>
      <c r="B267" s="119" t="s">
        <v>437</v>
      </c>
      <c r="C267" s="119" t="s">
        <v>1455</v>
      </c>
      <c r="D267" s="119" t="s">
        <v>916</v>
      </c>
      <c r="E267" s="119" t="s">
        <v>917</v>
      </c>
      <c r="F267" s="119" t="s">
        <v>1184</v>
      </c>
      <c r="G267" s="119" t="s">
        <v>919</v>
      </c>
      <c r="H267" s="119" t="s">
        <v>920</v>
      </c>
      <c r="I267" s="119" t="s">
        <v>1386</v>
      </c>
      <c r="J267" s="116">
        <v>-5</v>
      </c>
    </row>
    <row r="268" s="115" customFormat="1" ht="12.75" spans="1:10">
      <c r="A268" s="119" t="s">
        <v>1260</v>
      </c>
      <c r="B268" s="119" t="s">
        <v>555</v>
      </c>
      <c r="C268" s="119" t="s">
        <v>1456</v>
      </c>
      <c r="D268" s="119" t="s">
        <v>916</v>
      </c>
      <c r="E268" s="119" t="s">
        <v>1030</v>
      </c>
      <c r="F268" s="119" t="s">
        <v>1262</v>
      </c>
      <c r="G268" s="119" t="s">
        <v>919</v>
      </c>
      <c r="H268" s="119" t="s">
        <v>920</v>
      </c>
      <c r="I268" s="119" t="s">
        <v>1386</v>
      </c>
      <c r="J268" s="116">
        <v>-5</v>
      </c>
    </row>
    <row r="269" s="115" customFormat="1" ht="12.75" spans="1:10">
      <c r="A269" s="119" t="s">
        <v>1066</v>
      </c>
      <c r="B269" s="119" t="s">
        <v>1457</v>
      </c>
      <c r="C269" s="119" t="s">
        <v>1458</v>
      </c>
      <c r="D269" s="119" t="s">
        <v>916</v>
      </c>
      <c r="E269" s="119" t="s">
        <v>917</v>
      </c>
      <c r="F269" s="119" t="s">
        <v>1068</v>
      </c>
      <c r="G269" s="119" t="s">
        <v>919</v>
      </c>
      <c r="H269" s="119" t="s">
        <v>920</v>
      </c>
      <c r="I269" s="119" t="s">
        <v>1386</v>
      </c>
      <c r="J269" s="116">
        <v>-5</v>
      </c>
    </row>
    <row r="270" s="115" customFormat="1" ht="12.75" spans="1:10">
      <c r="A270" s="119" t="s">
        <v>1082</v>
      </c>
      <c r="B270" s="119" t="s">
        <v>344</v>
      </c>
      <c r="C270" s="119" t="s">
        <v>1459</v>
      </c>
      <c r="D270" s="119" t="s">
        <v>916</v>
      </c>
      <c r="E270" s="119" t="s">
        <v>917</v>
      </c>
      <c r="F270" s="119" t="s">
        <v>1084</v>
      </c>
      <c r="G270" s="119" t="s">
        <v>919</v>
      </c>
      <c r="H270" s="119" t="s">
        <v>920</v>
      </c>
      <c r="I270" s="119" t="s">
        <v>1386</v>
      </c>
      <c r="J270" s="116">
        <v>-5</v>
      </c>
    </row>
    <row r="271" s="115" customFormat="1" ht="12.75" spans="1:10">
      <c r="A271" s="119" t="s">
        <v>1324</v>
      </c>
      <c r="B271" s="119" t="s">
        <v>390</v>
      </c>
      <c r="C271" s="119" t="s">
        <v>1460</v>
      </c>
      <c r="D271" s="119" t="s">
        <v>916</v>
      </c>
      <c r="E271" s="119" t="s">
        <v>917</v>
      </c>
      <c r="F271" s="119" t="s">
        <v>145</v>
      </c>
      <c r="G271" s="119" t="s">
        <v>919</v>
      </c>
      <c r="H271" s="119" t="s">
        <v>920</v>
      </c>
      <c r="I271" s="119" t="s">
        <v>1386</v>
      </c>
      <c r="J271" s="116">
        <v>-5</v>
      </c>
    </row>
    <row r="272" s="115" customFormat="1" ht="12.75" spans="1:10">
      <c r="A272" s="119" t="s">
        <v>1075</v>
      </c>
      <c r="B272" s="119" t="s">
        <v>284</v>
      </c>
      <c r="C272" s="119" t="s">
        <v>1461</v>
      </c>
      <c r="D272" s="119" t="s">
        <v>916</v>
      </c>
      <c r="E272" s="119" t="s">
        <v>917</v>
      </c>
      <c r="F272" s="119" t="s">
        <v>1077</v>
      </c>
      <c r="G272" s="119" t="s">
        <v>919</v>
      </c>
      <c r="H272" s="119" t="s">
        <v>920</v>
      </c>
      <c r="I272" s="119" t="s">
        <v>1386</v>
      </c>
      <c r="J272" s="116">
        <v>-5</v>
      </c>
    </row>
    <row r="273" s="115" customFormat="1" ht="12.75" spans="1:10">
      <c r="A273" s="119" t="s">
        <v>1198</v>
      </c>
      <c r="B273" s="119" t="s">
        <v>841</v>
      </c>
      <c r="C273" s="119" t="s">
        <v>1462</v>
      </c>
      <c r="D273" s="119" t="s">
        <v>916</v>
      </c>
      <c r="E273" s="119" t="s">
        <v>917</v>
      </c>
      <c r="F273" s="119" t="s">
        <v>1200</v>
      </c>
      <c r="G273" s="119" t="s">
        <v>919</v>
      </c>
      <c r="H273" s="119" t="s">
        <v>920</v>
      </c>
      <c r="I273" s="119" t="s">
        <v>1386</v>
      </c>
      <c r="J273" s="116">
        <v>-5</v>
      </c>
    </row>
    <row r="274" s="115" customFormat="1" ht="12.75" spans="1:10">
      <c r="A274" s="119" t="s">
        <v>1284</v>
      </c>
      <c r="B274" s="119" t="s">
        <v>255</v>
      </c>
      <c r="C274" s="119" t="s">
        <v>1463</v>
      </c>
      <c r="D274" s="119" t="s">
        <v>916</v>
      </c>
      <c r="E274" s="119" t="s">
        <v>917</v>
      </c>
      <c r="F274" s="119" t="s">
        <v>1286</v>
      </c>
      <c r="G274" s="119" t="s">
        <v>919</v>
      </c>
      <c r="H274" s="119" t="s">
        <v>920</v>
      </c>
      <c r="I274" s="119" t="s">
        <v>1386</v>
      </c>
      <c r="J274" s="116">
        <v>-5</v>
      </c>
    </row>
    <row r="275" s="115" customFormat="1" ht="12.75" spans="1:10">
      <c r="A275" s="119" t="s">
        <v>1464</v>
      </c>
      <c r="B275" s="119" t="s">
        <v>1465</v>
      </c>
      <c r="C275" s="119" t="s">
        <v>1466</v>
      </c>
      <c r="D275" s="119" t="s">
        <v>916</v>
      </c>
      <c r="E275" s="119" t="s">
        <v>917</v>
      </c>
      <c r="F275" s="119" t="s">
        <v>1467</v>
      </c>
      <c r="G275" s="119" t="s">
        <v>919</v>
      </c>
      <c r="H275" s="119" t="s">
        <v>920</v>
      </c>
      <c r="I275" s="119" t="s">
        <v>1386</v>
      </c>
      <c r="J275" s="116">
        <v>-5</v>
      </c>
    </row>
    <row r="276" s="115" customFormat="1" ht="12.75" spans="1:10">
      <c r="A276" s="119" t="s">
        <v>1369</v>
      </c>
      <c r="B276" s="119" t="s">
        <v>266</v>
      </c>
      <c r="C276" s="119" t="s">
        <v>1468</v>
      </c>
      <c r="D276" s="119" t="s">
        <v>916</v>
      </c>
      <c r="E276" s="119" t="s">
        <v>1030</v>
      </c>
      <c r="F276" s="119" t="s">
        <v>1371</v>
      </c>
      <c r="G276" s="119" t="s">
        <v>919</v>
      </c>
      <c r="H276" s="119" t="s">
        <v>920</v>
      </c>
      <c r="I276" s="119" t="s">
        <v>1386</v>
      </c>
      <c r="J276" s="116">
        <v>-5</v>
      </c>
    </row>
    <row r="277" s="115" customFormat="1" ht="12.75" spans="1:10">
      <c r="A277" s="119" t="s">
        <v>953</v>
      </c>
      <c r="B277" s="119" t="s">
        <v>557</v>
      </c>
      <c r="C277" s="119" t="s">
        <v>1469</v>
      </c>
      <c r="D277" s="119" t="s">
        <v>916</v>
      </c>
      <c r="E277" s="119" t="s">
        <v>1030</v>
      </c>
      <c r="F277" s="119" t="s">
        <v>955</v>
      </c>
      <c r="G277" s="119" t="s">
        <v>919</v>
      </c>
      <c r="H277" s="119" t="s">
        <v>920</v>
      </c>
      <c r="I277" s="119" t="s">
        <v>1386</v>
      </c>
      <c r="J277" s="116">
        <v>-5</v>
      </c>
    </row>
    <row r="278" s="115" customFormat="1" ht="12.75" spans="1:10">
      <c r="A278" s="119" t="s">
        <v>1245</v>
      </c>
      <c r="B278" s="119" t="s">
        <v>366</v>
      </c>
      <c r="C278" s="119" t="s">
        <v>1470</v>
      </c>
      <c r="D278" s="119" t="s">
        <v>916</v>
      </c>
      <c r="E278" s="119" t="s">
        <v>917</v>
      </c>
      <c r="F278" s="119" t="s">
        <v>94</v>
      </c>
      <c r="G278" s="119" t="s">
        <v>919</v>
      </c>
      <c r="H278" s="119" t="s">
        <v>920</v>
      </c>
      <c r="I278" s="119" t="s">
        <v>1386</v>
      </c>
      <c r="J278" s="116">
        <v>-5</v>
      </c>
    </row>
    <row r="279" s="115" customFormat="1" ht="12.75" spans="1:10">
      <c r="A279" s="119" t="s">
        <v>1471</v>
      </c>
      <c r="B279" s="119" t="s">
        <v>421</v>
      </c>
      <c r="C279" s="119" t="s">
        <v>1472</v>
      </c>
      <c r="D279" s="119" t="s">
        <v>916</v>
      </c>
      <c r="E279" s="119" t="s">
        <v>917</v>
      </c>
      <c r="F279" s="119" t="s">
        <v>1473</v>
      </c>
      <c r="G279" s="119" t="s">
        <v>919</v>
      </c>
      <c r="H279" s="119" t="s">
        <v>920</v>
      </c>
      <c r="I279" s="119" t="s">
        <v>1386</v>
      </c>
      <c r="J279" s="116">
        <v>-5</v>
      </c>
    </row>
    <row r="280" s="115" customFormat="1" ht="12.75" spans="1:10">
      <c r="A280" s="119" t="s">
        <v>1042</v>
      </c>
      <c r="B280" s="119" t="s">
        <v>1474</v>
      </c>
      <c r="C280" s="119" t="s">
        <v>1475</v>
      </c>
      <c r="D280" s="119" t="s">
        <v>916</v>
      </c>
      <c r="E280" s="119" t="s">
        <v>917</v>
      </c>
      <c r="F280" s="119" t="s">
        <v>1045</v>
      </c>
      <c r="G280" s="119" t="s">
        <v>919</v>
      </c>
      <c r="H280" s="119" t="s">
        <v>920</v>
      </c>
      <c r="I280" s="119" t="s">
        <v>1386</v>
      </c>
      <c r="J280" s="116">
        <v>-5</v>
      </c>
    </row>
    <row r="281" s="115" customFormat="1" ht="12.75" spans="1:10">
      <c r="A281" s="119" t="s">
        <v>1418</v>
      </c>
      <c r="B281" s="119" t="s">
        <v>1476</v>
      </c>
      <c r="C281" s="119" t="s">
        <v>1477</v>
      </c>
      <c r="D281" s="119" t="s">
        <v>916</v>
      </c>
      <c r="E281" s="119" t="s">
        <v>917</v>
      </c>
      <c r="F281" s="119" t="s">
        <v>1420</v>
      </c>
      <c r="G281" s="119" t="s">
        <v>919</v>
      </c>
      <c r="H281" s="119" t="s">
        <v>920</v>
      </c>
      <c r="I281" s="119" t="s">
        <v>1386</v>
      </c>
      <c r="J281" s="116">
        <v>-5</v>
      </c>
    </row>
    <row r="282" s="115" customFormat="1" ht="12.75" spans="1:10">
      <c r="A282" s="119" t="s">
        <v>1276</v>
      </c>
      <c r="B282" s="119" t="s">
        <v>595</v>
      </c>
      <c r="C282" s="119" t="s">
        <v>1478</v>
      </c>
      <c r="D282" s="119" t="s">
        <v>916</v>
      </c>
      <c r="E282" s="119" t="s">
        <v>917</v>
      </c>
      <c r="F282" s="119" t="s">
        <v>1278</v>
      </c>
      <c r="G282" s="119" t="s">
        <v>919</v>
      </c>
      <c r="H282" s="119" t="s">
        <v>920</v>
      </c>
      <c r="I282" s="119" t="s">
        <v>1386</v>
      </c>
      <c r="J282" s="116">
        <v>-5</v>
      </c>
    </row>
    <row r="283" s="115" customFormat="1" ht="12.75" spans="1:10">
      <c r="A283" s="119" t="s">
        <v>1171</v>
      </c>
      <c r="B283" s="119" t="s">
        <v>655</v>
      </c>
      <c r="C283" s="119" t="s">
        <v>1479</v>
      </c>
      <c r="D283" s="119" t="s">
        <v>916</v>
      </c>
      <c r="E283" s="119" t="s">
        <v>917</v>
      </c>
      <c r="F283" s="119" t="s">
        <v>135</v>
      </c>
      <c r="G283" s="119" t="s">
        <v>919</v>
      </c>
      <c r="H283" s="119" t="s">
        <v>920</v>
      </c>
      <c r="I283" s="119" t="s">
        <v>1386</v>
      </c>
      <c r="J283" s="116">
        <v>-5</v>
      </c>
    </row>
    <row r="284" s="115" customFormat="1" ht="12.75" spans="1:10">
      <c r="A284" s="119" t="s">
        <v>1281</v>
      </c>
      <c r="B284" s="119" t="s">
        <v>317</v>
      </c>
      <c r="C284" s="119" t="s">
        <v>1480</v>
      </c>
      <c r="D284" s="119" t="s">
        <v>916</v>
      </c>
      <c r="E284" s="119" t="s">
        <v>1481</v>
      </c>
      <c r="F284" s="119" t="s">
        <v>158</v>
      </c>
      <c r="G284" s="119" t="s">
        <v>919</v>
      </c>
      <c r="H284" s="119" t="s">
        <v>920</v>
      </c>
      <c r="I284" s="119" t="s">
        <v>1386</v>
      </c>
      <c r="J284" s="116">
        <v>-5</v>
      </c>
    </row>
    <row r="285" s="115" customFormat="1" ht="12.75" spans="1:10">
      <c r="A285" s="119" t="s">
        <v>927</v>
      </c>
      <c r="B285" s="119" t="s">
        <v>770</v>
      </c>
      <c r="C285" s="119" t="s">
        <v>1482</v>
      </c>
      <c r="D285" s="119" t="s">
        <v>916</v>
      </c>
      <c r="E285" s="119" t="s">
        <v>917</v>
      </c>
      <c r="F285" s="119" t="s">
        <v>930</v>
      </c>
      <c r="G285" s="119" t="s">
        <v>919</v>
      </c>
      <c r="H285" s="119" t="s">
        <v>920</v>
      </c>
      <c r="I285" s="119" t="s">
        <v>1386</v>
      </c>
      <c r="J285" s="116">
        <v>-5</v>
      </c>
    </row>
    <row r="286" s="115" customFormat="1" ht="12.75" spans="1:10">
      <c r="A286" s="119" t="s">
        <v>1164</v>
      </c>
      <c r="B286" s="119" t="s">
        <v>1483</v>
      </c>
      <c r="C286" s="119" t="s">
        <v>1484</v>
      </c>
      <c r="D286" s="119" t="s">
        <v>916</v>
      </c>
      <c r="E286" s="119" t="s">
        <v>917</v>
      </c>
      <c r="F286" s="119" t="s">
        <v>1167</v>
      </c>
      <c r="G286" s="119" t="s">
        <v>919</v>
      </c>
      <c r="H286" s="119" t="s">
        <v>920</v>
      </c>
      <c r="I286" s="119" t="s">
        <v>1386</v>
      </c>
      <c r="J286" s="116">
        <v>-5</v>
      </c>
    </row>
    <row r="287" s="115" customFormat="1" ht="12.75" spans="1:10">
      <c r="A287" s="119" t="s">
        <v>1471</v>
      </c>
      <c r="B287" s="119" t="s">
        <v>298</v>
      </c>
      <c r="C287" s="119" t="s">
        <v>1485</v>
      </c>
      <c r="D287" s="119" t="s">
        <v>916</v>
      </c>
      <c r="E287" s="119" t="s">
        <v>1030</v>
      </c>
      <c r="F287" s="119" t="s">
        <v>1473</v>
      </c>
      <c r="G287" s="119" t="s">
        <v>919</v>
      </c>
      <c r="H287" s="119" t="s">
        <v>920</v>
      </c>
      <c r="I287" s="119" t="s">
        <v>1386</v>
      </c>
      <c r="J287" s="116">
        <v>-5</v>
      </c>
    </row>
    <row r="288" s="115" customFormat="1" ht="12.75" spans="1:10">
      <c r="A288" s="119" t="s">
        <v>1464</v>
      </c>
      <c r="B288" s="119" t="s">
        <v>1486</v>
      </c>
      <c r="C288" s="119" t="s">
        <v>1487</v>
      </c>
      <c r="D288" s="119" t="s">
        <v>916</v>
      </c>
      <c r="E288" s="119" t="s">
        <v>917</v>
      </c>
      <c r="F288" s="119" t="s">
        <v>1467</v>
      </c>
      <c r="G288" s="119" t="s">
        <v>919</v>
      </c>
      <c r="H288" s="119" t="s">
        <v>920</v>
      </c>
      <c r="I288" s="119" t="s">
        <v>1386</v>
      </c>
      <c r="J288" s="116">
        <v>-5</v>
      </c>
    </row>
    <row r="289" s="115" customFormat="1" ht="12.75" spans="1:10">
      <c r="A289" s="119" t="s">
        <v>1050</v>
      </c>
      <c r="B289" s="119" t="s">
        <v>312</v>
      </c>
      <c r="C289" s="119" t="s">
        <v>1488</v>
      </c>
      <c r="D289" s="119" t="s">
        <v>916</v>
      </c>
      <c r="E289" s="119" t="s">
        <v>1030</v>
      </c>
      <c r="F289" s="119" t="s">
        <v>78</v>
      </c>
      <c r="G289" s="119" t="s">
        <v>919</v>
      </c>
      <c r="H289" s="119" t="s">
        <v>920</v>
      </c>
      <c r="I289" s="119" t="s">
        <v>1386</v>
      </c>
      <c r="J289" s="116">
        <v>-5</v>
      </c>
    </row>
    <row r="290" s="115" customFormat="1" ht="12.75" spans="1:10">
      <c r="A290" s="119" t="s">
        <v>1489</v>
      </c>
      <c r="B290" s="119" t="s">
        <v>239</v>
      </c>
      <c r="C290" s="119" t="s">
        <v>1490</v>
      </c>
      <c r="D290" s="119" t="s">
        <v>916</v>
      </c>
      <c r="E290" s="119" t="s">
        <v>1481</v>
      </c>
      <c r="F290" s="119" t="s">
        <v>1491</v>
      </c>
      <c r="G290" s="119" t="s">
        <v>919</v>
      </c>
      <c r="H290" s="119" t="s">
        <v>920</v>
      </c>
      <c r="I290" s="119" t="s">
        <v>1386</v>
      </c>
      <c r="J290" s="116">
        <v>-5</v>
      </c>
    </row>
    <row r="291" s="115" customFormat="1" ht="12.75" spans="1:10">
      <c r="A291" s="119" t="s">
        <v>1284</v>
      </c>
      <c r="B291" s="119" t="s">
        <v>1492</v>
      </c>
      <c r="C291" s="119" t="s">
        <v>1493</v>
      </c>
      <c r="D291" s="119" t="s">
        <v>916</v>
      </c>
      <c r="E291" s="119" t="s">
        <v>917</v>
      </c>
      <c r="F291" s="119" t="s">
        <v>1286</v>
      </c>
      <c r="G291" s="119" t="s">
        <v>919</v>
      </c>
      <c r="H291" s="119" t="s">
        <v>920</v>
      </c>
      <c r="I291" s="119" t="s">
        <v>1386</v>
      </c>
      <c r="J291" s="116">
        <v>-5</v>
      </c>
    </row>
    <row r="292" s="115" customFormat="1" ht="12.75" spans="1:10">
      <c r="A292" s="119" t="s">
        <v>977</v>
      </c>
      <c r="B292" s="119" t="s">
        <v>223</v>
      </c>
      <c r="C292" s="119" t="s">
        <v>1494</v>
      </c>
      <c r="D292" s="119" t="s">
        <v>916</v>
      </c>
      <c r="E292" s="119" t="s">
        <v>1030</v>
      </c>
      <c r="F292" s="119" t="s">
        <v>122</v>
      </c>
      <c r="G292" s="119" t="s">
        <v>919</v>
      </c>
      <c r="H292" s="119" t="s">
        <v>920</v>
      </c>
      <c r="I292" s="119" t="s">
        <v>1386</v>
      </c>
      <c r="J292" s="116">
        <v>-5</v>
      </c>
    </row>
    <row r="293" s="115" customFormat="1" ht="12.75" spans="1:10">
      <c r="A293" s="119" t="s">
        <v>1361</v>
      </c>
      <c r="B293" s="119" t="s">
        <v>432</v>
      </c>
      <c r="C293" s="119" t="s">
        <v>1495</v>
      </c>
      <c r="D293" s="119" t="s">
        <v>916</v>
      </c>
      <c r="E293" s="119" t="s">
        <v>917</v>
      </c>
      <c r="F293" s="119" t="s">
        <v>1364</v>
      </c>
      <c r="G293" s="119" t="s">
        <v>919</v>
      </c>
      <c r="H293" s="119" t="s">
        <v>920</v>
      </c>
      <c r="I293" s="119" t="s">
        <v>1386</v>
      </c>
      <c r="J293" s="116">
        <v>-5</v>
      </c>
    </row>
    <row r="294" s="115" customFormat="1" ht="12.75" spans="1:10">
      <c r="A294" s="119" t="s">
        <v>1164</v>
      </c>
      <c r="B294" s="119" t="s">
        <v>282</v>
      </c>
      <c r="C294" s="119" t="s">
        <v>1496</v>
      </c>
      <c r="D294" s="119" t="s">
        <v>916</v>
      </c>
      <c r="E294" s="119" t="s">
        <v>917</v>
      </c>
      <c r="F294" s="119" t="s">
        <v>1167</v>
      </c>
      <c r="G294" s="119" t="s">
        <v>919</v>
      </c>
      <c r="H294" s="119" t="s">
        <v>920</v>
      </c>
      <c r="I294" s="119" t="s">
        <v>1386</v>
      </c>
      <c r="J294" s="116">
        <v>-5</v>
      </c>
    </row>
    <row r="295" s="115" customFormat="1" ht="12.75" spans="1:10">
      <c r="A295" s="119" t="s">
        <v>927</v>
      </c>
      <c r="B295" s="119" t="s">
        <v>777</v>
      </c>
      <c r="C295" s="119" t="s">
        <v>1497</v>
      </c>
      <c r="D295" s="119" t="s">
        <v>916</v>
      </c>
      <c r="E295" s="119" t="s">
        <v>1129</v>
      </c>
      <c r="F295" s="119" t="s">
        <v>930</v>
      </c>
      <c r="G295" s="119" t="s">
        <v>919</v>
      </c>
      <c r="H295" s="119" t="s">
        <v>920</v>
      </c>
      <c r="I295" s="119" t="s">
        <v>1386</v>
      </c>
      <c r="J295" s="116">
        <v>-5</v>
      </c>
    </row>
    <row r="296" s="115" customFormat="1" ht="12.75" spans="1:10">
      <c r="A296" s="119" t="s">
        <v>1156</v>
      </c>
      <c r="B296" s="119" t="s">
        <v>216</v>
      </c>
      <c r="C296" s="119" t="s">
        <v>1498</v>
      </c>
      <c r="D296" s="119" t="s">
        <v>916</v>
      </c>
      <c r="E296" s="119" t="s">
        <v>1030</v>
      </c>
      <c r="F296" s="119" t="s">
        <v>1158</v>
      </c>
      <c r="G296" s="119" t="s">
        <v>919</v>
      </c>
      <c r="H296" s="119" t="s">
        <v>920</v>
      </c>
      <c r="I296" s="119" t="s">
        <v>1386</v>
      </c>
      <c r="J296" s="116">
        <v>-5</v>
      </c>
    </row>
    <row r="297" s="115" customFormat="1" ht="12.75" spans="1:10">
      <c r="A297" s="119" t="s">
        <v>1038</v>
      </c>
      <c r="B297" s="119" t="s">
        <v>575</v>
      </c>
      <c r="C297" s="119" t="s">
        <v>1499</v>
      </c>
      <c r="D297" s="119" t="s">
        <v>916</v>
      </c>
      <c r="E297" s="119" t="s">
        <v>917</v>
      </c>
      <c r="F297" s="119" t="s">
        <v>1041</v>
      </c>
      <c r="G297" s="119" t="s">
        <v>919</v>
      </c>
      <c r="H297" s="119" t="s">
        <v>920</v>
      </c>
      <c r="I297" s="119" t="s">
        <v>1386</v>
      </c>
      <c r="J297" s="116">
        <v>-5</v>
      </c>
    </row>
    <row r="298" s="115" customFormat="1" ht="12.75" spans="1:10">
      <c r="A298" s="119" t="s">
        <v>1404</v>
      </c>
      <c r="B298" s="119" t="s">
        <v>408</v>
      </c>
      <c r="C298" s="119" t="s">
        <v>1500</v>
      </c>
      <c r="D298" s="119" t="s">
        <v>916</v>
      </c>
      <c r="E298" s="119" t="s">
        <v>1030</v>
      </c>
      <c r="F298" s="119" t="s">
        <v>1406</v>
      </c>
      <c r="G298" s="119" t="s">
        <v>919</v>
      </c>
      <c r="H298" s="119" t="s">
        <v>920</v>
      </c>
      <c r="I298" s="119" t="s">
        <v>1386</v>
      </c>
      <c r="J298" s="116">
        <v>-5</v>
      </c>
    </row>
    <row r="299" s="115" customFormat="1" ht="12.75" spans="1:10">
      <c r="A299" s="119" t="s">
        <v>1095</v>
      </c>
      <c r="B299" s="119" t="s">
        <v>352</v>
      </c>
      <c r="C299" s="119" t="s">
        <v>1501</v>
      </c>
      <c r="D299" s="119" t="s">
        <v>916</v>
      </c>
      <c r="E299" s="119" t="s">
        <v>917</v>
      </c>
      <c r="F299" s="119" t="s">
        <v>137</v>
      </c>
      <c r="G299" s="119" t="s">
        <v>919</v>
      </c>
      <c r="H299" s="119" t="s">
        <v>920</v>
      </c>
      <c r="I299" s="119" t="s">
        <v>1386</v>
      </c>
      <c r="J299" s="116">
        <v>-5</v>
      </c>
    </row>
    <row r="300" s="115" customFormat="1" ht="12.75" spans="1:10">
      <c r="A300" s="119" t="s">
        <v>1095</v>
      </c>
      <c r="B300" s="119" t="s">
        <v>714</v>
      </c>
      <c r="C300" s="119" t="s">
        <v>1502</v>
      </c>
      <c r="D300" s="119" t="s">
        <v>916</v>
      </c>
      <c r="E300" s="119" t="s">
        <v>917</v>
      </c>
      <c r="F300" s="119" t="s">
        <v>137</v>
      </c>
      <c r="G300" s="119" t="s">
        <v>919</v>
      </c>
      <c r="H300" s="119" t="s">
        <v>920</v>
      </c>
      <c r="I300" s="119" t="s">
        <v>1386</v>
      </c>
      <c r="J300" s="116">
        <v>-5</v>
      </c>
    </row>
    <row r="301" s="115" customFormat="1" ht="12.75" spans="1:10">
      <c r="A301" s="119" t="s">
        <v>1010</v>
      </c>
      <c r="B301" s="119" t="s">
        <v>565</v>
      </c>
      <c r="C301" s="119" t="s">
        <v>1503</v>
      </c>
      <c r="D301" s="119" t="s">
        <v>916</v>
      </c>
      <c r="E301" s="119" t="s">
        <v>1030</v>
      </c>
      <c r="F301" s="119" t="s">
        <v>1012</v>
      </c>
      <c r="G301" s="119" t="s">
        <v>919</v>
      </c>
      <c r="H301" s="119" t="s">
        <v>920</v>
      </c>
      <c r="I301" s="119" t="s">
        <v>1386</v>
      </c>
      <c r="J301" s="116">
        <v>-5</v>
      </c>
    </row>
    <row r="302" s="115" customFormat="1" ht="12.75" spans="1:10">
      <c r="A302" s="119" t="s">
        <v>1284</v>
      </c>
      <c r="B302" s="119" t="s">
        <v>289</v>
      </c>
      <c r="C302" s="119" t="s">
        <v>1504</v>
      </c>
      <c r="D302" s="119" t="s">
        <v>916</v>
      </c>
      <c r="E302" s="119" t="s">
        <v>1030</v>
      </c>
      <c r="F302" s="119" t="s">
        <v>1286</v>
      </c>
      <c r="G302" s="119" t="s">
        <v>919</v>
      </c>
      <c r="H302" s="119" t="s">
        <v>920</v>
      </c>
      <c r="I302" s="119" t="s">
        <v>1386</v>
      </c>
      <c r="J302" s="116">
        <v>-5</v>
      </c>
    </row>
    <row r="303" s="115" customFormat="1" ht="12.75" spans="1:10">
      <c r="A303" s="119" t="s">
        <v>1338</v>
      </c>
      <c r="B303" s="119" t="s">
        <v>497</v>
      </c>
      <c r="C303" s="119" t="s">
        <v>1505</v>
      </c>
      <c r="D303" s="119" t="s">
        <v>916</v>
      </c>
      <c r="E303" s="119" t="s">
        <v>1030</v>
      </c>
      <c r="F303" s="119" t="s">
        <v>1340</v>
      </c>
      <c r="G303" s="119" t="s">
        <v>919</v>
      </c>
      <c r="H303" s="119" t="s">
        <v>920</v>
      </c>
      <c r="I303" s="119" t="s">
        <v>1386</v>
      </c>
      <c r="J303" s="116">
        <v>-5</v>
      </c>
    </row>
    <row r="304" s="115" customFormat="1" ht="12.75" spans="1:10">
      <c r="A304" s="119" t="s">
        <v>934</v>
      </c>
      <c r="B304" s="119" t="s">
        <v>1506</v>
      </c>
      <c r="C304" s="119" t="s">
        <v>1507</v>
      </c>
      <c r="D304" s="119" t="s">
        <v>916</v>
      </c>
      <c r="E304" s="119" t="s">
        <v>917</v>
      </c>
      <c r="F304" s="119" t="s">
        <v>937</v>
      </c>
      <c r="G304" s="119" t="s">
        <v>919</v>
      </c>
      <c r="H304" s="119" t="s">
        <v>920</v>
      </c>
      <c r="I304" s="119" t="s">
        <v>1386</v>
      </c>
      <c r="J304" s="116">
        <v>-5</v>
      </c>
    </row>
    <row r="305" s="115" customFormat="1" ht="12.75" spans="1:10">
      <c r="A305" s="119" t="s">
        <v>1508</v>
      </c>
      <c r="B305" s="119" t="s">
        <v>451</v>
      </c>
      <c r="C305" s="119" t="s">
        <v>1509</v>
      </c>
      <c r="D305" s="119" t="s">
        <v>916</v>
      </c>
      <c r="E305" s="119" t="s">
        <v>1030</v>
      </c>
      <c r="F305" s="119" t="s">
        <v>1510</v>
      </c>
      <c r="G305" s="119" t="s">
        <v>919</v>
      </c>
      <c r="H305" s="119" t="s">
        <v>920</v>
      </c>
      <c r="I305" s="119" t="s">
        <v>1386</v>
      </c>
      <c r="J305" s="116">
        <v>-5</v>
      </c>
    </row>
    <row r="306" s="115" customFormat="1" ht="12.75" spans="1:10">
      <c r="A306" s="119" t="s">
        <v>1137</v>
      </c>
      <c r="B306" s="119" t="s">
        <v>507</v>
      </c>
      <c r="C306" s="119" t="s">
        <v>1511</v>
      </c>
      <c r="D306" s="119" t="s">
        <v>916</v>
      </c>
      <c r="E306" s="119" t="s">
        <v>917</v>
      </c>
      <c r="F306" s="119" t="s">
        <v>1139</v>
      </c>
      <c r="G306" s="119" t="s">
        <v>919</v>
      </c>
      <c r="H306" s="119" t="s">
        <v>920</v>
      </c>
      <c r="I306" s="119" t="s">
        <v>1386</v>
      </c>
      <c r="J306" s="116">
        <v>-5</v>
      </c>
    </row>
    <row r="307" s="115" customFormat="1" ht="12.75" spans="1:10">
      <c r="A307" s="119" t="s">
        <v>1264</v>
      </c>
      <c r="B307" s="119" t="s">
        <v>325</v>
      </c>
      <c r="C307" s="119" t="s">
        <v>1512</v>
      </c>
      <c r="D307" s="119" t="s">
        <v>916</v>
      </c>
      <c r="E307" s="119" t="s">
        <v>1030</v>
      </c>
      <c r="F307" s="119" t="s">
        <v>72</v>
      </c>
      <c r="G307" s="119" t="s">
        <v>919</v>
      </c>
      <c r="H307" s="119" t="s">
        <v>920</v>
      </c>
      <c r="I307" s="119" t="s">
        <v>1386</v>
      </c>
      <c r="J307" s="116">
        <v>-5</v>
      </c>
    </row>
    <row r="308" s="115" customFormat="1" ht="12.75" spans="1:10">
      <c r="A308" s="119" t="s">
        <v>1092</v>
      </c>
      <c r="B308" s="119" t="s">
        <v>697</v>
      </c>
      <c r="C308" s="119" t="s">
        <v>1513</v>
      </c>
      <c r="D308" s="119" t="s">
        <v>916</v>
      </c>
      <c r="E308" s="119" t="s">
        <v>917</v>
      </c>
      <c r="F308" s="119" t="s">
        <v>1094</v>
      </c>
      <c r="G308" s="119" t="s">
        <v>919</v>
      </c>
      <c r="H308" s="119" t="s">
        <v>920</v>
      </c>
      <c r="I308" s="119" t="s">
        <v>1386</v>
      </c>
      <c r="J308" s="116">
        <v>-5</v>
      </c>
    </row>
    <row r="309" s="115" customFormat="1" ht="12.75" spans="1:10">
      <c r="A309" s="119" t="s">
        <v>1365</v>
      </c>
      <c r="B309" s="119" t="s">
        <v>511</v>
      </c>
      <c r="C309" s="119" t="s">
        <v>1514</v>
      </c>
      <c r="D309" s="119" t="s">
        <v>916</v>
      </c>
      <c r="E309" s="119" t="s">
        <v>917</v>
      </c>
      <c r="F309" s="119" t="s">
        <v>167</v>
      </c>
      <c r="G309" s="119" t="s">
        <v>919</v>
      </c>
      <c r="H309" s="119" t="s">
        <v>920</v>
      </c>
      <c r="I309" s="119" t="s">
        <v>1386</v>
      </c>
      <c r="J309" s="116">
        <v>-5</v>
      </c>
    </row>
    <row r="310" s="115" customFormat="1" ht="12.75" spans="1:10">
      <c r="A310" s="119" t="s">
        <v>1010</v>
      </c>
      <c r="B310" s="119" t="s">
        <v>534</v>
      </c>
      <c r="C310" s="119" t="s">
        <v>1515</v>
      </c>
      <c r="D310" s="119" t="s">
        <v>916</v>
      </c>
      <c r="E310" s="119" t="s">
        <v>917</v>
      </c>
      <c r="F310" s="119" t="s">
        <v>1012</v>
      </c>
      <c r="G310" s="119" t="s">
        <v>919</v>
      </c>
      <c r="H310" s="119" t="s">
        <v>920</v>
      </c>
      <c r="I310" s="119" t="s">
        <v>1386</v>
      </c>
      <c r="J310" s="116">
        <v>-5</v>
      </c>
    </row>
    <row r="311" s="115" customFormat="1" ht="12.75" spans="1:10">
      <c r="A311" s="119" t="s">
        <v>1097</v>
      </c>
      <c r="B311" s="119" t="s">
        <v>540</v>
      </c>
      <c r="C311" s="119" t="s">
        <v>1516</v>
      </c>
      <c r="D311" s="119" t="s">
        <v>916</v>
      </c>
      <c r="E311" s="119" t="s">
        <v>1030</v>
      </c>
      <c r="F311" s="119" t="s">
        <v>114</v>
      </c>
      <c r="G311" s="119" t="s">
        <v>919</v>
      </c>
      <c r="H311" s="119" t="s">
        <v>920</v>
      </c>
      <c r="I311" s="119" t="s">
        <v>1386</v>
      </c>
      <c r="J311" s="116">
        <v>-5</v>
      </c>
    </row>
    <row r="312" s="115" customFormat="1" ht="12.75" spans="1:10">
      <c r="A312" s="119" t="s">
        <v>1193</v>
      </c>
      <c r="B312" s="119" t="s">
        <v>1517</v>
      </c>
      <c r="C312" s="119" t="s">
        <v>1518</v>
      </c>
      <c r="D312" s="119" t="s">
        <v>916</v>
      </c>
      <c r="E312" s="119" t="s">
        <v>917</v>
      </c>
      <c r="F312" s="119" t="s">
        <v>1195</v>
      </c>
      <c r="G312" s="119" t="s">
        <v>919</v>
      </c>
      <c r="H312" s="119" t="s">
        <v>920</v>
      </c>
      <c r="I312" s="119" t="s">
        <v>1386</v>
      </c>
      <c r="J312" s="116">
        <v>-5</v>
      </c>
    </row>
    <row r="313" s="115" customFormat="1" ht="12.75" spans="1:10">
      <c r="A313" s="119" t="s">
        <v>927</v>
      </c>
      <c r="B313" s="119" t="s">
        <v>210</v>
      </c>
      <c r="C313" s="119" t="s">
        <v>1519</v>
      </c>
      <c r="D313" s="119" t="s">
        <v>916</v>
      </c>
      <c r="E313" s="119" t="s">
        <v>917</v>
      </c>
      <c r="F313" s="119" t="s">
        <v>930</v>
      </c>
      <c r="G313" s="119" t="s">
        <v>919</v>
      </c>
      <c r="H313" s="119" t="s">
        <v>920</v>
      </c>
      <c r="I313" s="119" t="s">
        <v>1386</v>
      </c>
      <c r="J313" s="116">
        <v>-5</v>
      </c>
    </row>
    <row r="314" s="115" customFormat="1" ht="12.75" spans="1:10">
      <c r="A314" s="119" t="s">
        <v>1508</v>
      </c>
      <c r="B314" s="119" t="s">
        <v>440</v>
      </c>
      <c r="C314" s="119" t="s">
        <v>1520</v>
      </c>
      <c r="D314" s="119" t="s">
        <v>916</v>
      </c>
      <c r="E314" s="119" t="s">
        <v>917</v>
      </c>
      <c r="F314" s="119" t="s">
        <v>1510</v>
      </c>
      <c r="G314" s="119" t="s">
        <v>919</v>
      </c>
      <c r="H314" s="119" t="s">
        <v>920</v>
      </c>
      <c r="I314" s="119" t="s">
        <v>1386</v>
      </c>
      <c r="J314" s="116">
        <v>-5</v>
      </c>
    </row>
    <row r="315" s="115" customFormat="1" ht="12.75" spans="1:10">
      <c r="A315" s="119" t="s">
        <v>1204</v>
      </c>
      <c r="B315" s="119" t="s">
        <v>586</v>
      </c>
      <c r="C315" s="119" t="s">
        <v>1521</v>
      </c>
      <c r="D315" s="119" t="s">
        <v>916</v>
      </c>
      <c r="E315" s="119" t="s">
        <v>917</v>
      </c>
      <c r="F315" s="119" t="s">
        <v>1206</v>
      </c>
      <c r="G315" s="119" t="s">
        <v>919</v>
      </c>
      <c r="H315" s="119" t="s">
        <v>920</v>
      </c>
      <c r="I315" s="119" t="s">
        <v>1386</v>
      </c>
      <c r="J315" s="116">
        <v>-5</v>
      </c>
    </row>
    <row r="316" s="115" customFormat="1" ht="12.75" spans="1:10">
      <c r="A316" s="119" t="s">
        <v>1082</v>
      </c>
      <c r="B316" s="119" t="s">
        <v>232</v>
      </c>
      <c r="C316" s="119" t="s">
        <v>1522</v>
      </c>
      <c r="D316" s="119" t="s">
        <v>916</v>
      </c>
      <c r="E316" s="119" t="s">
        <v>1030</v>
      </c>
      <c r="F316" s="119" t="s">
        <v>1084</v>
      </c>
      <c r="G316" s="119" t="s">
        <v>919</v>
      </c>
      <c r="H316" s="119" t="s">
        <v>920</v>
      </c>
      <c r="I316" s="119" t="s">
        <v>1386</v>
      </c>
      <c r="J316" s="116">
        <v>-5</v>
      </c>
    </row>
    <row r="317" s="115" customFormat="1" ht="12.75" spans="1:10">
      <c r="A317" s="119" t="s">
        <v>1042</v>
      </c>
      <c r="B317" s="119" t="s">
        <v>638</v>
      </c>
      <c r="C317" s="119" t="s">
        <v>1523</v>
      </c>
      <c r="D317" s="119" t="s">
        <v>916</v>
      </c>
      <c r="E317" s="119" t="s">
        <v>917</v>
      </c>
      <c r="F317" s="119" t="s">
        <v>1045</v>
      </c>
      <c r="G317" s="119" t="s">
        <v>919</v>
      </c>
      <c r="H317" s="119" t="s">
        <v>920</v>
      </c>
      <c r="I317" s="119" t="s">
        <v>1386</v>
      </c>
      <c r="J317" s="116">
        <v>-5</v>
      </c>
    </row>
    <row r="318" s="115" customFormat="1" ht="12.75" spans="1:10">
      <c r="A318" s="119" t="s">
        <v>1059</v>
      </c>
      <c r="B318" s="119" t="s">
        <v>234</v>
      </c>
      <c r="C318" s="119" t="s">
        <v>1524</v>
      </c>
      <c r="D318" s="119" t="s">
        <v>916</v>
      </c>
      <c r="E318" s="119" t="s">
        <v>1030</v>
      </c>
      <c r="F318" s="119" t="s">
        <v>82</v>
      </c>
      <c r="G318" s="119" t="s">
        <v>919</v>
      </c>
      <c r="H318" s="119" t="s">
        <v>920</v>
      </c>
      <c r="I318" s="119" t="s">
        <v>1386</v>
      </c>
      <c r="J318" s="116">
        <v>-5</v>
      </c>
    </row>
    <row r="319" s="115" customFormat="1" ht="12.75" spans="1:10">
      <c r="A319" s="119" t="s">
        <v>1255</v>
      </c>
      <c r="B319" s="119" t="s">
        <v>381</v>
      </c>
      <c r="C319" s="119" t="s">
        <v>1525</v>
      </c>
      <c r="D319" s="119" t="s">
        <v>916</v>
      </c>
      <c r="E319" s="119" t="s">
        <v>1030</v>
      </c>
      <c r="F319" s="119" t="s">
        <v>1258</v>
      </c>
      <c r="G319" s="119" t="s">
        <v>919</v>
      </c>
      <c r="H319" s="119" t="s">
        <v>920</v>
      </c>
      <c r="I319" s="119" t="s">
        <v>1386</v>
      </c>
      <c r="J319" s="116">
        <v>-5</v>
      </c>
    </row>
    <row r="320" s="115" customFormat="1" ht="12.75" spans="1:10">
      <c r="A320" s="119" t="s">
        <v>1156</v>
      </c>
      <c r="B320" s="119" t="s">
        <v>525</v>
      </c>
      <c r="C320" s="119" t="s">
        <v>1526</v>
      </c>
      <c r="D320" s="119" t="s">
        <v>916</v>
      </c>
      <c r="E320" s="119" t="s">
        <v>917</v>
      </c>
      <c r="F320" s="119" t="s">
        <v>1158</v>
      </c>
      <c r="G320" s="119" t="s">
        <v>919</v>
      </c>
      <c r="H320" s="119" t="s">
        <v>920</v>
      </c>
      <c r="I320" s="119" t="s">
        <v>1386</v>
      </c>
      <c r="J320" s="116">
        <v>-5</v>
      </c>
    </row>
    <row r="321" s="115" customFormat="1" ht="12.75" spans="1:10">
      <c r="A321" s="119" t="s">
        <v>987</v>
      </c>
      <c r="B321" s="119" t="s">
        <v>259</v>
      </c>
      <c r="C321" s="119" t="s">
        <v>1527</v>
      </c>
      <c r="D321" s="119" t="s">
        <v>916</v>
      </c>
      <c r="E321" s="119" t="s">
        <v>917</v>
      </c>
      <c r="F321" s="119" t="s">
        <v>989</v>
      </c>
      <c r="G321" s="119" t="s">
        <v>919</v>
      </c>
      <c r="H321" s="119" t="s">
        <v>920</v>
      </c>
      <c r="I321" s="119" t="s">
        <v>1386</v>
      </c>
      <c r="J321" s="116">
        <v>-5</v>
      </c>
    </row>
    <row r="322" s="115" customFormat="1" ht="12.75" spans="1:10">
      <c r="A322" s="119" t="s">
        <v>1017</v>
      </c>
      <c r="B322" s="119" t="s">
        <v>1528</v>
      </c>
      <c r="C322" s="119" t="s">
        <v>1529</v>
      </c>
      <c r="D322" s="119" t="s">
        <v>916</v>
      </c>
      <c r="E322" s="119" t="s">
        <v>917</v>
      </c>
      <c r="F322" s="119" t="s">
        <v>1019</v>
      </c>
      <c r="G322" s="119" t="s">
        <v>919</v>
      </c>
      <c r="H322" s="119" t="s">
        <v>920</v>
      </c>
      <c r="I322" s="119" t="s">
        <v>1386</v>
      </c>
      <c r="J322" s="116">
        <v>-5</v>
      </c>
    </row>
    <row r="323" s="115" customFormat="1" ht="12.75" spans="1:10">
      <c r="A323" s="119" t="s">
        <v>1530</v>
      </c>
      <c r="B323" s="119" t="s">
        <v>395</v>
      </c>
      <c r="C323" s="119" t="s">
        <v>1531</v>
      </c>
      <c r="D323" s="119" t="s">
        <v>916</v>
      </c>
      <c r="E323" s="119" t="s">
        <v>917</v>
      </c>
      <c r="F323" s="119" t="s">
        <v>89</v>
      </c>
      <c r="G323" s="119" t="s">
        <v>919</v>
      </c>
      <c r="H323" s="119" t="s">
        <v>920</v>
      </c>
      <c r="I323" s="119" t="s">
        <v>1386</v>
      </c>
      <c r="J323" s="116">
        <v>-5</v>
      </c>
    </row>
    <row r="324" s="115" customFormat="1" ht="12.75" spans="1:10">
      <c r="A324" s="119" t="s">
        <v>1149</v>
      </c>
      <c r="B324" s="119" t="s">
        <v>296</v>
      </c>
      <c r="C324" s="119" t="s">
        <v>1532</v>
      </c>
      <c r="D324" s="119" t="s">
        <v>916</v>
      </c>
      <c r="E324" s="119" t="s">
        <v>1030</v>
      </c>
      <c r="F324" s="119" t="s">
        <v>65</v>
      </c>
      <c r="G324" s="119" t="s">
        <v>919</v>
      </c>
      <c r="H324" s="119" t="s">
        <v>920</v>
      </c>
      <c r="I324" s="119" t="s">
        <v>1386</v>
      </c>
      <c r="J324" s="116">
        <v>-5</v>
      </c>
    </row>
    <row r="325" s="115" customFormat="1" ht="12.75" spans="1:10">
      <c r="A325" s="119" t="s">
        <v>1121</v>
      </c>
      <c r="B325" s="119" t="s">
        <v>1533</v>
      </c>
      <c r="C325" s="119" t="s">
        <v>1534</v>
      </c>
      <c r="D325" s="119" t="s">
        <v>916</v>
      </c>
      <c r="E325" s="119" t="s">
        <v>1030</v>
      </c>
      <c r="F325" s="119" t="s">
        <v>1124</v>
      </c>
      <c r="G325" s="119" t="s">
        <v>919</v>
      </c>
      <c r="H325" s="119" t="s">
        <v>920</v>
      </c>
      <c r="I325" s="119" t="s">
        <v>1386</v>
      </c>
      <c r="J325" s="116">
        <v>-5</v>
      </c>
    </row>
    <row r="326" s="115" customFormat="1" ht="12.75" spans="1:10">
      <c r="A326" s="119" t="s">
        <v>1535</v>
      </c>
      <c r="B326" s="119" t="s">
        <v>751</v>
      </c>
      <c r="C326" s="119" t="s">
        <v>1536</v>
      </c>
      <c r="D326" s="119" t="s">
        <v>916</v>
      </c>
      <c r="E326" s="119" t="s">
        <v>917</v>
      </c>
      <c r="F326" s="119" t="s">
        <v>1537</v>
      </c>
      <c r="G326" s="119" t="s">
        <v>919</v>
      </c>
      <c r="H326" s="119" t="s">
        <v>920</v>
      </c>
      <c r="I326" s="119" t="s">
        <v>1386</v>
      </c>
      <c r="J326" s="116">
        <v>-5</v>
      </c>
    </row>
    <row r="327" s="115" customFormat="1" ht="12.75" spans="1:10">
      <c r="A327" s="119" t="s">
        <v>967</v>
      </c>
      <c r="B327" s="119" t="s">
        <v>249</v>
      </c>
      <c r="C327" s="119" t="s">
        <v>1538</v>
      </c>
      <c r="D327" s="119" t="s">
        <v>916</v>
      </c>
      <c r="E327" s="119" t="s">
        <v>1030</v>
      </c>
      <c r="F327" s="119" t="s">
        <v>113</v>
      </c>
      <c r="G327" s="119" t="s">
        <v>919</v>
      </c>
      <c r="H327" s="119" t="s">
        <v>920</v>
      </c>
      <c r="I327" s="119" t="s">
        <v>1386</v>
      </c>
      <c r="J327" s="116">
        <v>-5</v>
      </c>
    </row>
    <row r="328" s="115" customFormat="1" ht="12.75" spans="1:10">
      <c r="A328" s="119" t="s">
        <v>1539</v>
      </c>
      <c r="B328" s="119" t="s">
        <v>481</v>
      </c>
      <c r="C328" s="119" t="s">
        <v>1540</v>
      </c>
      <c r="D328" s="119" t="s">
        <v>916</v>
      </c>
      <c r="E328" s="119" t="s">
        <v>917</v>
      </c>
      <c r="F328" s="119" t="s">
        <v>161</v>
      </c>
      <c r="G328" s="119" t="s">
        <v>919</v>
      </c>
      <c r="H328" s="119" t="s">
        <v>920</v>
      </c>
      <c r="I328" s="119" t="s">
        <v>1386</v>
      </c>
      <c r="J328" s="116">
        <v>-5</v>
      </c>
    </row>
    <row r="329" s="115" customFormat="1" ht="12.75" spans="1:10">
      <c r="A329" s="119" t="s">
        <v>1159</v>
      </c>
      <c r="B329" s="119" t="s">
        <v>1541</v>
      </c>
      <c r="C329" s="119" t="s">
        <v>1542</v>
      </c>
      <c r="D329" s="119" t="s">
        <v>916</v>
      </c>
      <c r="E329" s="119" t="s">
        <v>917</v>
      </c>
      <c r="F329" s="119" t="s">
        <v>1161</v>
      </c>
      <c r="G329" s="119" t="s">
        <v>919</v>
      </c>
      <c r="H329" s="119" t="s">
        <v>920</v>
      </c>
      <c r="I329" s="119" t="s">
        <v>1386</v>
      </c>
      <c r="J329" s="116">
        <v>-5</v>
      </c>
    </row>
    <row r="330" s="115" customFormat="1" ht="12.75" spans="1:10">
      <c r="A330" s="119" t="s">
        <v>1338</v>
      </c>
      <c r="B330" s="119" t="s">
        <v>1543</v>
      </c>
      <c r="C330" s="119" t="s">
        <v>1544</v>
      </c>
      <c r="D330" s="119" t="s">
        <v>916</v>
      </c>
      <c r="E330" s="119" t="s">
        <v>917</v>
      </c>
      <c r="F330" s="119" t="s">
        <v>1340</v>
      </c>
      <c r="G330" s="119" t="s">
        <v>919</v>
      </c>
      <c r="H330" s="119" t="s">
        <v>920</v>
      </c>
      <c r="I330" s="119" t="s">
        <v>1386</v>
      </c>
      <c r="J330" s="116">
        <v>-5</v>
      </c>
    </row>
    <row r="331" s="115" customFormat="1" ht="12.75" spans="1:10">
      <c r="A331" s="119" t="s">
        <v>1193</v>
      </c>
      <c r="B331" s="119" t="s">
        <v>329</v>
      </c>
      <c r="C331" s="119" t="s">
        <v>1545</v>
      </c>
      <c r="D331" s="119" t="s">
        <v>916</v>
      </c>
      <c r="E331" s="119" t="s">
        <v>1030</v>
      </c>
      <c r="F331" s="119" t="s">
        <v>1195</v>
      </c>
      <c r="G331" s="119" t="s">
        <v>919</v>
      </c>
      <c r="H331" s="119" t="s">
        <v>920</v>
      </c>
      <c r="I331" s="119" t="s">
        <v>1386</v>
      </c>
      <c r="J331" s="116">
        <v>-5</v>
      </c>
    </row>
    <row r="332" s="115" customFormat="1" ht="12.75" spans="1:10">
      <c r="A332" s="119" t="s">
        <v>1062</v>
      </c>
      <c r="B332" s="119" t="s">
        <v>580</v>
      </c>
      <c r="C332" s="119" t="s">
        <v>1546</v>
      </c>
      <c r="D332" s="119" t="s">
        <v>916</v>
      </c>
      <c r="E332" s="119" t="s">
        <v>1030</v>
      </c>
      <c r="F332" s="119" t="s">
        <v>1065</v>
      </c>
      <c r="G332" s="119" t="s">
        <v>919</v>
      </c>
      <c r="H332" s="119" t="s">
        <v>920</v>
      </c>
      <c r="I332" s="119" t="s">
        <v>1386</v>
      </c>
      <c r="J332" s="116">
        <v>-5</v>
      </c>
    </row>
    <row r="333" s="115" customFormat="1" ht="12.75" spans="1:10">
      <c r="A333" s="119" t="s">
        <v>1464</v>
      </c>
      <c r="B333" s="119" t="s">
        <v>505</v>
      </c>
      <c r="C333" s="119" t="s">
        <v>1547</v>
      </c>
      <c r="D333" s="119" t="s">
        <v>916</v>
      </c>
      <c r="E333" s="119" t="s">
        <v>1030</v>
      </c>
      <c r="F333" s="119" t="s">
        <v>1467</v>
      </c>
      <c r="G333" s="119" t="s">
        <v>919</v>
      </c>
      <c r="H333" s="119" t="s">
        <v>920</v>
      </c>
      <c r="I333" s="119" t="s">
        <v>1386</v>
      </c>
      <c r="J333" s="116">
        <v>-5</v>
      </c>
    </row>
    <row r="334" s="115" customFormat="1" ht="12.75" spans="1:10">
      <c r="A334" s="119" t="s">
        <v>927</v>
      </c>
      <c r="B334" s="119" t="s">
        <v>192</v>
      </c>
      <c r="C334" s="119" t="s">
        <v>1548</v>
      </c>
      <c r="D334" s="119" t="s">
        <v>916</v>
      </c>
      <c r="E334" s="119" t="s">
        <v>917</v>
      </c>
      <c r="F334" s="119" t="s">
        <v>930</v>
      </c>
      <c r="G334" s="119" t="s">
        <v>919</v>
      </c>
      <c r="H334" s="119" t="s">
        <v>920</v>
      </c>
      <c r="I334" s="119" t="s">
        <v>1386</v>
      </c>
      <c r="J334" s="116">
        <v>-5</v>
      </c>
    </row>
    <row r="335" s="115" customFormat="1" ht="12.75" spans="1:10">
      <c r="A335" s="119" t="s">
        <v>1549</v>
      </c>
      <c r="B335" s="119" t="s">
        <v>548</v>
      </c>
      <c r="C335" s="119" t="s">
        <v>1550</v>
      </c>
      <c r="D335" s="119" t="s">
        <v>916</v>
      </c>
      <c r="E335" s="119" t="s">
        <v>917</v>
      </c>
      <c r="F335" s="119" t="s">
        <v>1551</v>
      </c>
      <c r="G335" s="119" t="s">
        <v>919</v>
      </c>
      <c r="H335" s="119" t="s">
        <v>920</v>
      </c>
      <c r="I335" s="119" t="s">
        <v>1386</v>
      </c>
      <c r="J335" s="116">
        <v>-5</v>
      </c>
    </row>
    <row r="336" s="115" customFormat="1" ht="12.75" spans="1:10">
      <c r="A336" s="119" t="s">
        <v>967</v>
      </c>
      <c r="B336" s="119" t="s">
        <v>1552</v>
      </c>
      <c r="C336" s="119" t="s">
        <v>1553</v>
      </c>
      <c r="D336" s="119" t="s">
        <v>916</v>
      </c>
      <c r="E336" s="119" t="s">
        <v>917</v>
      </c>
      <c r="F336" s="119" t="s">
        <v>113</v>
      </c>
      <c r="G336" s="119" t="s">
        <v>919</v>
      </c>
      <c r="H336" s="119" t="s">
        <v>920</v>
      </c>
      <c r="I336" s="119" t="s">
        <v>1386</v>
      </c>
      <c r="J336" s="116">
        <v>-5</v>
      </c>
    </row>
    <row r="337" s="115" customFormat="1" ht="12.75" spans="1:10">
      <c r="A337" s="119" t="s">
        <v>1554</v>
      </c>
      <c r="B337" s="119" t="s">
        <v>706</v>
      </c>
      <c r="C337" s="119" t="s">
        <v>1555</v>
      </c>
      <c r="D337" s="119" t="s">
        <v>916</v>
      </c>
      <c r="E337" s="119" t="s">
        <v>917</v>
      </c>
      <c r="F337" s="119" t="s">
        <v>1556</v>
      </c>
      <c r="G337" s="119" t="s">
        <v>919</v>
      </c>
      <c r="H337" s="119" t="s">
        <v>920</v>
      </c>
      <c r="I337" s="119" t="s">
        <v>1386</v>
      </c>
      <c r="J337" s="116">
        <v>-5</v>
      </c>
    </row>
    <row r="338" s="115" customFormat="1" ht="12.75" spans="1:10">
      <c r="A338" s="119" t="s">
        <v>1179</v>
      </c>
      <c r="B338" s="119" t="s">
        <v>879</v>
      </c>
      <c r="C338" s="119" t="s">
        <v>1557</v>
      </c>
      <c r="D338" s="119" t="s">
        <v>916</v>
      </c>
      <c r="E338" s="119" t="s">
        <v>917</v>
      </c>
      <c r="F338" s="119" t="s">
        <v>1181</v>
      </c>
      <c r="G338" s="119" t="s">
        <v>919</v>
      </c>
      <c r="H338" s="119" t="s">
        <v>920</v>
      </c>
      <c r="I338" s="119" t="s">
        <v>1386</v>
      </c>
      <c r="J338" s="116">
        <v>-5</v>
      </c>
    </row>
    <row r="339" s="115" customFormat="1" ht="12.75" spans="1:10">
      <c r="A339" s="119" t="s">
        <v>1201</v>
      </c>
      <c r="B339" s="119" t="s">
        <v>574</v>
      </c>
      <c r="C339" s="119" t="s">
        <v>1558</v>
      </c>
      <c r="D339" s="119" t="s">
        <v>916</v>
      </c>
      <c r="E339" s="119" t="s">
        <v>917</v>
      </c>
      <c r="F339" s="119" t="s">
        <v>1203</v>
      </c>
      <c r="G339" s="119" t="s">
        <v>919</v>
      </c>
      <c r="H339" s="119" t="s">
        <v>920</v>
      </c>
      <c r="I339" s="119" t="s">
        <v>1386</v>
      </c>
      <c r="J339" s="116">
        <v>-5</v>
      </c>
    </row>
    <row r="340" s="115" customFormat="1" ht="12.75" spans="1:10">
      <c r="A340" s="119" t="s">
        <v>1307</v>
      </c>
      <c r="B340" s="119" t="s">
        <v>509</v>
      </c>
      <c r="C340" s="119" t="s">
        <v>1559</v>
      </c>
      <c r="D340" s="119" t="s">
        <v>916</v>
      </c>
      <c r="E340" s="119" t="s">
        <v>917</v>
      </c>
      <c r="F340" s="119" t="s">
        <v>149</v>
      </c>
      <c r="G340" s="119" t="s">
        <v>919</v>
      </c>
      <c r="H340" s="119" t="s">
        <v>920</v>
      </c>
      <c r="I340" s="119" t="s">
        <v>1386</v>
      </c>
      <c r="J340" s="116">
        <v>-5</v>
      </c>
    </row>
    <row r="341" s="115" customFormat="1" ht="12.75" spans="1:10">
      <c r="A341" s="119" t="s">
        <v>953</v>
      </c>
      <c r="B341" s="119" t="s">
        <v>719</v>
      </c>
      <c r="C341" s="119" t="s">
        <v>1560</v>
      </c>
      <c r="D341" s="119" t="s">
        <v>916</v>
      </c>
      <c r="E341" s="119" t="s">
        <v>917</v>
      </c>
      <c r="F341" s="119" t="s">
        <v>955</v>
      </c>
      <c r="G341" s="119" t="s">
        <v>919</v>
      </c>
      <c r="H341" s="119" t="s">
        <v>920</v>
      </c>
      <c r="I341" s="119" t="s">
        <v>1386</v>
      </c>
      <c r="J341" s="116">
        <v>-5</v>
      </c>
    </row>
    <row r="342" s="115" customFormat="1" ht="12.75" spans="1:10">
      <c r="A342" s="119" t="s">
        <v>1088</v>
      </c>
      <c r="B342" s="119" t="s">
        <v>369</v>
      </c>
      <c r="C342" s="119" t="s">
        <v>1561</v>
      </c>
      <c r="D342" s="119" t="s">
        <v>916</v>
      </c>
      <c r="E342" s="119" t="s">
        <v>917</v>
      </c>
      <c r="F342" s="119" t="s">
        <v>1091</v>
      </c>
      <c r="G342" s="119" t="s">
        <v>919</v>
      </c>
      <c r="H342" s="119" t="s">
        <v>920</v>
      </c>
      <c r="I342" s="119" t="s">
        <v>1386</v>
      </c>
      <c r="J342" s="116">
        <v>-5</v>
      </c>
    </row>
    <row r="343" s="115" customFormat="1" ht="12.75" spans="1:10">
      <c r="A343" s="119" t="s">
        <v>1264</v>
      </c>
      <c r="B343" s="119" t="s">
        <v>450</v>
      </c>
      <c r="C343" s="119" t="s">
        <v>1562</v>
      </c>
      <c r="D343" s="119" t="s">
        <v>916</v>
      </c>
      <c r="E343" s="119" t="s">
        <v>917</v>
      </c>
      <c r="F343" s="119" t="s">
        <v>72</v>
      </c>
      <c r="G343" s="119" t="s">
        <v>919</v>
      </c>
      <c r="H343" s="119" t="s">
        <v>920</v>
      </c>
      <c r="I343" s="119" t="s">
        <v>1386</v>
      </c>
      <c r="J343" s="116">
        <v>-5</v>
      </c>
    </row>
    <row r="344" s="115" customFormat="1" ht="12.75" spans="1:10">
      <c r="A344" s="119" t="s">
        <v>1303</v>
      </c>
      <c r="B344" s="119" t="s">
        <v>1563</v>
      </c>
      <c r="C344" s="119" t="s">
        <v>1564</v>
      </c>
      <c r="D344" s="119" t="s">
        <v>916</v>
      </c>
      <c r="E344" s="119" t="s">
        <v>917</v>
      </c>
      <c r="F344" s="119" t="s">
        <v>1305</v>
      </c>
      <c r="G344" s="119" t="s">
        <v>919</v>
      </c>
      <c r="H344" s="119" t="s">
        <v>920</v>
      </c>
      <c r="I344" s="119" t="s">
        <v>1386</v>
      </c>
      <c r="J344" s="116">
        <v>-5</v>
      </c>
    </row>
    <row r="345" s="115" customFormat="1" ht="12.75" spans="1:10">
      <c r="A345" s="119" t="s">
        <v>927</v>
      </c>
      <c r="B345" s="119" t="s">
        <v>840</v>
      </c>
      <c r="C345" s="119" t="s">
        <v>1565</v>
      </c>
      <c r="D345" s="119" t="s">
        <v>916</v>
      </c>
      <c r="E345" s="119" t="s">
        <v>917</v>
      </c>
      <c r="F345" s="119" t="s">
        <v>930</v>
      </c>
      <c r="G345" s="119" t="s">
        <v>919</v>
      </c>
      <c r="H345" s="119" t="s">
        <v>920</v>
      </c>
      <c r="I345" s="119" t="s">
        <v>1386</v>
      </c>
      <c r="J345" s="116">
        <v>-5</v>
      </c>
    </row>
    <row r="346" s="115" customFormat="1" ht="12.75" spans="1:10">
      <c r="A346" s="119" t="s">
        <v>1092</v>
      </c>
      <c r="B346" s="119" t="s">
        <v>573</v>
      </c>
      <c r="C346" s="119" t="s">
        <v>1566</v>
      </c>
      <c r="D346" s="119" t="s">
        <v>916</v>
      </c>
      <c r="E346" s="119" t="s">
        <v>1030</v>
      </c>
      <c r="F346" s="119" t="s">
        <v>1094</v>
      </c>
      <c r="G346" s="119" t="s">
        <v>919</v>
      </c>
      <c r="H346" s="119" t="s">
        <v>920</v>
      </c>
      <c r="I346" s="119" t="s">
        <v>1386</v>
      </c>
      <c r="J346" s="116">
        <v>-5</v>
      </c>
    </row>
    <row r="347" s="115" customFormat="1" ht="12.75" spans="1:10">
      <c r="A347" s="119" t="s">
        <v>1299</v>
      </c>
      <c r="B347" s="119" t="s">
        <v>280</v>
      </c>
      <c r="C347" s="119" t="s">
        <v>1567</v>
      </c>
      <c r="D347" s="119" t="s">
        <v>916</v>
      </c>
      <c r="E347" s="119" t="s">
        <v>1030</v>
      </c>
      <c r="F347" s="119" t="s">
        <v>1301</v>
      </c>
      <c r="G347" s="119" t="s">
        <v>919</v>
      </c>
      <c r="H347" s="119" t="s">
        <v>920</v>
      </c>
      <c r="I347" s="119" t="s">
        <v>1386</v>
      </c>
      <c r="J347" s="116">
        <v>-5</v>
      </c>
    </row>
    <row r="348" s="115" customFormat="1" ht="12.75" spans="1:10">
      <c r="A348" s="119" t="s">
        <v>1361</v>
      </c>
      <c r="B348" s="119" t="s">
        <v>362</v>
      </c>
      <c r="C348" s="119" t="s">
        <v>1568</v>
      </c>
      <c r="D348" s="119" t="s">
        <v>916</v>
      </c>
      <c r="E348" s="119" t="s">
        <v>917</v>
      </c>
      <c r="F348" s="119" t="s">
        <v>1364</v>
      </c>
      <c r="G348" s="119" t="s">
        <v>919</v>
      </c>
      <c r="H348" s="119" t="s">
        <v>920</v>
      </c>
      <c r="I348" s="119" t="s">
        <v>1386</v>
      </c>
      <c r="J348" s="116">
        <v>-5</v>
      </c>
    </row>
    <row r="349" s="115" customFormat="1" ht="12.75" spans="1:10">
      <c r="A349" s="119" t="s">
        <v>1307</v>
      </c>
      <c r="B349" s="119" t="s">
        <v>1569</v>
      </c>
      <c r="C349" s="119" t="s">
        <v>1570</v>
      </c>
      <c r="D349" s="119" t="s">
        <v>916</v>
      </c>
      <c r="E349" s="119" t="s">
        <v>1030</v>
      </c>
      <c r="F349" s="119" t="s">
        <v>149</v>
      </c>
      <c r="G349" s="119" t="s">
        <v>919</v>
      </c>
      <c r="H349" s="119" t="s">
        <v>920</v>
      </c>
      <c r="I349" s="119" t="s">
        <v>1386</v>
      </c>
      <c r="J349" s="116">
        <v>-5</v>
      </c>
    </row>
    <row r="350" s="115" customFormat="1" ht="12.75" spans="1:10">
      <c r="A350" s="119" t="s">
        <v>1159</v>
      </c>
      <c r="B350" s="119" t="s">
        <v>353</v>
      </c>
      <c r="C350" s="119" t="s">
        <v>1571</v>
      </c>
      <c r="D350" s="119" t="s">
        <v>916</v>
      </c>
      <c r="E350" s="119" t="s">
        <v>917</v>
      </c>
      <c r="F350" s="119" t="s">
        <v>1161</v>
      </c>
      <c r="G350" s="119" t="s">
        <v>919</v>
      </c>
      <c r="H350" s="119" t="s">
        <v>920</v>
      </c>
      <c r="I350" s="119" t="s">
        <v>1386</v>
      </c>
      <c r="J350" s="116">
        <v>-5</v>
      </c>
    </row>
    <row r="351" s="115" customFormat="1" ht="12.75" spans="1:10">
      <c r="A351" s="119" t="s">
        <v>1168</v>
      </c>
      <c r="B351" s="119" t="s">
        <v>610</v>
      </c>
      <c r="C351" s="119" t="s">
        <v>1572</v>
      </c>
      <c r="D351" s="119" t="s">
        <v>916</v>
      </c>
      <c r="E351" s="119" t="s">
        <v>1030</v>
      </c>
      <c r="F351" s="119" t="s">
        <v>1170</v>
      </c>
      <c r="G351" s="119" t="s">
        <v>919</v>
      </c>
      <c r="H351" s="119" t="s">
        <v>920</v>
      </c>
      <c r="I351" s="119" t="s">
        <v>1386</v>
      </c>
      <c r="J351" s="116">
        <v>-5</v>
      </c>
    </row>
    <row r="352" s="115" customFormat="1" ht="12.75" spans="1:10">
      <c r="A352" s="119" t="s">
        <v>1303</v>
      </c>
      <c r="B352" s="119" t="s">
        <v>1573</v>
      </c>
      <c r="C352" s="119" t="s">
        <v>1574</v>
      </c>
      <c r="D352" s="119" t="s">
        <v>916</v>
      </c>
      <c r="E352" s="119" t="s">
        <v>917</v>
      </c>
      <c r="F352" s="119" t="s">
        <v>1305</v>
      </c>
      <c r="G352" s="119" t="s">
        <v>919</v>
      </c>
      <c r="H352" s="119" t="s">
        <v>920</v>
      </c>
      <c r="I352" s="119" t="s">
        <v>1386</v>
      </c>
      <c r="J352" s="116">
        <v>-5</v>
      </c>
    </row>
    <row r="353" s="115" customFormat="1" ht="12.75" spans="1:10">
      <c r="A353" s="119" t="s">
        <v>927</v>
      </c>
      <c r="B353" s="119" t="s">
        <v>806</v>
      </c>
      <c r="C353" s="119" t="s">
        <v>1575</v>
      </c>
      <c r="D353" s="119" t="s">
        <v>916</v>
      </c>
      <c r="E353" s="119" t="s">
        <v>917</v>
      </c>
      <c r="F353" s="119" t="s">
        <v>930</v>
      </c>
      <c r="G353" s="119" t="s">
        <v>919</v>
      </c>
      <c r="H353" s="119" t="s">
        <v>920</v>
      </c>
      <c r="I353" s="119" t="s">
        <v>1386</v>
      </c>
      <c r="J353" s="116">
        <v>-5</v>
      </c>
    </row>
    <row r="354" s="115" customFormat="1" ht="12.75" spans="1:10">
      <c r="A354" s="119" t="s">
        <v>1168</v>
      </c>
      <c r="B354" s="119" t="s">
        <v>503</v>
      </c>
      <c r="C354" s="119" t="s">
        <v>1576</v>
      </c>
      <c r="D354" s="119" t="s">
        <v>916</v>
      </c>
      <c r="E354" s="119" t="s">
        <v>917</v>
      </c>
      <c r="F354" s="119" t="s">
        <v>1170</v>
      </c>
      <c r="G354" s="119" t="s">
        <v>919</v>
      </c>
      <c r="H354" s="119" t="s">
        <v>920</v>
      </c>
      <c r="I354" s="119" t="s">
        <v>1386</v>
      </c>
      <c r="J354" s="116">
        <v>-5</v>
      </c>
    </row>
    <row r="355" s="115" customFormat="1" ht="12.75" spans="1:10">
      <c r="A355" s="119" t="s">
        <v>1255</v>
      </c>
      <c r="B355" s="119" t="s">
        <v>753</v>
      </c>
      <c r="C355" s="119" t="s">
        <v>1577</v>
      </c>
      <c r="D355" s="119" t="s">
        <v>916</v>
      </c>
      <c r="E355" s="119" t="s">
        <v>917</v>
      </c>
      <c r="F355" s="119" t="s">
        <v>1258</v>
      </c>
      <c r="G355" s="119" t="s">
        <v>919</v>
      </c>
      <c r="H355" s="119" t="s">
        <v>920</v>
      </c>
      <c r="I355" s="119" t="s">
        <v>1386</v>
      </c>
      <c r="J355" s="116">
        <v>-5</v>
      </c>
    </row>
    <row r="356" s="115" customFormat="1" ht="12.75" spans="1:10">
      <c r="A356" s="119" t="s">
        <v>1361</v>
      </c>
      <c r="B356" s="119" t="s">
        <v>237</v>
      </c>
      <c r="C356" s="119" t="s">
        <v>1578</v>
      </c>
      <c r="D356" s="119" t="s">
        <v>916</v>
      </c>
      <c r="E356" s="119" t="s">
        <v>1030</v>
      </c>
      <c r="F356" s="119" t="s">
        <v>1364</v>
      </c>
      <c r="G356" s="119" t="s">
        <v>919</v>
      </c>
      <c r="H356" s="119" t="s">
        <v>920</v>
      </c>
      <c r="I356" s="119" t="s">
        <v>1386</v>
      </c>
      <c r="J356" s="116">
        <v>-5</v>
      </c>
    </row>
    <row r="357" s="115" customFormat="1" ht="12.75" spans="1:10">
      <c r="A357" s="119" t="s">
        <v>1146</v>
      </c>
      <c r="B357" s="119" t="s">
        <v>423</v>
      </c>
      <c r="C357" s="119" t="s">
        <v>1579</v>
      </c>
      <c r="D357" s="119" t="s">
        <v>916</v>
      </c>
      <c r="E357" s="119" t="s">
        <v>917</v>
      </c>
      <c r="F357" s="119" t="s">
        <v>1148</v>
      </c>
      <c r="G357" s="119" t="s">
        <v>919</v>
      </c>
      <c r="H357" s="119" t="s">
        <v>920</v>
      </c>
      <c r="I357" s="119" t="s">
        <v>1386</v>
      </c>
      <c r="J357" s="116">
        <v>-5</v>
      </c>
    </row>
    <row r="358" s="115" customFormat="1" ht="12.75" spans="1:10">
      <c r="A358" s="119" t="s">
        <v>1000</v>
      </c>
      <c r="B358" s="119" t="s">
        <v>1580</v>
      </c>
      <c r="C358" s="119" t="s">
        <v>1581</v>
      </c>
      <c r="D358" s="119" t="s">
        <v>916</v>
      </c>
      <c r="E358" s="119" t="s">
        <v>917</v>
      </c>
      <c r="F358" s="119" t="s">
        <v>1002</v>
      </c>
      <c r="G358" s="119" t="s">
        <v>919</v>
      </c>
      <c r="H358" s="119" t="s">
        <v>920</v>
      </c>
      <c r="I358" s="119" t="s">
        <v>1386</v>
      </c>
      <c r="J358" s="116">
        <v>-5</v>
      </c>
    </row>
    <row r="359" s="115" customFormat="1" ht="12.75" spans="1:10">
      <c r="A359" s="119" t="s">
        <v>1303</v>
      </c>
      <c r="B359" s="119" t="s">
        <v>385</v>
      </c>
      <c r="C359" s="119" t="s">
        <v>1582</v>
      </c>
      <c r="D359" s="119" t="s">
        <v>916</v>
      </c>
      <c r="E359" s="119" t="s">
        <v>1030</v>
      </c>
      <c r="F359" s="119" t="s">
        <v>1305</v>
      </c>
      <c r="G359" s="119" t="s">
        <v>919</v>
      </c>
      <c r="H359" s="119" t="s">
        <v>920</v>
      </c>
      <c r="I359" s="119" t="s">
        <v>1386</v>
      </c>
      <c r="J359" s="116">
        <v>-5</v>
      </c>
    </row>
    <row r="360" s="115" customFormat="1" ht="12.75" spans="1:10">
      <c r="A360" s="119" t="s">
        <v>1208</v>
      </c>
      <c r="B360" s="119" t="s">
        <v>801</v>
      </c>
      <c r="C360" s="119" t="s">
        <v>1583</v>
      </c>
      <c r="D360" s="119" t="s">
        <v>916</v>
      </c>
      <c r="E360" s="119" t="s">
        <v>917</v>
      </c>
      <c r="F360" s="119" t="s">
        <v>1210</v>
      </c>
      <c r="G360" s="119" t="s">
        <v>919</v>
      </c>
      <c r="H360" s="119" t="s">
        <v>920</v>
      </c>
      <c r="I360" s="119" t="s">
        <v>1386</v>
      </c>
      <c r="J360" s="116">
        <v>-5</v>
      </c>
    </row>
    <row r="361" s="115" customFormat="1" ht="12.75" spans="1:10">
      <c r="A361" s="119" t="s">
        <v>1316</v>
      </c>
      <c r="B361" s="119" t="s">
        <v>649</v>
      </c>
      <c r="C361" s="119" t="s">
        <v>1584</v>
      </c>
      <c r="D361" s="119" t="s">
        <v>916</v>
      </c>
      <c r="E361" s="119" t="s">
        <v>917</v>
      </c>
      <c r="F361" s="119" t="s">
        <v>1318</v>
      </c>
      <c r="G361" s="119" t="s">
        <v>919</v>
      </c>
      <c r="H361" s="119" t="s">
        <v>920</v>
      </c>
      <c r="I361" s="119" t="s">
        <v>1386</v>
      </c>
      <c r="J361" s="116">
        <v>-5</v>
      </c>
    </row>
    <row r="362" s="115" customFormat="1" ht="12.75" spans="1:10">
      <c r="A362" s="119" t="s">
        <v>1307</v>
      </c>
      <c r="B362" s="119" t="s">
        <v>264</v>
      </c>
      <c r="C362" s="119" t="s">
        <v>1585</v>
      </c>
      <c r="D362" s="119" t="s">
        <v>916</v>
      </c>
      <c r="E362" s="119" t="s">
        <v>917</v>
      </c>
      <c r="F362" s="119" t="s">
        <v>149</v>
      </c>
      <c r="G362" s="119" t="s">
        <v>919</v>
      </c>
      <c r="H362" s="119" t="s">
        <v>920</v>
      </c>
      <c r="I362" s="119" t="s">
        <v>1386</v>
      </c>
      <c r="J362" s="116">
        <v>-5</v>
      </c>
    </row>
    <row r="363" s="115" customFormat="1" ht="12.75" spans="1:10">
      <c r="A363" s="119" t="s">
        <v>1284</v>
      </c>
      <c r="B363" s="119" t="s">
        <v>1586</v>
      </c>
      <c r="C363" s="119" t="s">
        <v>1587</v>
      </c>
      <c r="D363" s="119" t="s">
        <v>916</v>
      </c>
      <c r="E363" s="119" t="s">
        <v>917</v>
      </c>
      <c r="F363" s="119" t="s">
        <v>1286</v>
      </c>
      <c r="G363" s="119" t="s">
        <v>919</v>
      </c>
      <c r="H363" s="119" t="s">
        <v>920</v>
      </c>
      <c r="I363" s="119" t="s">
        <v>1386</v>
      </c>
      <c r="J363" s="116">
        <v>-5</v>
      </c>
    </row>
    <row r="364" s="115" customFormat="1" ht="12.75" spans="1:10">
      <c r="A364" s="119" t="s">
        <v>971</v>
      </c>
      <c r="B364" s="119" t="s">
        <v>407</v>
      </c>
      <c r="C364" s="119" t="s">
        <v>1588</v>
      </c>
      <c r="D364" s="119" t="s">
        <v>916</v>
      </c>
      <c r="E364" s="119" t="s">
        <v>1030</v>
      </c>
      <c r="F364" s="119" t="s">
        <v>973</v>
      </c>
      <c r="G364" s="119" t="s">
        <v>919</v>
      </c>
      <c r="H364" s="119" t="s">
        <v>920</v>
      </c>
      <c r="I364" s="119" t="s">
        <v>1386</v>
      </c>
      <c r="J364" s="116">
        <v>-5</v>
      </c>
    </row>
    <row r="365" s="115" customFormat="1" ht="12.75" spans="1:10">
      <c r="A365" s="119" t="s">
        <v>934</v>
      </c>
      <c r="B365" s="119" t="s">
        <v>532</v>
      </c>
      <c r="C365" s="119" t="s">
        <v>1589</v>
      </c>
      <c r="D365" s="119" t="s">
        <v>916</v>
      </c>
      <c r="E365" s="119" t="s">
        <v>917</v>
      </c>
      <c r="F365" s="119" t="s">
        <v>937</v>
      </c>
      <c r="G365" s="119" t="s">
        <v>919</v>
      </c>
      <c r="H365" s="119" t="s">
        <v>920</v>
      </c>
      <c r="I365" s="119" t="s">
        <v>1386</v>
      </c>
      <c r="J365" s="116">
        <v>-5</v>
      </c>
    </row>
    <row r="366" s="115" customFormat="1" ht="12.75" spans="1:10">
      <c r="A366" s="119" t="s">
        <v>1219</v>
      </c>
      <c r="B366" s="119" t="s">
        <v>527</v>
      </c>
      <c r="C366" s="119" t="s">
        <v>1157</v>
      </c>
      <c r="D366" s="119" t="s">
        <v>916</v>
      </c>
      <c r="E366" s="119" t="s">
        <v>917</v>
      </c>
      <c r="F366" s="119" t="s">
        <v>1221</v>
      </c>
      <c r="G366" s="119" t="s">
        <v>919</v>
      </c>
      <c r="H366" s="119" t="s">
        <v>920</v>
      </c>
      <c r="I366" s="119" t="s">
        <v>1386</v>
      </c>
      <c r="J366" s="116">
        <v>-5</v>
      </c>
    </row>
    <row r="367" s="115" customFormat="1" ht="12.75" spans="1:10">
      <c r="A367" s="119" t="s">
        <v>1471</v>
      </c>
      <c r="B367" s="119" t="s">
        <v>1590</v>
      </c>
      <c r="C367" s="119" t="s">
        <v>1591</v>
      </c>
      <c r="D367" s="119" t="s">
        <v>916</v>
      </c>
      <c r="E367" s="119" t="s">
        <v>917</v>
      </c>
      <c r="F367" s="119" t="s">
        <v>1473</v>
      </c>
      <c r="G367" s="119" t="s">
        <v>919</v>
      </c>
      <c r="H367" s="119" t="s">
        <v>920</v>
      </c>
      <c r="I367" s="119" t="s">
        <v>1386</v>
      </c>
      <c r="J367" s="116">
        <v>-5</v>
      </c>
    </row>
    <row r="368" s="115" customFormat="1" ht="12.75" spans="1:10">
      <c r="A368" s="119" t="s">
        <v>1404</v>
      </c>
      <c r="B368" s="119" t="s">
        <v>1592</v>
      </c>
      <c r="C368" s="119" t="s">
        <v>1593</v>
      </c>
      <c r="D368" s="119" t="s">
        <v>916</v>
      </c>
      <c r="E368" s="119" t="s">
        <v>917</v>
      </c>
      <c r="F368" s="119" t="s">
        <v>1406</v>
      </c>
      <c r="G368" s="119" t="s">
        <v>919</v>
      </c>
      <c r="H368" s="119" t="s">
        <v>920</v>
      </c>
      <c r="I368" s="119" t="s">
        <v>1386</v>
      </c>
      <c r="J368" s="116">
        <v>-5</v>
      </c>
    </row>
    <row r="369" s="115" customFormat="1" ht="12.75" spans="1:10">
      <c r="A369" s="119" t="s">
        <v>1341</v>
      </c>
      <c r="B369" s="119" t="s">
        <v>476</v>
      </c>
      <c r="C369" s="119" t="s">
        <v>1594</v>
      </c>
      <c r="D369" s="119" t="s">
        <v>916</v>
      </c>
      <c r="E369" s="119" t="s">
        <v>917</v>
      </c>
      <c r="F369" s="119" t="s">
        <v>1344</v>
      </c>
      <c r="G369" s="119" t="s">
        <v>919</v>
      </c>
      <c r="H369" s="119" t="s">
        <v>920</v>
      </c>
      <c r="I369" s="119" t="s">
        <v>1386</v>
      </c>
      <c r="J369" s="116">
        <v>-5</v>
      </c>
    </row>
    <row r="370" s="115" customFormat="1" ht="12.75" spans="1:10">
      <c r="A370" s="119" t="s">
        <v>1276</v>
      </c>
      <c r="B370" s="119" t="s">
        <v>591</v>
      </c>
      <c r="C370" s="119" t="s">
        <v>1595</v>
      </c>
      <c r="D370" s="119" t="s">
        <v>916</v>
      </c>
      <c r="E370" s="119" t="s">
        <v>1030</v>
      </c>
      <c r="F370" s="119" t="s">
        <v>1278</v>
      </c>
      <c r="G370" s="119" t="s">
        <v>919</v>
      </c>
      <c r="H370" s="119" t="s">
        <v>920</v>
      </c>
      <c r="I370" s="119" t="s">
        <v>1386</v>
      </c>
      <c r="J370" s="116">
        <v>-5</v>
      </c>
    </row>
    <row r="371" s="115" customFormat="1" ht="12.75" spans="1:10">
      <c r="A371" s="119" t="s">
        <v>1471</v>
      </c>
      <c r="B371" s="119" t="s">
        <v>429</v>
      </c>
      <c r="C371" s="119" t="s">
        <v>1596</v>
      </c>
      <c r="D371" s="119" t="s">
        <v>916</v>
      </c>
      <c r="E371" s="119" t="s">
        <v>917</v>
      </c>
      <c r="F371" s="119" t="s">
        <v>1473</v>
      </c>
      <c r="G371" s="119" t="s">
        <v>919</v>
      </c>
      <c r="H371" s="119" t="s">
        <v>920</v>
      </c>
      <c r="I371" s="119" t="s">
        <v>1386</v>
      </c>
      <c r="J371" s="116">
        <v>-5</v>
      </c>
    </row>
    <row r="372" s="115" customFormat="1" ht="12.75" spans="1:10">
      <c r="A372" s="119" t="s">
        <v>1597</v>
      </c>
      <c r="B372" s="119" t="s">
        <v>627</v>
      </c>
      <c r="C372" s="119" t="s">
        <v>1598</v>
      </c>
      <c r="D372" s="119" t="s">
        <v>916</v>
      </c>
      <c r="E372" s="119" t="s">
        <v>1030</v>
      </c>
      <c r="F372" s="119" t="s">
        <v>1599</v>
      </c>
      <c r="G372" s="119" t="s">
        <v>919</v>
      </c>
      <c r="H372" s="119" t="s">
        <v>920</v>
      </c>
      <c r="I372" s="119" t="s">
        <v>1386</v>
      </c>
      <c r="J372" s="116">
        <v>-5</v>
      </c>
    </row>
    <row r="373" s="115" customFormat="1" ht="12.75" spans="1:10">
      <c r="A373" s="119" t="s">
        <v>1052</v>
      </c>
      <c r="B373" s="119" t="s">
        <v>1600</v>
      </c>
      <c r="C373" s="119" t="s">
        <v>1601</v>
      </c>
      <c r="D373" s="119" t="s">
        <v>916</v>
      </c>
      <c r="E373" s="119" t="s">
        <v>917</v>
      </c>
      <c r="F373" s="119" t="s">
        <v>95</v>
      </c>
      <c r="G373" s="119" t="s">
        <v>919</v>
      </c>
      <c r="H373" s="119" t="s">
        <v>920</v>
      </c>
      <c r="I373" s="119" t="s">
        <v>1386</v>
      </c>
      <c r="J373" s="116">
        <v>-5</v>
      </c>
    </row>
    <row r="374" s="115" customFormat="1" ht="12.75" spans="1:10">
      <c r="A374" s="119" t="s">
        <v>1539</v>
      </c>
      <c r="B374" s="119" t="s">
        <v>587</v>
      </c>
      <c r="C374" s="119" t="s">
        <v>1602</v>
      </c>
      <c r="D374" s="119" t="s">
        <v>916</v>
      </c>
      <c r="E374" s="119" t="s">
        <v>1030</v>
      </c>
      <c r="F374" s="119" t="s">
        <v>161</v>
      </c>
      <c r="G374" s="119" t="s">
        <v>919</v>
      </c>
      <c r="H374" s="119" t="s">
        <v>920</v>
      </c>
      <c r="I374" s="119" t="s">
        <v>1386</v>
      </c>
      <c r="J374" s="116">
        <v>-5</v>
      </c>
    </row>
    <row r="375" s="115" customFormat="1" ht="12.75" spans="1:10">
      <c r="A375" s="119" t="s">
        <v>1284</v>
      </c>
      <c r="B375" s="119" t="s">
        <v>380</v>
      </c>
      <c r="C375" s="119" t="s">
        <v>1603</v>
      </c>
      <c r="D375" s="119" t="s">
        <v>916</v>
      </c>
      <c r="E375" s="119" t="s">
        <v>917</v>
      </c>
      <c r="F375" s="119" t="s">
        <v>1286</v>
      </c>
      <c r="G375" s="119" t="s">
        <v>919</v>
      </c>
      <c r="H375" s="119" t="s">
        <v>920</v>
      </c>
      <c r="I375" s="119" t="s">
        <v>1386</v>
      </c>
      <c r="J375" s="116">
        <v>-5</v>
      </c>
    </row>
    <row r="376" s="115" customFormat="1" ht="12.75" spans="1:10">
      <c r="A376" s="119" t="s">
        <v>1042</v>
      </c>
      <c r="B376" s="119" t="s">
        <v>1604</v>
      </c>
      <c r="C376" s="119" t="s">
        <v>1605</v>
      </c>
      <c r="D376" s="119" t="s">
        <v>916</v>
      </c>
      <c r="E376" s="119" t="s">
        <v>1030</v>
      </c>
      <c r="F376" s="119" t="s">
        <v>1045</v>
      </c>
      <c r="G376" s="119" t="s">
        <v>919</v>
      </c>
      <c r="H376" s="119" t="s">
        <v>920</v>
      </c>
      <c r="I376" s="119" t="s">
        <v>1386</v>
      </c>
      <c r="J376" s="116">
        <v>-5</v>
      </c>
    </row>
    <row r="377" s="115" customFormat="1" ht="12.75" spans="1:10">
      <c r="A377" s="119" t="s">
        <v>1000</v>
      </c>
      <c r="B377" s="119" t="s">
        <v>651</v>
      </c>
      <c r="C377" s="119" t="s">
        <v>1606</v>
      </c>
      <c r="D377" s="119" t="s">
        <v>916</v>
      </c>
      <c r="E377" s="119" t="s">
        <v>917</v>
      </c>
      <c r="F377" s="119" t="s">
        <v>1002</v>
      </c>
      <c r="G377" s="119" t="s">
        <v>919</v>
      </c>
      <c r="H377" s="119" t="s">
        <v>920</v>
      </c>
      <c r="I377" s="119" t="s">
        <v>1386</v>
      </c>
      <c r="J377" s="116">
        <v>-5</v>
      </c>
    </row>
    <row r="378" s="115" customFormat="1" ht="12.75" spans="1:10">
      <c r="A378" s="119" t="s">
        <v>1535</v>
      </c>
      <c r="B378" s="119" t="s">
        <v>1607</v>
      </c>
      <c r="C378" s="119" t="s">
        <v>1608</v>
      </c>
      <c r="D378" s="119" t="s">
        <v>916</v>
      </c>
      <c r="E378" s="119" t="s">
        <v>917</v>
      </c>
      <c r="F378" s="119" t="s">
        <v>1537</v>
      </c>
      <c r="G378" s="119" t="s">
        <v>919</v>
      </c>
      <c r="H378" s="119" t="s">
        <v>920</v>
      </c>
      <c r="I378" s="119" t="s">
        <v>1386</v>
      </c>
      <c r="J378" s="116">
        <v>-5</v>
      </c>
    </row>
    <row r="379" s="115" customFormat="1" ht="12.75" spans="1:10">
      <c r="A379" s="119" t="s">
        <v>1117</v>
      </c>
      <c r="B379" s="119" t="s">
        <v>1609</v>
      </c>
      <c r="C379" s="119" t="s">
        <v>1610</v>
      </c>
      <c r="D379" s="119" t="s">
        <v>916</v>
      </c>
      <c r="E379" s="119" t="s">
        <v>917</v>
      </c>
      <c r="F379" s="119" t="s">
        <v>1119</v>
      </c>
      <c r="G379" s="119" t="s">
        <v>919</v>
      </c>
      <c r="H379" s="119" t="s">
        <v>920</v>
      </c>
      <c r="I379" s="119" t="s">
        <v>1386</v>
      </c>
      <c r="J379" s="116">
        <v>-5</v>
      </c>
    </row>
    <row r="380" s="115" customFormat="1" ht="12.75" spans="1:10">
      <c r="A380" s="119" t="s">
        <v>1611</v>
      </c>
      <c r="B380" s="119" t="s">
        <v>1612</v>
      </c>
      <c r="C380" s="119" t="s">
        <v>1613</v>
      </c>
      <c r="D380" s="119" t="s">
        <v>916</v>
      </c>
      <c r="E380" s="119" t="s">
        <v>917</v>
      </c>
      <c r="F380" s="119" t="s">
        <v>1614</v>
      </c>
      <c r="G380" s="119" t="s">
        <v>919</v>
      </c>
      <c r="H380" s="119" t="s">
        <v>920</v>
      </c>
      <c r="I380" s="119" t="s">
        <v>1386</v>
      </c>
      <c r="J380" s="116">
        <v>-5</v>
      </c>
    </row>
    <row r="381" s="115" customFormat="1" ht="12.75" spans="1:10">
      <c r="A381" s="119" t="s">
        <v>1615</v>
      </c>
      <c r="B381" s="119" t="s">
        <v>721</v>
      </c>
      <c r="C381" s="119" t="s">
        <v>1616</v>
      </c>
      <c r="D381" s="119" t="s">
        <v>916</v>
      </c>
      <c r="E381" s="119" t="s">
        <v>917</v>
      </c>
      <c r="F381" s="119" t="s">
        <v>1617</v>
      </c>
      <c r="G381" s="119" t="s">
        <v>919</v>
      </c>
      <c r="H381" s="119" t="s">
        <v>920</v>
      </c>
      <c r="I381" s="119" t="s">
        <v>1386</v>
      </c>
      <c r="J381" s="116">
        <v>-5</v>
      </c>
    </row>
    <row r="382" s="115" customFormat="1" ht="12.75" spans="1:10">
      <c r="A382" s="119" t="s">
        <v>963</v>
      </c>
      <c r="B382" s="119" t="s">
        <v>484</v>
      </c>
      <c r="C382" s="119" t="s">
        <v>1618</v>
      </c>
      <c r="D382" s="119" t="s">
        <v>916</v>
      </c>
      <c r="E382" s="119" t="s">
        <v>1030</v>
      </c>
      <c r="F382" s="119" t="s">
        <v>965</v>
      </c>
      <c r="G382" s="119" t="s">
        <v>919</v>
      </c>
      <c r="H382" s="119" t="s">
        <v>920</v>
      </c>
      <c r="I382" s="119" t="s">
        <v>1386</v>
      </c>
      <c r="J382" s="116">
        <v>-5</v>
      </c>
    </row>
    <row r="383" s="115" customFormat="1" ht="12.75" spans="1:10">
      <c r="A383" s="119" t="s">
        <v>963</v>
      </c>
      <c r="B383" s="119" t="s">
        <v>1619</v>
      </c>
      <c r="C383" s="119" t="s">
        <v>1620</v>
      </c>
      <c r="D383" s="119" t="s">
        <v>916</v>
      </c>
      <c r="E383" s="119" t="s">
        <v>917</v>
      </c>
      <c r="F383" s="119" t="s">
        <v>965</v>
      </c>
      <c r="G383" s="119" t="s">
        <v>919</v>
      </c>
      <c r="H383" s="119" t="s">
        <v>920</v>
      </c>
      <c r="I383" s="119" t="s">
        <v>1386</v>
      </c>
      <c r="J383" s="116">
        <v>-5</v>
      </c>
    </row>
    <row r="384" s="115" customFormat="1" ht="12.75" spans="1:10">
      <c r="A384" s="119" t="s">
        <v>927</v>
      </c>
      <c r="B384" s="119" t="s">
        <v>823</v>
      </c>
      <c r="C384" s="119" t="s">
        <v>1621</v>
      </c>
      <c r="D384" s="119" t="s">
        <v>916</v>
      </c>
      <c r="E384" s="119" t="s">
        <v>917</v>
      </c>
      <c r="F384" s="119" t="s">
        <v>930</v>
      </c>
      <c r="G384" s="119" t="s">
        <v>919</v>
      </c>
      <c r="H384" s="119" t="s">
        <v>920</v>
      </c>
      <c r="I384" s="119" t="s">
        <v>1386</v>
      </c>
      <c r="J384" s="116">
        <v>-5</v>
      </c>
    </row>
    <row r="385" s="115" customFormat="1" ht="12.75" spans="1:10">
      <c r="A385" s="119" t="s">
        <v>1622</v>
      </c>
      <c r="B385" s="119" t="s">
        <v>1623</v>
      </c>
      <c r="C385" s="119" t="s">
        <v>1624</v>
      </c>
      <c r="D385" s="119" t="s">
        <v>916</v>
      </c>
      <c r="E385" s="119" t="s">
        <v>1030</v>
      </c>
      <c r="F385" s="119" t="s">
        <v>1625</v>
      </c>
      <c r="G385" s="119" t="s">
        <v>1626</v>
      </c>
      <c r="H385" s="119" t="s">
        <v>920</v>
      </c>
      <c r="I385" s="119" t="s">
        <v>1627</v>
      </c>
      <c r="J385" s="116"/>
    </row>
    <row r="386" s="115" customFormat="1" ht="12.75" spans="1:10">
      <c r="A386" s="119" t="s">
        <v>1179</v>
      </c>
      <c r="B386" s="119" t="s">
        <v>1628</v>
      </c>
      <c r="C386" s="119" t="s">
        <v>1629</v>
      </c>
      <c r="D386" s="119" t="s">
        <v>916</v>
      </c>
      <c r="E386" s="119" t="s">
        <v>917</v>
      </c>
      <c r="F386" s="119" t="s">
        <v>1181</v>
      </c>
      <c r="G386" s="119" t="s">
        <v>1626</v>
      </c>
      <c r="H386" s="119" t="s">
        <v>920</v>
      </c>
      <c r="I386" s="119" t="s">
        <v>1627</v>
      </c>
      <c r="J386" s="116"/>
    </row>
    <row r="387" s="115" customFormat="1" ht="12.75" spans="1:10">
      <c r="A387" s="119" t="s">
        <v>1358</v>
      </c>
      <c r="B387" s="119" t="s">
        <v>475</v>
      </c>
      <c r="C387" s="119" t="s">
        <v>1630</v>
      </c>
      <c r="D387" s="119" t="s">
        <v>916</v>
      </c>
      <c r="E387" s="119" t="s">
        <v>1030</v>
      </c>
      <c r="F387" s="119" t="s">
        <v>1360</v>
      </c>
      <c r="G387" s="119" t="s">
        <v>1626</v>
      </c>
      <c r="H387" s="119" t="s">
        <v>920</v>
      </c>
      <c r="I387" s="119" t="s">
        <v>1627</v>
      </c>
      <c r="J387" s="116"/>
    </row>
    <row r="388" s="115" customFormat="1" ht="12.75" spans="1:10">
      <c r="A388" s="119" t="s">
        <v>1224</v>
      </c>
      <c r="B388" s="119" t="s">
        <v>203</v>
      </c>
      <c r="C388" s="119" t="s">
        <v>1631</v>
      </c>
      <c r="D388" s="119" t="s">
        <v>916</v>
      </c>
      <c r="E388" s="119" t="s">
        <v>917</v>
      </c>
      <c r="F388" s="119" t="s">
        <v>1226</v>
      </c>
      <c r="G388" s="119" t="s">
        <v>1626</v>
      </c>
      <c r="H388" s="119" t="s">
        <v>920</v>
      </c>
      <c r="I388" s="119" t="s">
        <v>1627</v>
      </c>
      <c r="J388" s="116"/>
    </row>
    <row r="389" s="115" customFormat="1" ht="12.75" spans="1:10">
      <c r="A389" s="119" t="s">
        <v>1171</v>
      </c>
      <c r="B389" s="119" t="s">
        <v>515</v>
      </c>
      <c r="C389" s="119" t="s">
        <v>1632</v>
      </c>
      <c r="D389" s="119" t="s">
        <v>916</v>
      </c>
      <c r="E389" s="119" t="s">
        <v>1030</v>
      </c>
      <c r="F389" s="119" t="s">
        <v>135</v>
      </c>
      <c r="G389" s="119" t="s">
        <v>1626</v>
      </c>
      <c r="H389" s="119" t="s">
        <v>920</v>
      </c>
      <c r="I389" s="119" t="s">
        <v>1627</v>
      </c>
      <c r="J389" s="116"/>
    </row>
    <row r="390" s="115" customFormat="1" ht="12.75" spans="1:10">
      <c r="A390" s="119" t="s">
        <v>1549</v>
      </c>
      <c r="B390" s="119" t="s">
        <v>490</v>
      </c>
      <c r="C390" s="119" t="s">
        <v>1633</v>
      </c>
      <c r="D390" s="119" t="s">
        <v>916</v>
      </c>
      <c r="E390" s="119" t="s">
        <v>917</v>
      </c>
      <c r="F390" s="119" t="s">
        <v>1551</v>
      </c>
      <c r="G390" s="119" t="s">
        <v>1626</v>
      </c>
      <c r="H390" s="119" t="s">
        <v>920</v>
      </c>
      <c r="I390" s="119" t="s">
        <v>1627</v>
      </c>
      <c r="J390" s="116"/>
    </row>
    <row r="391" s="115" customFormat="1" ht="12.75" spans="1:10">
      <c r="A391" s="119" t="s">
        <v>1611</v>
      </c>
      <c r="B391" s="119" t="s">
        <v>436</v>
      </c>
      <c r="C391" s="119" t="s">
        <v>1634</v>
      </c>
      <c r="D391" s="119" t="s">
        <v>916</v>
      </c>
      <c r="E391" s="119" t="s">
        <v>1030</v>
      </c>
      <c r="F391" s="119" t="s">
        <v>1614</v>
      </c>
      <c r="G391" s="119" t="s">
        <v>1626</v>
      </c>
      <c r="H391" s="119" t="s">
        <v>920</v>
      </c>
      <c r="I391" s="119" t="s">
        <v>1627</v>
      </c>
      <c r="J391" s="116"/>
    </row>
    <row r="392" s="115" customFormat="1" ht="12.75" spans="1:10">
      <c r="A392" s="119" t="s">
        <v>1006</v>
      </c>
      <c r="B392" s="119" t="s">
        <v>477</v>
      </c>
      <c r="C392" s="119" t="s">
        <v>1635</v>
      </c>
      <c r="D392" s="119" t="s">
        <v>916</v>
      </c>
      <c r="E392" s="119" t="s">
        <v>1030</v>
      </c>
      <c r="F392" s="119" t="s">
        <v>1009</v>
      </c>
      <c r="G392" s="119" t="s">
        <v>1626</v>
      </c>
      <c r="H392" s="119" t="s">
        <v>920</v>
      </c>
      <c r="I392" s="119" t="s">
        <v>1627</v>
      </c>
      <c r="J392" s="116"/>
    </row>
    <row r="393" s="115" customFormat="1" ht="12.75" spans="1:10">
      <c r="A393" s="119" t="s">
        <v>1052</v>
      </c>
      <c r="B393" s="119" t="s">
        <v>1636</v>
      </c>
      <c r="C393" s="119" t="s">
        <v>1637</v>
      </c>
      <c r="D393" s="119" t="s">
        <v>916</v>
      </c>
      <c r="E393" s="119" t="s">
        <v>917</v>
      </c>
      <c r="F393" s="119" t="s">
        <v>95</v>
      </c>
      <c r="G393" s="119" t="s">
        <v>1626</v>
      </c>
      <c r="H393" s="119" t="s">
        <v>920</v>
      </c>
      <c r="I393" s="119" t="s">
        <v>1627</v>
      </c>
      <c r="J393" s="116"/>
    </row>
    <row r="394" s="115" customFormat="1" ht="12.75" spans="1:10">
      <c r="A394" s="119" t="s">
        <v>1003</v>
      </c>
      <c r="B394" s="119" t="s">
        <v>518</v>
      </c>
      <c r="C394" s="119" t="s">
        <v>1638</v>
      </c>
      <c r="D394" s="119" t="s">
        <v>916</v>
      </c>
      <c r="E394" s="119" t="s">
        <v>1030</v>
      </c>
      <c r="F394" s="119" t="s">
        <v>1005</v>
      </c>
      <c r="G394" s="119" t="s">
        <v>1626</v>
      </c>
      <c r="H394" s="119" t="s">
        <v>920</v>
      </c>
      <c r="I394" s="119" t="s">
        <v>1627</v>
      </c>
      <c r="J394" s="116"/>
    </row>
    <row r="395" s="115" customFormat="1" ht="12.75" spans="1:10">
      <c r="A395" s="119" t="s">
        <v>1224</v>
      </c>
      <c r="B395" s="119" t="s">
        <v>1639</v>
      </c>
      <c r="C395" s="119" t="s">
        <v>1640</v>
      </c>
      <c r="D395" s="119" t="s">
        <v>916</v>
      </c>
      <c r="E395" s="119" t="s">
        <v>1054</v>
      </c>
      <c r="F395" s="119" t="s">
        <v>1226</v>
      </c>
      <c r="G395" s="119" t="s">
        <v>1626</v>
      </c>
      <c r="H395" s="119" t="s">
        <v>920</v>
      </c>
      <c r="I395" s="119" t="s">
        <v>1627</v>
      </c>
      <c r="J395" s="116"/>
    </row>
    <row r="396" s="115" customFormat="1" ht="12.75" spans="1:10">
      <c r="A396" s="119" t="s">
        <v>1429</v>
      </c>
      <c r="B396" s="119" t="s">
        <v>832</v>
      </c>
      <c r="C396" s="119" t="s">
        <v>1641</v>
      </c>
      <c r="D396" s="119" t="s">
        <v>916</v>
      </c>
      <c r="E396" s="119" t="s">
        <v>917</v>
      </c>
      <c r="F396" s="119" t="s">
        <v>1431</v>
      </c>
      <c r="G396" s="119" t="s">
        <v>1626</v>
      </c>
      <c r="H396" s="119" t="s">
        <v>920</v>
      </c>
      <c r="I396" s="119" t="s">
        <v>1627</v>
      </c>
      <c r="J396" s="116"/>
    </row>
    <row r="397" s="115" customFormat="1" ht="12.75" spans="1:10">
      <c r="A397" s="119" t="s">
        <v>1117</v>
      </c>
      <c r="B397" s="119" t="s">
        <v>217</v>
      </c>
      <c r="C397" s="119" t="s">
        <v>1642</v>
      </c>
      <c r="D397" s="119" t="s">
        <v>916</v>
      </c>
      <c r="E397" s="119" t="s">
        <v>917</v>
      </c>
      <c r="F397" s="119" t="s">
        <v>1119</v>
      </c>
      <c r="G397" s="119" t="s">
        <v>1626</v>
      </c>
      <c r="H397" s="119" t="s">
        <v>920</v>
      </c>
      <c r="I397" s="119" t="s">
        <v>1627</v>
      </c>
      <c r="J397" s="116"/>
    </row>
    <row r="398" s="115" customFormat="1" ht="12.75" spans="1:10">
      <c r="A398" s="119" t="s">
        <v>1439</v>
      </c>
      <c r="B398" s="119" t="s">
        <v>748</v>
      </c>
      <c r="C398" s="119" t="s">
        <v>1643</v>
      </c>
      <c r="D398" s="119" t="s">
        <v>916</v>
      </c>
      <c r="E398" s="119" t="s">
        <v>917</v>
      </c>
      <c r="F398" s="119" t="s">
        <v>1441</v>
      </c>
      <c r="G398" s="119" t="s">
        <v>1626</v>
      </c>
      <c r="H398" s="119" t="s">
        <v>920</v>
      </c>
      <c r="I398" s="119" t="s">
        <v>1627</v>
      </c>
      <c r="J398" s="116"/>
    </row>
    <row r="399" s="115" customFormat="1" ht="12.75" spans="1:10">
      <c r="A399" s="119" t="s">
        <v>943</v>
      </c>
      <c r="B399" s="119" t="s">
        <v>508</v>
      </c>
      <c r="C399" s="119" t="s">
        <v>1644</v>
      </c>
      <c r="D399" s="119" t="s">
        <v>916</v>
      </c>
      <c r="E399" s="119" t="s">
        <v>917</v>
      </c>
      <c r="F399" s="119" t="s">
        <v>945</v>
      </c>
      <c r="G399" s="119" t="s">
        <v>1626</v>
      </c>
      <c r="H399" s="119" t="s">
        <v>920</v>
      </c>
      <c r="I399" s="119" t="s">
        <v>1627</v>
      </c>
      <c r="J399" s="116"/>
    </row>
    <row r="400" s="115" customFormat="1" ht="12.75" spans="1:10">
      <c r="A400" s="119" t="s">
        <v>947</v>
      </c>
      <c r="B400" s="119" t="s">
        <v>538</v>
      </c>
      <c r="C400" s="119" t="s">
        <v>1645</v>
      </c>
      <c r="D400" s="119" t="s">
        <v>916</v>
      </c>
      <c r="E400" s="119" t="s">
        <v>917</v>
      </c>
      <c r="F400" s="119" t="s">
        <v>949</v>
      </c>
      <c r="G400" s="119" t="s">
        <v>1626</v>
      </c>
      <c r="H400" s="119" t="s">
        <v>920</v>
      </c>
      <c r="I400" s="119" t="s">
        <v>1627</v>
      </c>
      <c r="J400" s="116"/>
    </row>
    <row r="401" s="115" customFormat="1" ht="12.75" spans="1:10">
      <c r="A401" s="119" t="s">
        <v>1429</v>
      </c>
      <c r="B401" s="119" t="s">
        <v>434</v>
      </c>
      <c r="C401" s="119" t="s">
        <v>1646</v>
      </c>
      <c r="D401" s="119" t="s">
        <v>916</v>
      </c>
      <c r="E401" s="119" t="s">
        <v>1030</v>
      </c>
      <c r="F401" s="119" t="s">
        <v>1431</v>
      </c>
      <c r="G401" s="119" t="s">
        <v>1626</v>
      </c>
      <c r="H401" s="119" t="s">
        <v>920</v>
      </c>
      <c r="I401" s="119" t="s">
        <v>1627</v>
      </c>
      <c r="J401" s="116"/>
    </row>
    <row r="402" s="115" customFormat="1" ht="12.75" spans="1:10">
      <c r="A402" s="119" t="s">
        <v>1078</v>
      </c>
      <c r="B402" s="119" t="s">
        <v>607</v>
      </c>
      <c r="C402" s="119" t="s">
        <v>1647</v>
      </c>
      <c r="D402" s="119" t="s">
        <v>916</v>
      </c>
      <c r="E402" s="119" t="s">
        <v>917</v>
      </c>
      <c r="F402" s="119" t="s">
        <v>1081</v>
      </c>
      <c r="G402" s="119" t="s">
        <v>1626</v>
      </c>
      <c r="H402" s="119" t="s">
        <v>920</v>
      </c>
      <c r="I402" s="119" t="s">
        <v>1627</v>
      </c>
      <c r="J402" s="116"/>
    </row>
    <row r="403" s="115" customFormat="1" ht="12.75" spans="1:10">
      <c r="A403" s="119" t="s">
        <v>1369</v>
      </c>
      <c r="B403" s="119" t="s">
        <v>559</v>
      </c>
      <c r="C403" s="119" t="s">
        <v>1648</v>
      </c>
      <c r="D403" s="119" t="s">
        <v>916</v>
      </c>
      <c r="E403" s="119" t="s">
        <v>917</v>
      </c>
      <c r="F403" s="119" t="s">
        <v>1371</v>
      </c>
      <c r="G403" s="119" t="s">
        <v>1626</v>
      </c>
      <c r="H403" s="119" t="s">
        <v>920</v>
      </c>
      <c r="I403" s="119" t="s">
        <v>1627</v>
      </c>
      <c r="J403" s="116"/>
    </row>
    <row r="404" s="115" customFormat="1" ht="12.75" spans="1:10">
      <c r="A404" s="119" t="s">
        <v>1369</v>
      </c>
      <c r="B404" s="119" t="s">
        <v>1649</v>
      </c>
      <c r="C404" s="119" t="s">
        <v>1650</v>
      </c>
      <c r="D404" s="119" t="s">
        <v>916</v>
      </c>
      <c r="E404" s="119" t="s">
        <v>917</v>
      </c>
      <c r="F404" s="119" t="s">
        <v>1371</v>
      </c>
      <c r="G404" s="119" t="s">
        <v>1626</v>
      </c>
      <c r="H404" s="119" t="s">
        <v>920</v>
      </c>
      <c r="I404" s="119" t="s">
        <v>1627</v>
      </c>
      <c r="J404" s="116"/>
    </row>
    <row r="405" s="115" customFormat="1" ht="12.75" spans="1:10">
      <c r="A405" s="119" t="s">
        <v>1201</v>
      </c>
      <c r="B405" s="119" t="s">
        <v>1651</v>
      </c>
      <c r="C405" s="119" t="s">
        <v>1652</v>
      </c>
      <c r="D405" s="119" t="s">
        <v>916</v>
      </c>
      <c r="E405" s="119" t="s">
        <v>917</v>
      </c>
      <c r="F405" s="119" t="s">
        <v>1203</v>
      </c>
      <c r="G405" s="119" t="s">
        <v>1626</v>
      </c>
      <c r="H405" s="119" t="s">
        <v>920</v>
      </c>
      <c r="I405" s="119" t="s">
        <v>1627</v>
      </c>
      <c r="J405" s="116"/>
    </row>
    <row r="406" s="115" customFormat="1" ht="12.75" spans="1:10">
      <c r="A406" s="119" t="s">
        <v>1615</v>
      </c>
      <c r="B406" s="119" t="s">
        <v>321</v>
      </c>
      <c r="C406" s="119" t="s">
        <v>1653</v>
      </c>
      <c r="D406" s="119" t="s">
        <v>916</v>
      </c>
      <c r="E406" s="119" t="s">
        <v>917</v>
      </c>
      <c r="F406" s="119" t="s">
        <v>1617</v>
      </c>
      <c r="G406" s="119" t="s">
        <v>1626</v>
      </c>
      <c r="H406" s="119" t="s">
        <v>920</v>
      </c>
      <c r="I406" s="119" t="s">
        <v>1627</v>
      </c>
      <c r="J406" s="116"/>
    </row>
    <row r="407" s="115" customFormat="1" ht="12.75" spans="1:10">
      <c r="A407" s="119" t="s">
        <v>1141</v>
      </c>
      <c r="B407" s="119" t="s">
        <v>384</v>
      </c>
      <c r="C407" s="119" t="s">
        <v>1654</v>
      </c>
      <c r="D407" s="119" t="s">
        <v>916</v>
      </c>
      <c r="E407" s="119" t="s">
        <v>917</v>
      </c>
      <c r="F407" s="119" t="s">
        <v>1144</v>
      </c>
      <c r="G407" s="119" t="s">
        <v>1626</v>
      </c>
      <c r="H407" s="119" t="s">
        <v>920</v>
      </c>
      <c r="I407" s="119" t="s">
        <v>1627</v>
      </c>
      <c r="J407" s="116"/>
    </row>
    <row r="408" s="115" customFormat="1" ht="12.75" spans="1:10">
      <c r="A408" s="119" t="s">
        <v>1442</v>
      </c>
      <c r="B408" s="119" t="s">
        <v>1655</v>
      </c>
      <c r="C408" s="119" t="s">
        <v>1656</v>
      </c>
      <c r="D408" s="119" t="s">
        <v>916</v>
      </c>
      <c r="E408" s="119" t="s">
        <v>917</v>
      </c>
      <c r="F408" s="119" t="s">
        <v>1444</v>
      </c>
      <c r="G408" s="119" t="s">
        <v>1626</v>
      </c>
      <c r="H408" s="119" t="s">
        <v>920</v>
      </c>
      <c r="I408" s="119" t="s">
        <v>1627</v>
      </c>
      <c r="J408" s="116"/>
    </row>
    <row r="409" s="115" customFormat="1" ht="12.75" spans="1:10">
      <c r="A409" s="119" t="s">
        <v>1316</v>
      </c>
      <c r="B409" s="119" t="s">
        <v>636</v>
      </c>
      <c r="C409" s="119" t="s">
        <v>1657</v>
      </c>
      <c r="D409" s="119" t="s">
        <v>916</v>
      </c>
      <c r="E409" s="119" t="s">
        <v>1030</v>
      </c>
      <c r="F409" s="119" t="s">
        <v>1318</v>
      </c>
      <c r="G409" s="119" t="s">
        <v>1626</v>
      </c>
      <c r="H409" s="119" t="s">
        <v>920</v>
      </c>
      <c r="I409" s="119" t="s">
        <v>1627</v>
      </c>
      <c r="J409" s="116"/>
    </row>
    <row r="410" s="115" customFormat="1" ht="12.75" spans="1:10">
      <c r="A410" s="119" t="s">
        <v>1141</v>
      </c>
      <c r="B410" s="119" t="s">
        <v>230</v>
      </c>
      <c r="C410" s="119" t="s">
        <v>1658</v>
      </c>
      <c r="D410" s="119" t="s">
        <v>916</v>
      </c>
      <c r="E410" s="119" t="s">
        <v>1030</v>
      </c>
      <c r="F410" s="119" t="s">
        <v>1144</v>
      </c>
      <c r="G410" s="119" t="s">
        <v>1626</v>
      </c>
      <c r="H410" s="119" t="s">
        <v>920</v>
      </c>
      <c r="I410" s="119" t="s">
        <v>1627</v>
      </c>
      <c r="J410" s="116"/>
    </row>
    <row r="411" s="115" customFormat="1" ht="12.75" spans="1:10">
      <c r="A411" s="119" t="s">
        <v>1597</v>
      </c>
      <c r="B411" s="119" t="s">
        <v>712</v>
      </c>
      <c r="C411" s="119" t="s">
        <v>1659</v>
      </c>
      <c r="D411" s="119" t="s">
        <v>916</v>
      </c>
      <c r="E411" s="119" t="s">
        <v>917</v>
      </c>
      <c r="F411" s="119" t="s">
        <v>1599</v>
      </c>
      <c r="G411" s="119" t="s">
        <v>1626</v>
      </c>
      <c r="H411" s="119" t="s">
        <v>920</v>
      </c>
      <c r="I411" s="119" t="s">
        <v>1627</v>
      </c>
      <c r="J411" s="116"/>
    </row>
    <row r="412" s="115" customFormat="1" ht="12.75" spans="1:10">
      <c r="A412" s="119" t="s">
        <v>1447</v>
      </c>
      <c r="B412" s="119" t="s">
        <v>1660</v>
      </c>
      <c r="C412" s="119" t="s">
        <v>1661</v>
      </c>
      <c r="D412" s="119" t="s">
        <v>916</v>
      </c>
      <c r="E412" s="119" t="s">
        <v>917</v>
      </c>
      <c r="F412" s="119" t="s">
        <v>1450</v>
      </c>
      <c r="G412" s="119" t="s">
        <v>1626</v>
      </c>
      <c r="H412" s="119" t="s">
        <v>920</v>
      </c>
      <c r="I412" s="119" t="s">
        <v>1627</v>
      </c>
      <c r="J412" s="116"/>
    </row>
    <row r="413" s="115" customFormat="1" ht="12.75" spans="1:10">
      <c r="A413" s="119" t="s">
        <v>1230</v>
      </c>
      <c r="B413" s="119" t="s">
        <v>561</v>
      </c>
      <c r="C413" s="119" t="s">
        <v>1662</v>
      </c>
      <c r="D413" s="119" t="s">
        <v>916</v>
      </c>
      <c r="E413" s="119" t="s">
        <v>1030</v>
      </c>
      <c r="F413" s="119" t="s">
        <v>1233</v>
      </c>
      <c r="G413" s="119" t="s">
        <v>1626</v>
      </c>
      <c r="H413" s="119" t="s">
        <v>920</v>
      </c>
      <c r="I413" s="119" t="s">
        <v>1627</v>
      </c>
      <c r="J413" s="116"/>
    </row>
    <row r="414" s="115" customFormat="1" ht="12.75" spans="1:10">
      <c r="A414" s="119" t="s">
        <v>1082</v>
      </c>
      <c r="B414" s="119" t="s">
        <v>849</v>
      </c>
      <c r="C414" s="119" t="s">
        <v>1663</v>
      </c>
      <c r="D414" s="119" t="s">
        <v>916</v>
      </c>
      <c r="E414" s="119" t="s">
        <v>917</v>
      </c>
      <c r="F414" s="119" t="s">
        <v>1084</v>
      </c>
      <c r="G414" s="119" t="s">
        <v>1626</v>
      </c>
      <c r="H414" s="119" t="s">
        <v>920</v>
      </c>
      <c r="I414" s="119" t="s">
        <v>1627</v>
      </c>
      <c r="J414" s="116"/>
    </row>
    <row r="415" s="115" customFormat="1" ht="12.75" spans="1:10">
      <c r="A415" s="119" t="s">
        <v>1421</v>
      </c>
      <c r="B415" s="119" t="s">
        <v>487</v>
      </c>
      <c r="C415" s="119" t="s">
        <v>1664</v>
      </c>
      <c r="D415" s="119" t="s">
        <v>916</v>
      </c>
      <c r="E415" s="119" t="s">
        <v>1030</v>
      </c>
      <c r="F415" s="119" t="s">
        <v>1423</v>
      </c>
      <c r="G415" s="119" t="s">
        <v>1626</v>
      </c>
      <c r="H415" s="119" t="s">
        <v>920</v>
      </c>
      <c r="I415" s="119" t="s">
        <v>1627</v>
      </c>
      <c r="J415" s="116"/>
    </row>
    <row r="416" s="115" customFormat="1" ht="12.75" spans="1:10">
      <c r="A416" s="119" t="s">
        <v>1224</v>
      </c>
      <c r="B416" s="119" t="s">
        <v>1665</v>
      </c>
      <c r="C416" s="119" t="s">
        <v>1666</v>
      </c>
      <c r="D416" s="119" t="s">
        <v>916</v>
      </c>
      <c r="E416" s="119" t="s">
        <v>917</v>
      </c>
      <c r="F416" s="119" t="s">
        <v>1226</v>
      </c>
      <c r="G416" s="119" t="s">
        <v>1626</v>
      </c>
      <c r="H416" s="119" t="s">
        <v>920</v>
      </c>
      <c r="I416" s="119" t="s">
        <v>1627</v>
      </c>
      <c r="J416" s="116"/>
    </row>
    <row r="417" s="115" customFormat="1" ht="12.75" spans="1:10">
      <c r="A417" s="119" t="s">
        <v>1352</v>
      </c>
      <c r="B417" s="119" t="s">
        <v>1667</v>
      </c>
      <c r="C417" s="119" t="s">
        <v>1668</v>
      </c>
      <c r="D417" s="119" t="s">
        <v>916</v>
      </c>
      <c r="E417" s="119" t="s">
        <v>917</v>
      </c>
      <c r="F417" s="119" t="s">
        <v>100</v>
      </c>
      <c r="G417" s="119" t="s">
        <v>1626</v>
      </c>
      <c r="H417" s="119" t="s">
        <v>920</v>
      </c>
      <c r="I417" s="119" t="s">
        <v>1627</v>
      </c>
      <c r="J417" s="116"/>
    </row>
    <row r="418" s="115" customFormat="1" ht="12.75" spans="1:10">
      <c r="A418" s="119" t="s">
        <v>1669</v>
      </c>
      <c r="B418" s="119" t="s">
        <v>661</v>
      </c>
      <c r="C418" s="119" t="s">
        <v>1670</v>
      </c>
      <c r="D418" s="119" t="s">
        <v>916</v>
      </c>
      <c r="E418" s="119" t="s">
        <v>917</v>
      </c>
      <c r="F418" s="119" t="s">
        <v>1671</v>
      </c>
      <c r="G418" s="119" t="s">
        <v>1626</v>
      </c>
      <c r="H418" s="119" t="s">
        <v>920</v>
      </c>
      <c r="I418" s="119" t="s">
        <v>1627</v>
      </c>
      <c r="J418" s="116"/>
    </row>
    <row r="419" s="115" customFormat="1" ht="12.75" spans="1:10">
      <c r="A419" s="119" t="s">
        <v>950</v>
      </c>
      <c r="B419" s="119" t="s">
        <v>857</v>
      </c>
      <c r="C419" s="119" t="s">
        <v>1672</v>
      </c>
      <c r="D419" s="119" t="s">
        <v>916</v>
      </c>
      <c r="E419" s="119" t="s">
        <v>917</v>
      </c>
      <c r="F419" s="119" t="s">
        <v>69</v>
      </c>
      <c r="G419" s="119" t="s">
        <v>1626</v>
      </c>
      <c r="H419" s="119" t="s">
        <v>920</v>
      </c>
      <c r="I419" s="119" t="s">
        <v>1627</v>
      </c>
      <c r="J419" s="116"/>
    </row>
    <row r="420" s="115" customFormat="1" ht="12.75" spans="1:10">
      <c r="A420" s="119" t="s">
        <v>950</v>
      </c>
      <c r="B420" s="119" t="s">
        <v>652</v>
      </c>
      <c r="C420" s="119" t="s">
        <v>1673</v>
      </c>
      <c r="D420" s="119" t="s">
        <v>916</v>
      </c>
      <c r="E420" s="119" t="s">
        <v>917</v>
      </c>
      <c r="F420" s="119" t="s">
        <v>69</v>
      </c>
      <c r="G420" s="119" t="s">
        <v>1626</v>
      </c>
      <c r="H420" s="119" t="s">
        <v>920</v>
      </c>
      <c r="I420" s="119" t="s">
        <v>1627</v>
      </c>
      <c r="J420" s="116"/>
    </row>
    <row r="421" s="115" customFormat="1" ht="12.75" spans="1:10">
      <c r="A421" s="119" t="s">
        <v>1052</v>
      </c>
      <c r="B421" s="119" t="s">
        <v>202</v>
      </c>
      <c r="C421" s="119" t="s">
        <v>1674</v>
      </c>
      <c r="D421" s="119" t="s">
        <v>916</v>
      </c>
      <c r="E421" s="119" t="s">
        <v>917</v>
      </c>
      <c r="F421" s="119" t="s">
        <v>95</v>
      </c>
      <c r="G421" s="119" t="s">
        <v>1626</v>
      </c>
      <c r="H421" s="119" t="s">
        <v>920</v>
      </c>
      <c r="I421" s="119" t="s">
        <v>1627</v>
      </c>
      <c r="J421" s="116"/>
    </row>
    <row r="422" s="115" customFormat="1" ht="12.75" spans="1:10">
      <c r="A422" s="119" t="s">
        <v>934</v>
      </c>
      <c r="B422" s="119" t="s">
        <v>388</v>
      </c>
      <c r="C422" s="119" t="s">
        <v>1675</v>
      </c>
      <c r="D422" s="119" t="s">
        <v>916</v>
      </c>
      <c r="E422" s="119" t="s">
        <v>1030</v>
      </c>
      <c r="F422" s="119" t="s">
        <v>937</v>
      </c>
      <c r="G422" s="119" t="s">
        <v>1626</v>
      </c>
      <c r="H422" s="119" t="s">
        <v>920</v>
      </c>
      <c r="I422" s="119" t="s">
        <v>1627</v>
      </c>
      <c r="J422" s="116"/>
    </row>
    <row r="423" s="115" customFormat="1" ht="12.75" spans="1:10">
      <c r="A423" s="119" t="s">
        <v>1297</v>
      </c>
      <c r="B423" s="119" t="s">
        <v>694</v>
      </c>
      <c r="C423" s="119" t="s">
        <v>1676</v>
      </c>
      <c r="D423" s="119" t="s">
        <v>916</v>
      </c>
      <c r="E423" s="119" t="s">
        <v>917</v>
      </c>
      <c r="F423" s="119" t="s">
        <v>97</v>
      </c>
      <c r="G423" s="119" t="s">
        <v>1626</v>
      </c>
      <c r="H423" s="119" t="s">
        <v>920</v>
      </c>
      <c r="I423" s="119" t="s">
        <v>1627</v>
      </c>
      <c r="J423" s="116"/>
    </row>
    <row r="424" s="115" customFormat="1" ht="12.75" spans="1:10">
      <c r="A424" s="119" t="s">
        <v>1059</v>
      </c>
      <c r="B424" s="119" t="s">
        <v>794</v>
      </c>
      <c r="C424" s="119" t="s">
        <v>1677</v>
      </c>
      <c r="D424" s="119" t="s">
        <v>916</v>
      </c>
      <c r="E424" s="119" t="s">
        <v>917</v>
      </c>
      <c r="F424" s="119" t="s">
        <v>82</v>
      </c>
      <c r="G424" s="119" t="s">
        <v>1626</v>
      </c>
      <c r="H424" s="119" t="s">
        <v>920</v>
      </c>
      <c r="I424" s="119" t="s">
        <v>1627</v>
      </c>
      <c r="J424" s="116"/>
    </row>
    <row r="425" s="115" customFormat="1" ht="12.75" spans="1:10">
      <c r="A425" s="119" t="s">
        <v>1678</v>
      </c>
      <c r="B425" s="119" t="s">
        <v>428</v>
      </c>
      <c r="C425" s="119" t="s">
        <v>1679</v>
      </c>
      <c r="D425" s="119" t="s">
        <v>916</v>
      </c>
      <c r="E425" s="119" t="s">
        <v>1030</v>
      </c>
      <c r="F425" s="119" t="s">
        <v>1680</v>
      </c>
      <c r="G425" s="119" t="s">
        <v>1626</v>
      </c>
      <c r="H425" s="119" t="s">
        <v>920</v>
      </c>
      <c r="I425" s="119" t="s">
        <v>1627</v>
      </c>
      <c r="J425" s="116"/>
    </row>
    <row r="426" s="115" customFormat="1" ht="12.75" spans="1:10">
      <c r="A426" s="119" t="s">
        <v>1489</v>
      </c>
      <c r="B426" s="119" t="s">
        <v>409</v>
      </c>
      <c r="C426" s="119" t="s">
        <v>1681</v>
      </c>
      <c r="D426" s="119" t="s">
        <v>916</v>
      </c>
      <c r="E426" s="119" t="s">
        <v>917</v>
      </c>
      <c r="F426" s="119" t="s">
        <v>1491</v>
      </c>
      <c r="G426" s="119" t="s">
        <v>1626</v>
      </c>
      <c r="H426" s="119" t="s">
        <v>920</v>
      </c>
      <c r="I426" s="119" t="s">
        <v>1627</v>
      </c>
      <c r="J426" s="116"/>
    </row>
    <row r="427" s="115" customFormat="1" ht="12.75" spans="1:10">
      <c r="A427" s="119" t="s">
        <v>1447</v>
      </c>
      <c r="B427" s="119" t="s">
        <v>424</v>
      </c>
      <c r="C427" s="119" t="s">
        <v>1682</v>
      </c>
      <c r="D427" s="119" t="s">
        <v>916</v>
      </c>
      <c r="E427" s="119" t="s">
        <v>917</v>
      </c>
      <c r="F427" s="119" t="s">
        <v>1450</v>
      </c>
      <c r="G427" s="119" t="s">
        <v>1626</v>
      </c>
      <c r="H427" s="119" t="s">
        <v>920</v>
      </c>
      <c r="I427" s="119" t="s">
        <v>1627</v>
      </c>
      <c r="J427" s="116"/>
    </row>
    <row r="428" s="115" customFormat="1" ht="12.75" spans="1:10">
      <c r="A428" s="119" t="s">
        <v>950</v>
      </c>
      <c r="B428" s="119" t="s">
        <v>314</v>
      </c>
      <c r="C428" s="119" t="s">
        <v>1683</v>
      </c>
      <c r="D428" s="119" t="s">
        <v>916</v>
      </c>
      <c r="E428" s="119" t="s">
        <v>1030</v>
      </c>
      <c r="F428" s="119" t="s">
        <v>69</v>
      </c>
      <c r="G428" s="119" t="s">
        <v>1626</v>
      </c>
      <c r="H428" s="119" t="s">
        <v>920</v>
      </c>
      <c r="I428" s="119" t="s">
        <v>1627</v>
      </c>
      <c r="J428" s="116"/>
    </row>
    <row r="429" s="115" customFormat="1" ht="12.75" spans="1:10">
      <c r="A429" s="119" t="s">
        <v>1684</v>
      </c>
      <c r="B429" s="119" t="s">
        <v>1685</v>
      </c>
      <c r="C429" s="119" t="s">
        <v>1686</v>
      </c>
      <c r="D429" s="119" t="s">
        <v>916</v>
      </c>
      <c r="E429" s="119" t="s">
        <v>917</v>
      </c>
      <c r="F429" s="119" t="s">
        <v>1687</v>
      </c>
      <c r="G429" s="119" t="s">
        <v>1626</v>
      </c>
      <c r="H429" s="119" t="s">
        <v>920</v>
      </c>
      <c r="I429" s="119" t="s">
        <v>1627</v>
      </c>
      <c r="J429" s="116"/>
    </row>
    <row r="430" s="115" customFormat="1" ht="12.75" spans="1:10">
      <c r="A430" s="119" t="s">
        <v>1688</v>
      </c>
      <c r="B430" s="119" t="s">
        <v>537</v>
      </c>
      <c r="C430" s="119" t="s">
        <v>1689</v>
      </c>
      <c r="D430" s="119" t="s">
        <v>916</v>
      </c>
      <c r="E430" s="119" t="s">
        <v>917</v>
      </c>
      <c r="F430" s="119" t="s">
        <v>1690</v>
      </c>
      <c r="G430" s="119" t="s">
        <v>1626</v>
      </c>
      <c r="H430" s="119" t="s">
        <v>920</v>
      </c>
      <c r="I430" s="119" t="s">
        <v>1627</v>
      </c>
      <c r="J430" s="116"/>
    </row>
    <row r="431" s="115" customFormat="1" ht="12.75" spans="1:10">
      <c r="A431" s="119" t="s">
        <v>971</v>
      </c>
      <c r="B431" s="119" t="s">
        <v>454</v>
      </c>
      <c r="C431" s="119" t="s">
        <v>1691</v>
      </c>
      <c r="D431" s="119" t="s">
        <v>916</v>
      </c>
      <c r="E431" s="119" t="s">
        <v>917</v>
      </c>
      <c r="F431" s="119" t="s">
        <v>973</v>
      </c>
      <c r="G431" s="119" t="s">
        <v>1626</v>
      </c>
      <c r="H431" s="119" t="s">
        <v>920</v>
      </c>
      <c r="I431" s="119" t="s">
        <v>1627</v>
      </c>
      <c r="J431" s="116"/>
    </row>
    <row r="432" s="115" customFormat="1" ht="12.75" spans="1:10">
      <c r="A432" s="119" t="s">
        <v>1407</v>
      </c>
      <c r="B432" s="119" t="s">
        <v>1692</v>
      </c>
      <c r="C432" s="119" t="s">
        <v>1693</v>
      </c>
      <c r="D432" s="119" t="s">
        <v>916</v>
      </c>
      <c r="E432" s="119" t="s">
        <v>1030</v>
      </c>
      <c r="F432" s="119" t="s">
        <v>1409</v>
      </c>
      <c r="G432" s="119" t="s">
        <v>1626</v>
      </c>
      <c r="H432" s="119" t="s">
        <v>920</v>
      </c>
      <c r="I432" s="119" t="s">
        <v>1627</v>
      </c>
      <c r="J432" s="116"/>
    </row>
    <row r="433" s="115" customFormat="1" ht="12.75" spans="1:10">
      <c r="A433" s="119" t="s">
        <v>1684</v>
      </c>
      <c r="B433" s="119" t="s">
        <v>302</v>
      </c>
      <c r="C433" s="119" t="s">
        <v>1694</v>
      </c>
      <c r="D433" s="119" t="s">
        <v>916</v>
      </c>
      <c r="E433" s="119" t="s">
        <v>1030</v>
      </c>
      <c r="F433" s="119" t="s">
        <v>1687</v>
      </c>
      <c r="G433" s="119" t="s">
        <v>1626</v>
      </c>
      <c r="H433" s="119" t="s">
        <v>920</v>
      </c>
      <c r="I433" s="119" t="s">
        <v>1627</v>
      </c>
      <c r="J433" s="116"/>
    </row>
    <row r="434" s="115" customFormat="1" ht="12.75" spans="1:10">
      <c r="A434" s="119" t="s">
        <v>1149</v>
      </c>
      <c r="B434" s="119" t="s">
        <v>1695</v>
      </c>
      <c r="C434" s="119" t="s">
        <v>1696</v>
      </c>
      <c r="D434" s="119" t="s">
        <v>916</v>
      </c>
      <c r="E434" s="119" t="s">
        <v>917</v>
      </c>
      <c r="F434" s="119" t="s">
        <v>65</v>
      </c>
      <c r="G434" s="119" t="s">
        <v>1626</v>
      </c>
      <c r="H434" s="119" t="s">
        <v>920</v>
      </c>
      <c r="I434" s="119" t="s">
        <v>1627</v>
      </c>
      <c r="J434" s="116"/>
    </row>
    <row r="435" s="115" customFormat="1" ht="12.75" spans="1:10">
      <c r="A435" s="119" t="s">
        <v>1264</v>
      </c>
      <c r="B435" s="119" t="s">
        <v>1697</v>
      </c>
      <c r="C435" s="119" t="s">
        <v>1698</v>
      </c>
      <c r="D435" s="119" t="s">
        <v>916</v>
      </c>
      <c r="E435" s="119" t="s">
        <v>917</v>
      </c>
      <c r="F435" s="119" t="s">
        <v>72</v>
      </c>
      <c r="G435" s="119" t="s">
        <v>1626</v>
      </c>
      <c r="H435" s="119" t="s">
        <v>920</v>
      </c>
      <c r="I435" s="119" t="s">
        <v>1627</v>
      </c>
      <c r="J435" s="116"/>
    </row>
    <row r="436" s="115" customFormat="1" ht="12.75" spans="1:10">
      <c r="A436" s="119" t="s">
        <v>1358</v>
      </c>
      <c r="B436" s="119" t="s">
        <v>513</v>
      </c>
      <c r="C436" s="119" t="s">
        <v>1699</v>
      </c>
      <c r="D436" s="119" t="s">
        <v>916</v>
      </c>
      <c r="E436" s="119" t="s">
        <v>917</v>
      </c>
      <c r="F436" s="119" t="s">
        <v>1360</v>
      </c>
      <c r="G436" s="119" t="s">
        <v>1626</v>
      </c>
      <c r="H436" s="119" t="s">
        <v>920</v>
      </c>
      <c r="I436" s="119" t="s">
        <v>1627</v>
      </c>
      <c r="J436" s="116"/>
    </row>
    <row r="437" s="115" customFormat="1" ht="12.75" spans="1:10">
      <c r="A437" s="119" t="s">
        <v>1678</v>
      </c>
      <c r="B437" s="119" t="s">
        <v>471</v>
      </c>
      <c r="C437" s="119" t="s">
        <v>1700</v>
      </c>
      <c r="D437" s="119" t="s">
        <v>916</v>
      </c>
      <c r="E437" s="119" t="s">
        <v>917</v>
      </c>
      <c r="F437" s="119" t="s">
        <v>1680</v>
      </c>
      <c r="G437" s="119" t="s">
        <v>1626</v>
      </c>
      <c r="H437" s="119" t="s">
        <v>920</v>
      </c>
      <c r="I437" s="119" t="s">
        <v>1627</v>
      </c>
      <c r="J437" s="116"/>
    </row>
    <row r="438" s="115" customFormat="1" ht="12.75" spans="1:10">
      <c r="A438" s="119" t="s">
        <v>1701</v>
      </c>
      <c r="B438" s="119" t="s">
        <v>787</v>
      </c>
      <c r="C438" s="119" t="s">
        <v>1702</v>
      </c>
      <c r="D438" s="119" t="s">
        <v>916</v>
      </c>
      <c r="E438" s="119" t="s">
        <v>917</v>
      </c>
      <c r="F438" s="119" t="s">
        <v>1703</v>
      </c>
      <c r="G438" s="119" t="s">
        <v>1626</v>
      </c>
      <c r="H438" s="119" t="s">
        <v>920</v>
      </c>
      <c r="I438" s="119" t="s">
        <v>1627</v>
      </c>
      <c r="J438" s="116"/>
    </row>
    <row r="439" s="115" customFormat="1" ht="12.75" spans="1:10">
      <c r="A439" s="119" t="s">
        <v>1549</v>
      </c>
      <c r="B439" s="119" t="s">
        <v>420</v>
      </c>
      <c r="C439" s="119" t="s">
        <v>1704</v>
      </c>
      <c r="D439" s="119" t="s">
        <v>916</v>
      </c>
      <c r="E439" s="119" t="s">
        <v>1030</v>
      </c>
      <c r="F439" s="119" t="s">
        <v>1551</v>
      </c>
      <c r="G439" s="119" t="s">
        <v>1626</v>
      </c>
      <c r="H439" s="119" t="s">
        <v>920</v>
      </c>
      <c r="I439" s="119" t="s">
        <v>1627</v>
      </c>
      <c r="J439" s="116"/>
    </row>
    <row r="440" s="115" customFormat="1" ht="12.75" spans="1:10">
      <c r="A440" s="119" t="s">
        <v>1705</v>
      </c>
      <c r="B440" s="119" t="s">
        <v>1706</v>
      </c>
      <c r="C440" s="119" t="s">
        <v>1707</v>
      </c>
      <c r="D440" s="119" t="s">
        <v>916</v>
      </c>
      <c r="E440" s="119" t="s">
        <v>917</v>
      </c>
      <c r="F440" s="119" t="s">
        <v>1708</v>
      </c>
      <c r="G440" s="119" t="s">
        <v>1626</v>
      </c>
      <c r="H440" s="119" t="s">
        <v>920</v>
      </c>
      <c r="I440" s="119" t="s">
        <v>1627</v>
      </c>
      <c r="J440" s="116"/>
    </row>
    <row r="441" s="115" customFormat="1" ht="12.75" spans="1:10">
      <c r="A441" s="119" t="s">
        <v>1059</v>
      </c>
      <c r="B441" s="119" t="s">
        <v>226</v>
      </c>
      <c r="C441" s="119" t="s">
        <v>1709</v>
      </c>
      <c r="D441" s="119" t="s">
        <v>916</v>
      </c>
      <c r="E441" s="119" t="s">
        <v>917</v>
      </c>
      <c r="F441" s="119" t="s">
        <v>82</v>
      </c>
      <c r="G441" s="119" t="s">
        <v>1626</v>
      </c>
      <c r="H441" s="119" t="s">
        <v>920</v>
      </c>
      <c r="I441" s="119" t="s">
        <v>1627</v>
      </c>
      <c r="J441" s="116"/>
    </row>
    <row r="442" s="115" customFormat="1" ht="12.75" spans="1:10">
      <c r="A442" s="119" t="s">
        <v>1669</v>
      </c>
      <c r="B442" s="119" t="s">
        <v>667</v>
      </c>
      <c r="C442" s="119" t="s">
        <v>1710</v>
      </c>
      <c r="D442" s="119" t="s">
        <v>916</v>
      </c>
      <c r="E442" s="119" t="s">
        <v>917</v>
      </c>
      <c r="F442" s="119" t="s">
        <v>1671</v>
      </c>
      <c r="G442" s="119" t="s">
        <v>1626</v>
      </c>
      <c r="H442" s="119" t="s">
        <v>920</v>
      </c>
      <c r="I442" s="119" t="s">
        <v>1627</v>
      </c>
      <c r="J442" s="116"/>
    </row>
    <row r="443" s="115" customFormat="1" ht="12.75" spans="1:10">
      <c r="A443" s="119" t="s">
        <v>1141</v>
      </c>
      <c r="B443" s="119" t="s">
        <v>800</v>
      </c>
      <c r="C443" s="119" t="s">
        <v>1711</v>
      </c>
      <c r="D443" s="119" t="s">
        <v>916</v>
      </c>
      <c r="E443" s="119" t="s">
        <v>917</v>
      </c>
      <c r="F443" s="119" t="s">
        <v>1144</v>
      </c>
      <c r="G443" s="119" t="s">
        <v>1626</v>
      </c>
      <c r="H443" s="119" t="s">
        <v>920</v>
      </c>
      <c r="I443" s="119" t="s">
        <v>1627</v>
      </c>
      <c r="J443" s="116"/>
    </row>
    <row r="444" s="115" customFormat="1" ht="12.75" spans="1:10">
      <c r="A444" s="119" t="s">
        <v>1224</v>
      </c>
      <c r="B444" s="119" t="s">
        <v>1712</v>
      </c>
      <c r="C444" s="119" t="s">
        <v>1713</v>
      </c>
      <c r="D444" s="119" t="s">
        <v>916</v>
      </c>
      <c r="E444" s="119" t="s">
        <v>1481</v>
      </c>
      <c r="F444" s="119" t="s">
        <v>1226</v>
      </c>
      <c r="G444" s="119" t="s">
        <v>1626</v>
      </c>
      <c r="H444" s="119" t="s">
        <v>920</v>
      </c>
      <c r="I444" s="119" t="s">
        <v>1627</v>
      </c>
      <c r="J444" s="116"/>
    </row>
    <row r="445" s="115" customFormat="1" ht="12.75" spans="1:10">
      <c r="A445" s="119" t="s">
        <v>1264</v>
      </c>
      <c r="B445" s="119" t="s">
        <v>811</v>
      </c>
      <c r="C445" s="119" t="s">
        <v>1714</v>
      </c>
      <c r="D445" s="119" t="s">
        <v>916</v>
      </c>
      <c r="E445" s="119" t="s">
        <v>917</v>
      </c>
      <c r="F445" s="119" t="s">
        <v>72</v>
      </c>
      <c r="G445" s="119" t="s">
        <v>1626</v>
      </c>
      <c r="H445" s="119" t="s">
        <v>920</v>
      </c>
      <c r="I445" s="119" t="s">
        <v>1627</v>
      </c>
      <c r="J445" s="116"/>
    </row>
    <row r="446" s="115" customFormat="1" ht="12.75" spans="1:10">
      <c r="A446" s="119" t="s">
        <v>977</v>
      </c>
      <c r="B446" s="119" t="s">
        <v>524</v>
      </c>
      <c r="C446" s="119" t="s">
        <v>1715</v>
      </c>
      <c r="D446" s="119" t="s">
        <v>916</v>
      </c>
      <c r="E446" s="119" t="s">
        <v>917</v>
      </c>
      <c r="F446" s="119" t="s">
        <v>122</v>
      </c>
      <c r="G446" s="119" t="s">
        <v>1626</v>
      </c>
      <c r="H446" s="119" t="s">
        <v>920</v>
      </c>
      <c r="I446" s="119" t="s">
        <v>1627</v>
      </c>
      <c r="J446" s="116"/>
    </row>
    <row r="447" s="115" customFormat="1" ht="12.75" spans="1:10">
      <c r="A447" s="119" t="s">
        <v>1669</v>
      </c>
      <c r="B447" s="119" t="s">
        <v>585</v>
      </c>
      <c r="C447" s="119" t="s">
        <v>1716</v>
      </c>
      <c r="D447" s="119" t="s">
        <v>916</v>
      </c>
      <c r="E447" s="119" t="s">
        <v>1030</v>
      </c>
      <c r="F447" s="119" t="s">
        <v>1671</v>
      </c>
      <c r="G447" s="119" t="s">
        <v>1626</v>
      </c>
      <c r="H447" s="119" t="s">
        <v>920</v>
      </c>
      <c r="I447" s="119" t="s">
        <v>1627</v>
      </c>
      <c r="J447" s="116"/>
    </row>
    <row r="448" s="115" customFormat="1" ht="12.75" spans="1:10">
      <c r="A448" s="119" t="s">
        <v>1164</v>
      </c>
      <c r="B448" s="119" t="s">
        <v>273</v>
      </c>
      <c r="C448" s="119" t="s">
        <v>1717</v>
      </c>
      <c r="D448" s="119" t="s">
        <v>916</v>
      </c>
      <c r="E448" s="119" t="s">
        <v>1030</v>
      </c>
      <c r="F448" s="119" t="s">
        <v>1167</v>
      </c>
      <c r="G448" s="119" t="s">
        <v>1626</v>
      </c>
      <c r="H448" s="119" t="s">
        <v>920</v>
      </c>
      <c r="I448" s="119" t="s">
        <v>1627</v>
      </c>
      <c r="J448" s="116"/>
    </row>
    <row r="449" s="115" customFormat="1" ht="12.75" spans="1:10">
      <c r="A449" s="119" t="s">
        <v>1117</v>
      </c>
      <c r="B449" s="119" t="s">
        <v>1718</v>
      </c>
      <c r="C449" s="119" t="s">
        <v>1719</v>
      </c>
      <c r="D449" s="119" t="s">
        <v>916</v>
      </c>
      <c r="E449" s="119" t="s">
        <v>917</v>
      </c>
      <c r="F449" s="119" t="s">
        <v>1119</v>
      </c>
      <c r="G449" s="119" t="s">
        <v>1626</v>
      </c>
      <c r="H449" s="119" t="s">
        <v>920</v>
      </c>
      <c r="I449" s="119" t="s">
        <v>1627</v>
      </c>
      <c r="J449" s="116"/>
    </row>
    <row r="450" s="115" customFormat="1" ht="12.75" spans="1:10">
      <c r="A450" s="119" t="s">
        <v>1622</v>
      </c>
      <c r="B450" s="119" t="s">
        <v>483</v>
      </c>
      <c r="C450" s="119" t="s">
        <v>1720</v>
      </c>
      <c r="D450" s="119" t="s">
        <v>916</v>
      </c>
      <c r="E450" s="119" t="s">
        <v>917</v>
      </c>
      <c r="F450" s="119" t="s">
        <v>1625</v>
      </c>
      <c r="G450" s="119" t="s">
        <v>1626</v>
      </c>
      <c r="H450" s="119" t="s">
        <v>920</v>
      </c>
      <c r="I450" s="119" t="s">
        <v>1627</v>
      </c>
      <c r="J450" s="116"/>
    </row>
    <row r="451" s="115" customFormat="1" ht="12.75" spans="1:10">
      <c r="A451" s="119" t="s">
        <v>1137</v>
      </c>
      <c r="B451" s="119" t="s">
        <v>292</v>
      </c>
      <c r="C451" s="119" t="s">
        <v>1721</v>
      </c>
      <c r="D451" s="119" t="s">
        <v>916</v>
      </c>
      <c r="E451" s="119" t="s">
        <v>1030</v>
      </c>
      <c r="F451" s="119" t="s">
        <v>1139</v>
      </c>
      <c r="G451" s="119" t="s">
        <v>1626</v>
      </c>
      <c r="H451" s="119" t="s">
        <v>920</v>
      </c>
      <c r="I451" s="119" t="s">
        <v>1627</v>
      </c>
      <c r="J451" s="116"/>
    </row>
    <row r="452" s="115" customFormat="1" ht="12.75" spans="1:10">
      <c r="A452" s="119" t="s">
        <v>1701</v>
      </c>
      <c r="B452" s="119" t="s">
        <v>492</v>
      </c>
      <c r="C452" s="119" t="s">
        <v>1722</v>
      </c>
      <c r="D452" s="119" t="s">
        <v>916</v>
      </c>
      <c r="E452" s="119" t="s">
        <v>1030</v>
      </c>
      <c r="F452" s="119" t="s">
        <v>1703</v>
      </c>
      <c r="G452" s="119" t="s">
        <v>1626</v>
      </c>
      <c r="H452" s="119" t="s">
        <v>920</v>
      </c>
      <c r="I452" s="119" t="s">
        <v>1627</v>
      </c>
      <c r="J452" s="116"/>
    </row>
    <row r="453" s="115" customFormat="1" ht="12.75" spans="1:10">
      <c r="A453" s="119" t="s">
        <v>1705</v>
      </c>
      <c r="B453" s="119" t="s">
        <v>458</v>
      </c>
      <c r="C453" s="119" t="s">
        <v>1723</v>
      </c>
      <c r="D453" s="119" t="s">
        <v>916</v>
      </c>
      <c r="E453" s="119" t="s">
        <v>1030</v>
      </c>
      <c r="F453" s="119" t="s">
        <v>1708</v>
      </c>
      <c r="G453" s="119" t="s">
        <v>1626</v>
      </c>
      <c r="H453" s="119" t="s">
        <v>920</v>
      </c>
      <c r="I453" s="119" t="s">
        <v>1627</v>
      </c>
      <c r="J453" s="116"/>
    </row>
    <row r="454" s="115" customFormat="1" ht="12.75" spans="1:10">
      <c r="A454" s="119" t="s">
        <v>1224</v>
      </c>
      <c r="B454" s="119" t="s">
        <v>235</v>
      </c>
      <c r="C454" s="119" t="s">
        <v>1724</v>
      </c>
      <c r="D454" s="119" t="s">
        <v>916</v>
      </c>
      <c r="E454" s="119" t="s">
        <v>917</v>
      </c>
      <c r="F454" s="119" t="s">
        <v>1226</v>
      </c>
      <c r="G454" s="119" t="s">
        <v>1626</v>
      </c>
      <c r="H454" s="119" t="s">
        <v>920</v>
      </c>
      <c r="I454" s="119" t="s">
        <v>1627</v>
      </c>
      <c r="J454" s="116"/>
    </row>
    <row r="455" s="115" customFormat="1" ht="12.75" spans="1:10">
      <c r="A455" s="119" t="s">
        <v>1535</v>
      </c>
      <c r="B455" s="119" t="s">
        <v>461</v>
      </c>
      <c r="C455" s="119" t="s">
        <v>1725</v>
      </c>
      <c r="D455" s="119" t="s">
        <v>916</v>
      </c>
      <c r="E455" s="119" t="s">
        <v>917</v>
      </c>
      <c r="F455" s="119" t="s">
        <v>1537</v>
      </c>
      <c r="G455" s="119" t="s">
        <v>1626</v>
      </c>
      <c r="H455" s="119" t="s">
        <v>920</v>
      </c>
      <c r="I455" s="119" t="s">
        <v>1627</v>
      </c>
      <c r="J455" s="116"/>
    </row>
    <row r="456" s="115" customFormat="1" ht="12.75" spans="1:10">
      <c r="A456" s="119" t="s">
        <v>1418</v>
      </c>
      <c r="B456" s="119" t="s">
        <v>268</v>
      </c>
      <c r="C456" s="119" t="s">
        <v>1726</v>
      </c>
      <c r="D456" s="119" t="s">
        <v>916</v>
      </c>
      <c r="E456" s="119" t="s">
        <v>1030</v>
      </c>
      <c r="F456" s="119" t="s">
        <v>1420</v>
      </c>
      <c r="G456" s="119" t="s">
        <v>1626</v>
      </c>
      <c r="H456" s="119" t="s">
        <v>920</v>
      </c>
      <c r="I456" s="119" t="s">
        <v>1627</v>
      </c>
      <c r="J456" s="116"/>
    </row>
    <row r="457" s="115" customFormat="1" ht="12.75" spans="1:10">
      <c r="A457" s="119" t="s">
        <v>1418</v>
      </c>
      <c r="B457" s="119" t="s">
        <v>723</v>
      </c>
      <c r="C457" s="119" t="s">
        <v>1727</v>
      </c>
      <c r="D457" s="119" t="s">
        <v>916</v>
      </c>
      <c r="E457" s="119" t="s">
        <v>917</v>
      </c>
      <c r="F457" s="119" t="s">
        <v>1420</v>
      </c>
      <c r="G457" s="119" t="s">
        <v>1626</v>
      </c>
      <c r="H457" s="119" t="s">
        <v>920</v>
      </c>
      <c r="I457" s="119" t="s">
        <v>1627</v>
      </c>
      <c r="J457" s="116"/>
    </row>
    <row r="458" s="115" customFormat="1" ht="12.75" spans="1:10">
      <c r="A458" s="119" t="s">
        <v>950</v>
      </c>
      <c r="B458" s="119" t="s">
        <v>1728</v>
      </c>
      <c r="C458" s="119" t="s">
        <v>1729</v>
      </c>
      <c r="D458" s="119" t="s">
        <v>916</v>
      </c>
      <c r="E458" s="119" t="s">
        <v>917</v>
      </c>
      <c r="F458" s="119" t="s">
        <v>69</v>
      </c>
      <c r="G458" s="119" t="s">
        <v>1626</v>
      </c>
      <c r="H458" s="119" t="s">
        <v>920</v>
      </c>
      <c r="I458" s="119" t="s">
        <v>1627</v>
      </c>
      <c r="J458" s="116"/>
    </row>
    <row r="459" s="115" customFormat="1" ht="12.75" spans="1:10">
      <c r="A459" s="119" t="s">
        <v>1013</v>
      </c>
      <c r="B459" s="119" t="s">
        <v>402</v>
      </c>
      <c r="C459" s="119" t="s">
        <v>1730</v>
      </c>
      <c r="D459" s="119" t="s">
        <v>916</v>
      </c>
      <c r="E459" s="119" t="s">
        <v>1030</v>
      </c>
      <c r="F459" s="119" t="s">
        <v>1016</v>
      </c>
      <c r="G459" s="119" t="s">
        <v>1626</v>
      </c>
      <c r="H459" s="119" t="s">
        <v>920</v>
      </c>
      <c r="I459" s="119" t="s">
        <v>1627</v>
      </c>
      <c r="J459" s="116"/>
    </row>
    <row r="460" s="115" customFormat="1" ht="12.75" spans="1:10">
      <c r="A460" s="119" t="s">
        <v>1352</v>
      </c>
      <c r="B460" s="119" t="s">
        <v>485</v>
      </c>
      <c r="C460" s="119" t="s">
        <v>1731</v>
      </c>
      <c r="D460" s="119" t="s">
        <v>916</v>
      </c>
      <c r="E460" s="119" t="s">
        <v>917</v>
      </c>
      <c r="F460" s="119" t="s">
        <v>100</v>
      </c>
      <c r="G460" s="119" t="s">
        <v>1626</v>
      </c>
      <c r="H460" s="119" t="s">
        <v>920</v>
      </c>
      <c r="I460" s="119" t="s">
        <v>1627</v>
      </c>
      <c r="J460" s="116"/>
    </row>
    <row r="461" s="115" customFormat="1" ht="12.75" spans="1:10">
      <c r="A461" s="119" t="s">
        <v>1171</v>
      </c>
      <c r="B461" s="119" t="s">
        <v>1732</v>
      </c>
      <c r="C461" s="119" t="s">
        <v>1733</v>
      </c>
      <c r="D461" s="119" t="s">
        <v>916</v>
      </c>
      <c r="E461" s="119" t="s">
        <v>917</v>
      </c>
      <c r="F461" s="119" t="s">
        <v>135</v>
      </c>
      <c r="G461" s="119" t="s">
        <v>1626</v>
      </c>
      <c r="H461" s="119" t="s">
        <v>920</v>
      </c>
      <c r="I461" s="119" t="s">
        <v>1627</v>
      </c>
      <c r="J461" s="116"/>
    </row>
    <row r="462" s="115" customFormat="1" ht="12.75" spans="1:10">
      <c r="A462" s="119" t="s">
        <v>947</v>
      </c>
      <c r="B462" s="119" t="s">
        <v>817</v>
      </c>
      <c r="C462" s="119" t="s">
        <v>1734</v>
      </c>
      <c r="D462" s="119" t="s">
        <v>916</v>
      </c>
      <c r="E462" s="119" t="s">
        <v>917</v>
      </c>
      <c r="F462" s="119" t="s">
        <v>949</v>
      </c>
      <c r="G462" s="119" t="s">
        <v>1626</v>
      </c>
      <c r="H462" s="119" t="s">
        <v>920</v>
      </c>
      <c r="I462" s="119" t="s">
        <v>1627</v>
      </c>
      <c r="J462" s="116"/>
    </row>
    <row r="463" s="115" customFormat="1" ht="12.75" spans="1:10">
      <c r="A463" s="119" t="s">
        <v>1554</v>
      </c>
      <c r="B463" s="119" t="s">
        <v>442</v>
      </c>
      <c r="C463" s="119" t="s">
        <v>1735</v>
      </c>
      <c r="D463" s="119" t="s">
        <v>916</v>
      </c>
      <c r="E463" s="119" t="s">
        <v>1030</v>
      </c>
      <c r="F463" s="119" t="s">
        <v>1556</v>
      </c>
      <c r="G463" s="119" t="s">
        <v>1626</v>
      </c>
      <c r="H463" s="119" t="s">
        <v>920</v>
      </c>
      <c r="I463" s="119" t="s">
        <v>1627</v>
      </c>
      <c r="J463" s="116"/>
    </row>
    <row r="464" s="115" customFormat="1" ht="12.75" spans="1:10">
      <c r="A464" s="119" t="s">
        <v>1230</v>
      </c>
      <c r="B464" s="119" t="s">
        <v>688</v>
      </c>
      <c r="C464" s="119" t="s">
        <v>1736</v>
      </c>
      <c r="D464" s="119" t="s">
        <v>916</v>
      </c>
      <c r="E464" s="119" t="s">
        <v>917</v>
      </c>
      <c r="F464" s="119" t="s">
        <v>1233</v>
      </c>
      <c r="G464" s="119" t="s">
        <v>1626</v>
      </c>
      <c r="H464" s="119" t="s">
        <v>920</v>
      </c>
      <c r="I464" s="119" t="s">
        <v>1627</v>
      </c>
      <c r="J464" s="116"/>
    </row>
    <row r="465" s="115" customFormat="1" ht="12.75" spans="1:10">
      <c r="A465" s="119" t="s">
        <v>1365</v>
      </c>
      <c r="B465" s="119" t="s">
        <v>396</v>
      </c>
      <c r="C465" s="119" t="s">
        <v>1737</v>
      </c>
      <c r="D465" s="119" t="s">
        <v>916</v>
      </c>
      <c r="E465" s="119" t="s">
        <v>1030</v>
      </c>
      <c r="F465" s="119" t="s">
        <v>167</v>
      </c>
      <c r="G465" s="119" t="s">
        <v>1626</v>
      </c>
      <c r="H465" s="119" t="s">
        <v>920</v>
      </c>
      <c r="I465" s="119" t="s">
        <v>1627</v>
      </c>
      <c r="J465" s="116"/>
    </row>
    <row r="466" s="115" customFormat="1" ht="12.75" spans="1:10">
      <c r="A466" s="119" t="s">
        <v>1705</v>
      </c>
      <c r="B466" s="119" t="s">
        <v>543</v>
      </c>
      <c r="C466" s="119" t="s">
        <v>1738</v>
      </c>
      <c r="D466" s="119" t="s">
        <v>916</v>
      </c>
      <c r="E466" s="119" t="s">
        <v>917</v>
      </c>
      <c r="F466" s="119" t="s">
        <v>1708</v>
      </c>
      <c r="G466" s="119" t="s">
        <v>1626</v>
      </c>
      <c r="H466" s="119" t="s">
        <v>920</v>
      </c>
      <c r="I466" s="119" t="s">
        <v>1627</v>
      </c>
      <c r="J466" s="116"/>
    </row>
    <row r="467" s="115" customFormat="1" ht="12.75" spans="1:10">
      <c r="A467" s="119" t="s">
        <v>1003</v>
      </c>
      <c r="B467" s="119" t="s">
        <v>1739</v>
      </c>
      <c r="C467" s="119" t="s">
        <v>1740</v>
      </c>
      <c r="D467" s="119" t="s">
        <v>916</v>
      </c>
      <c r="E467" s="119" t="s">
        <v>917</v>
      </c>
      <c r="F467" s="119" t="s">
        <v>1005</v>
      </c>
      <c r="G467" s="119" t="s">
        <v>1626</v>
      </c>
      <c r="H467" s="119" t="s">
        <v>920</v>
      </c>
      <c r="I467" s="119" t="s">
        <v>1627</v>
      </c>
      <c r="J467" s="116"/>
    </row>
    <row r="468" s="115" customFormat="1" ht="12.75" spans="1:10">
      <c r="A468" s="119" t="s">
        <v>1082</v>
      </c>
      <c r="B468" s="119" t="s">
        <v>351</v>
      </c>
      <c r="C468" s="119" t="s">
        <v>1741</v>
      </c>
      <c r="D468" s="119" t="s">
        <v>916</v>
      </c>
      <c r="E468" s="119" t="s">
        <v>917</v>
      </c>
      <c r="F468" s="119" t="s">
        <v>1084</v>
      </c>
      <c r="G468" s="119" t="s">
        <v>1626</v>
      </c>
      <c r="H468" s="119" t="s">
        <v>920</v>
      </c>
      <c r="I468" s="119" t="s">
        <v>1627</v>
      </c>
      <c r="J468" s="116"/>
    </row>
    <row r="469" s="115" customFormat="1" ht="12.75" spans="1:10">
      <c r="A469" s="119" t="s">
        <v>1105</v>
      </c>
      <c r="B469" s="119" t="s">
        <v>619</v>
      </c>
      <c r="C469" s="119" t="s">
        <v>1742</v>
      </c>
      <c r="D469" s="119" t="s">
        <v>916</v>
      </c>
      <c r="E469" s="119" t="s">
        <v>917</v>
      </c>
      <c r="F469" s="119" t="s">
        <v>162</v>
      </c>
      <c r="G469" s="119" t="s">
        <v>1626</v>
      </c>
      <c r="H469" s="119" t="s">
        <v>920</v>
      </c>
      <c r="I469" s="119" t="s">
        <v>1627</v>
      </c>
      <c r="J469" s="116"/>
    </row>
    <row r="470" s="115" customFormat="1" ht="12.75" spans="1:10">
      <c r="A470" s="119" t="s">
        <v>1743</v>
      </c>
      <c r="B470" s="119" t="s">
        <v>1744</v>
      </c>
      <c r="C470" s="119" t="s">
        <v>1745</v>
      </c>
      <c r="D470" s="119" t="s">
        <v>916</v>
      </c>
      <c r="E470" s="119" t="s">
        <v>917</v>
      </c>
      <c r="F470" s="119" t="s">
        <v>1746</v>
      </c>
      <c r="G470" s="119" t="s">
        <v>1626</v>
      </c>
      <c r="H470" s="119" t="s">
        <v>920</v>
      </c>
      <c r="I470" s="119" t="s">
        <v>1627</v>
      </c>
      <c r="J470" s="116"/>
    </row>
    <row r="471" s="115" customFormat="1" ht="12.75" spans="1:10">
      <c r="A471" s="119" t="s">
        <v>1678</v>
      </c>
      <c r="B471" s="119" t="s">
        <v>1747</v>
      </c>
      <c r="C471" s="119" t="s">
        <v>1748</v>
      </c>
      <c r="D471" s="119" t="s">
        <v>916</v>
      </c>
      <c r="E471" s="119" t="s">
        <v>917</v>
      </c>
      <c r="F471" s="119" t="s">
        <v>1680</v>
      </c>
      <c r="G471" s="119" t="s">
        <v>1626</v>
      </c>
      <c r="H471" s="119" t="s">
        <v>920</v>
      </c>
      <c r="I471" s="119" t="s">
        <v>1627</v>
      </c>
      <c r="J471" s="116"/>
    </row>
    <row r="472" s="115" customFormat="1" ht="12.75" spans="1:10">
      <c r="A472" s="119" t="s">
        <v>1299</v>
      </c>
      <c r="B472" s="119" t="s">
        <v>1749</v>
      </c>
      <c r="C472" s="119" t="s">
        <v>1750</v>
      </c>
      <c r="D472" s="119" t="s">
        <v>916</v>
      </c>
      <c r="E472" s="119" t="s">
        <v>917</v>
      </c>
      <c r="F472" s="119" t="s">
        <v>1301</v>
      </c>
      <c r="G472" s="119" t="s">
        <v>1626</v>
      </c>
      <c r="H472" s="119" t="s">
        <v>920</v>
      </c>
      <c r="I472" s="119" t="s">
        <v>1627</v>
      </c>
      <c r="J472" s="116"/>
    </row>
    <row r="473" s="115" customFormat="1" ht="12.75" spans="1:10">
      <c r="A473" s="119" t="s">
        <v>1365</v>
      </c>
      <c r="B473" s="119" t="s">
        <v>349</v>
      </c>
      <c r="C473" s="119" t="s">
        <v>1751</v>
      </c>
      <c r="D473" s="119" t="s">
        <v>916</v>
      </c>
      <c r="E473" s="119" t="s">
        <v>917</v>
      </c>
      <c r="F473" s="119" t="s">
        <v>167</v>
      </c>
      <c r="G473" s="119" t="s">
        <v>1626</v>
      </c>
      <c r="H473" s="119" t="s">
        <v>920</v>
      </c>
      <c r="I473" s="119" t="s">
        <v>1627</v>
      </c>
      <c r="J473" s="116"/>
    </row>
    <row r="474" s="115" customFormat="1" ht="12.75" spans="1:10">
      <c r="A474" s="119" t="s">
        <v>1530</v>
      </c>
      <c r="B474" s="119" t="s">
        <v>1752</v>
      </c>
      <c r="C474" s="119" t="s">
        <v>1753</v>
      </c>
      <c r="D474" s="119" t="s">
        <v>916</v>
      </c>
      <c r="E474" s="119" t="s">
        <v>917</v>
      </c>
      <c r="F474" s="119" t="s">
        <v>89</v>
      </c>
      <c r="G474" s="119" t="s">
        <v>1626</v>
      </c>
      <c r="H474" s="119" t="s">
        <v>920</v>
      </c>
      <c r="I474" s="119" t="s">
        <v>1627</v>
      </c>
      <c r="J474" s="116"/>
    </row>
    <row r="475" s="115" customFormat="1" ht="12.75" spans="1:10">
      <c r="A475" s="119" t="s">
        <v>1684</v>
      </c>
      <c r="B475" s="119" t="s">
        <v>363</v>
      </c>
      <c r="C475" s="119" t="s">
        <v>1754</v>
      </c>
      <c r="D475" s="119" t="s">
        <v>916</v>
      </c>
      <c r="E475" s="119" t="s">
        <v>917</v>
      </c>
      <c r="F475" s="119" t="s">
        <v>1687</v>
      </c>
      <c r="G475" s="119" t="s">
        <v>1626</v>
      </c>
      <c r="H475" s="119" t="s">
        <v>920</v>
      </c>
      <c r="I475" s="119" t="s">
        <v>1627</v>
      </c>
      <c r="J475" s="116"/>
    </row>
    <row r="476" s="115" customFormat="1" ht="12.75" spans="1:10">
      <c r="A476" s="119" t="s">
        <v>1530</v>
      </c>
      <c r="B476" s="119" t="s">
        <v>243</v>
      </c>
      <c r="C476" s="119" t="s">
        <v>1755</v>
      </c>
      <c r="D476" s="119" t="s">
        <v>916</v>
      </c>
      <c r="E476" s="119" t="s">
        <v>1030</v>
      </c>
      <c r="F476" s="119" t="s">
        <v>89</v>
      </c>
      <c r="G476" s="119" t="s">
        <v>1626</v>
      </c>
      <c r="H476" s="119" t="s">
        <v>920</v>
      </c>
      <c r="I476" s="119" t="s">
        <v>1627</v>
      </c>
      <c r="J476" s="116"/>
    </row>
    <row r="477" s="115" customFormat="1" ht="12.75" spans="1:10">
      <c r="A477" s="119" t="s">
        <v>1297</v>
      </c>
      <c r="B477" s="119" t="s">
        <v>1756</v>
      </c>
      <c r="C477" s="119" t="s">
        <v>1757</v>
      </c>
      <c r="D477" s="119" t="s">
        <v>916</v>
      </c>
      <c r="E477" s="119" t="s">
        <v>917</v>
      </c>
      <c r="F477" s="119" t="s">
        <v>97</v>
      </c>
      <c r="G477" s="119" t="s">
        <v>1626</v>
      </c>
      <c r="H477" s="119" t="s">
        <v>920</v>
      </c>
      <c r="I477" s="119" t="s">
        <v>1627</v>
      </c>
      <c r="J477" s="116"/>
    </row>
    <row r="478" s="115" customFormat="1" ht="12.75" spans="1:10">
      <c r="A478" s="119" t="s">
        <v>1684</v>
      </c>
      <c r="B478" s="119" t="s">
        <v>1758</v>
      </c>
      <c r="C478" s="119" t="s">
        <v>1759</v>
      </c>
      <c r="D478" s="119" t="s">
        <v>916</v>
      </c>
      <c r="E478" s="119" t="s">
        <v>917</v>
      </c>
      <c r="F478" s="119" t="s">
        <v>1687</v>
      </c>
      <c r="G478" s="119" t="s">
        <v>1626</v>
      </c>
      <c r="H478" s="119" t="s">
        <v>920</v>
      </c>
      <c r="I478" s="119" t="s">
        <v>1627</v>
      </c>
      <c r="J478" s="116"/>
    </row>
    <row r="479" s="115" customFormat="1" ht="12.75" spans="1:10">
      <c r="A479" s="119" t="s">
        <v>1439</v>
      </c>
      <c r="B479" s="119" t="s">
        <v>711</v>
      </c>
      <c r="C479" s="119" t="s">
        <v>1760</v>
      </c>
      <c r="D479" s="119" t="s">
        <v>916</v>
      </c>
      <c r="E479" s="119" t="s">
        <v>917</v>
      </c>
      <c r="F479" s="119" t="s">
        <v>1441</v>
      </c>
      <c r="G479" s="119" t="s">
        <v>1626</v>
      </c>
      <c r="H479" s="119" t="s">
        <v>920</v>
      </c>
      <c r="I479" s="119" t="s">
        <v>1627</v>
      </c>
      <c r="J479" s="116"/>
    </row>
    <row r="480" s="115" customFormat="1" ht="12.75" spans="1:10">
      <c r="A480" s="119" t="s">
        <v>1442</v>
      </c>
      <c r="B480" s="119" t="s">
        <v>611</v>
      </c>
      <c r="C480" s="119" t="s">
        <v>1761</v>
      </c>
      <c r="D480" s="119" t="s">
        <v>916</v>
      </c>
      <c r="E480" s="119" t="s">
        <v>1030</v>
      </c>
      <c r="F480" s="119" t="s">
        <v>1444</v>
      </c>
      <c r="G480" s="119" t="s">
        <v>1626</v>
      </c>
      <c r="H480" s="119" t="s">
        <v>920</v>
      </c>
      <c r="I480" s="119" t="s">
        <v>1627</v>
      </c>
      <c r="J480" s="116"/>
    </row>
    <row r="481" s="115" customFormat="1" ht="12.75" spans="1:10">
      <c r="A481" s="119" t="s">
        <v>1622</v>
      </c>
      <c r="B481" s="119" t="s">
        <v>775</v>
      </c>
      <c r="C481" s="119" t="s">
        <v>1762</v>
      </c>
      <c r="D481" s="119" t="s">
        <v>916</v>
      </c>
      <c r="E481" s="119" t="s">
        <v>917</v>
      </c>
      <c r="F481" s="119" t="s">
        <v>1625</v>
      </c>
      <c r="G481" s="119" t="s">
        <v>1626</v>
      </c>
      <c r="H481" s="119" t="s">
        <v>920</v>
      </c>
      <c r="I481" s="119" t="s">
        <v>1627</v>
      </c>
      <c r="J481" s="116"/>
    </row>
    <row r="482" s="115" customFormat="1" ht="12.75" spans="1:10">
      <c r="A482" s="119" t="s">
        <v>1324</v>
      </c>
      <c r="B482" s="119" t="s">
        <v>870</v>
      </c>
      <c r="C482" s="119" t="s">
        <v>1763</v>
      </c>
      <c r="D482" s="119" t="s">
        <v>916</v>
      </c>
      <c r="E482" s="119" t="s">
        <v>917</v>
      </c>
      <c r="F482" s="119" t="s">
        <v>145</v>
      </c>
      <c r="G482" s="119" t="s">
        <v>1626</v>
      </c>
      <c r="H482" s="119" t="s">
        <v>920</v>
      </c>
      <c r="I482" s="119" t="s">
        <v>1627</v>
      </c>
      <c r="J482" s="116"/>
    </row>
    <row r="483" s="115" customFormat="1" ht="12.75" spans="1:10">
      <c r="A483" s="119" t="s">
        <v>1105</v>
      </c>
      <c r="B483" s="119" t="s">
        <v>789</v>
      </c>
      <c r="C483" s="119" t="s">
        <v>1764</v>
      </c>
      <c r="D483" s="119" t="s">
        <v>916</v>
      </c>
      <c r="E483" s="119" t="s">
        <v>917</v>
      </c>
      <c r="F483" s="119" t="s">
        <v>162</v>
      </c>
      <c r="G483" s="119" t="s">
        <v>1626</v>
      </c>
      <c r="H483" s="119" t="s">
        <v>920</v>
      </c>
      <c r="I483" s="119" t="s">
        <v>1627</v>
      </c>
      <c r="J483" s="116"/>
    </row>
    <row r="484" s="115" customFormat="1" ht="12.75" spans="1:10">
      <c r="A484" s="119" t="s">
        <v>943</v>
      </c>
      <c r="B484" s="119" t="s">
        <v>1765</v>
      </c>
      <c r="C484" s="119" t="s">
        <v>1766</v>
      </c>
      <c r="D484" s="119" t="s">
        <v>916</v>
      </c>
      <c r="E484" s="119" t="s">
        <v>1030</v>
      </c>
      <c r="F484" s="119" t="s">
        <v>945</v>
      </c>
      <c r="G484" s="119" t="s">
        <v>1626</v>
      </c>
      <c r="H484" s="119" t="s">
        <v>920</v>
      </c>
      <c r="I484" s="119" t="s">
        <v>1627</v>
      </c>
      <c r="J484" s="116"/>
    </row>
    <row r="485" s="115" customFormat="1" ht="12.75" spans="1:10">
      <c r="A485" s="119" t="s">
        <v>1701</v>
      </c>
      <c r="B485" s="119" t="s">
        <v>1767</v>
      </c>
      <c r="C485" s="119" t="s">
        <v>1768</v>
      </c>
      <c r="D485" s="119" t="s">
        <v>916</v>
      </c>
      <c r="E485" s="119" t="s">
        <v>917</v>
      </c>
      <c r="F485" s="119" t="s">
        <v>1703</v>
      </c>
      <c r="G485" s="119" t="s">
        <v>1626</v>
      </c>
      <c r="H485" s="119" t="s">
        <v>920</v>
      </c>
      <c r="I485" s="119" t="s">
        <v>1627</v>
      </c>
      <c r="J485" s="116"/>
    </row>
    <row r="486" s="115" customFormat="1" ht="12.75" spans="1:10">
      <c r="A486" s="119" t="s">
        <v>1688</v>
      </c>
      <c r="B486" s="119" t="s">
        <v>460</v>
      </c>
      <c r="C486" s="119" t="s">
        <v>1769</v>
      </c>
      <c r="D486" s="119" t="s">
        <v>916</v>
      </c>
      <c r="E486" s="119" t="s">
        <v>1030</v>
      </c>
      <c r="F486" s="119" t="s">
        <v>1690</v>
      </c>
      <c r="G486" s="119" t="s">
        <v>1626</v>
      </c>
      <c r="H486" s="119" t="s">
        <v>920</v>
      </c>
      <c r="I486" s="119" t="s">
        <v>1627</v>
      </c>
      <c r="J486" s="116"/>
    </row>
    <row r="487" s="115" customFormat="1" ht="12.75" spans="1:10">
      <c r="A487" s="119" t="s">
        <v>943</v>
      </c>
      <c r="B487" s="119" t="s">
        <v>1770</v>
      </c>
      <c r="C487" s="119" t="s">
        <v>1771</v>
      </c>
      <c r="D487" s="119" t="s">
        <v>916</v>
      </c>
      <c r="E487" s="119" t="s">
        <v>917</v>
      </c>
      <c r="F487" s="119" t="s">
        <v>945</v>
      </c>
      <c r="G487" s="119" t="s">
        <v>1626</v>
      </c>
      <c r="H487" s="119" t="s">
        <v>920</v>
      </c>
      <c r="I487" s="119" t="s">
        <v>1627</v>
      </c>
      <c r="J487" s="116"/>
    </row>
    <row r="488" s="115" customFormat="1" ht="12.75" spans="1:10">
      <c r="A488" s="119" t="s">
        <v>1549</v>
      </c>
      <c r="B488" s="119" t="s">
        <v>1772</v>
      </c>
      <c r="C488" s="119" t="s">
        <v>1773</v>
      </c>
      <c r="D488" s="119" t="s">
        <v>916</v>
      </c>
      <c r="E488" s="119" t="s">
        <v>917</v>
      </c>
      <c r="F488" s="119" t="s">
        <v>1551</v>
      </c>
      <c r="G488" s="119" t="s">
        <v>1626</v>
      </c>
      <c r="H488" s="119" t="s">
        <v>920</v>
      </c>
      <c r="I488" s="119" t="s">
        <v>1627</v>
      </c>
      <c r="J488" s="116"/>
    </row>
    <row r="489" s="115" customFormat="1" ht="12.75" spans="1:10">
      <c r="A489" s="119" t="s">
        <v>1615</v>
      </c>
      <c r="B489" s="119" t="s">
        <v>247</v>
      </c>
      <c r="C489" s="119" t="s">
        <v>1774</v>
      </c>
      <c r="D489" s="119" t="s">
        <v>916</v>
      </c>
      <c r="E489" s="119" t="s">
        <v>1030</v>
      </c>
      <c r="F489" s="119" t="s">
        <v>1617</v>
      </c>
      <c r="G489" s="119" t="s">
        <v>1626</v>
      </c>
      <c r="H489" s="119" t="s">
        <v>920</v>
      </c>
      <c r="I489" s="119" t="s">
        <v>1627</v>
      </c>
      <c r="J489" s="116"/>
    </row>
    <row r="490" s="115" customFormat="1" ht="12.75" spans="1:10">
      <c r="A490" s="119" t="s">
        <v>1052</v>
      </c>
      <c r="B490" s="119" t="s">
        <v>820</v>
      </c>
      <c r="C490" s="119" t="s">
        <v>1775</v>
      </c>
      <c r="D490" s="119" t="s">
        <v>916</v>
      </c>
      <c r="E490" s="119" t="s">
        <v>1129</v>
      </c>
      <c r="F490" s="119" t="s">
        <v>95</v>
      </c>
      <c r="G490" s="119" t="s">
        <v>1626</v>
      </c>
      <c r="H490" s="119" t="s">
        <v>920</v>
      </c>
      <c r="I490" s="119" t="s">
        <v>1627</v>
      </c>
      <c r="J490" s="116"/>
    </row>
    <row r="491" s="115" customFormat="1" ht="12.75" spans="1:10">
      <c r="A491" s="119" t="s">
        <v>931</v>
      </c>
      <c r="B491" s="119" t="s">
        <v>262</v>
      </c>
      <c r="C491" s="119" t="s">
        <v>1416</v>
      </c>
      <c r="D491" s="119" t="s">
        <v>916</v>
      </c>
      <c r="E491" s="119" t="s">
        <v>917</v>
      </c>
      <c r="F491" s="119" t="s">
        <v>933</v>
      </c>
      <c r="G491" s="119" t="s">
        <v>1626</v>
      </c>
      <c r="H491" s="119" t="s">
        <v>920</v>
      </c>
      <c r="I491" s="119" t="s">
        <v>1627</v>
      </c>
      <c r="J491" s="116"/>
    </row>
    <row r="492" s="115" customFormat="1" ht="12.75" spans="1:10">
      <c r="A492" s="119" t="s">
        <v>1078</v>
      </c>
      <c r="B492" s="119" t="s">
        <v>547</v>
      </c>
      <c r="C492" s="119" t="s">
        <v>1776</v>
      </c>
      <c r="D492" s="119" t="s">
        <v>916</v>
      </c>
      <c r="E492" s="119" t="s">
        <v>1030</v>
      </c>
      <c r="F492" s="119" t="s">
        <v>1081</v>
      </c>
      <c r="G492" s="119" t="s">
        <v>1626</v>
      </c>
      <c r="H492" s="119" t="s">
        <v>920</v>
      </c>
      <c r="I492" s="119" t="s">
        <v>1627</v>
      </c>
      <c r="J492" s="116"/>
    </row>
    <row r="493" s="115" customFormat="1" ht="12.75" spans="1:10">
      <c r="A493" s="119" t="s">
        <v>1052</v>
      </c>
      <c r="B493" s="119" t="s">
        <v>1777</v>
      </c>
      <c r="C493" s="119" t="s">
        <v>1778</v>
      </c>
      <c r="D493" s="119" t="s">
        <v>916</v>
      </c>
      <c r="E493" s="119" t="s">
        <v>917</v>
      </c>
      <c r="F493" s="119" t="s">
        <v>95</v>
      </c>
      <c r="G493" s="119" t="s">
        <v>1626</v>
      </c>
      <c r="H493" s="119" t="s">
        <v>920</v>
      </c>
      <c r="I493" s="119" t="s">
        <v>1627</v>
      </c>
      <c r="J493" s="116"/>
    </row>
    <row r="494" s="115" customFormat="1" ht="12.75" spans="1:10">
      <c r="A494" s="119" t="s">
        <v>1003</v>
      </c>
      <c r="B494" s="119" t="s">
        <v>494</v>
      </c>
      <c r="C494" s="119" t="s">
        <v>1779</v>
      </c>
      <c r="D494" s="119" t="s">
        <v>916</v>
      </c>
      <c r="E494" s="119" t="s">
        <v>917</v>
      </c>
      <c r="F494" s="119" t="s">
        <v>1005</v>
      </c>
      <c r="G494" s="119" t="s">
        <v>1626</v>
      </c>
      <c r="H494" s="119" t="s">
        <v>920</v>
      </c>
      <c r="I494" s="119" t="s">
        <v>1627</v>
      </c>
      <c r="J494" s="116"/>
    </row>
    <row r="495" s="115" customFormat="1" ht="12.75" spans="1:10">
      <c r="A495" s="119" t="s">
        <v>1743</v>
      </c>
      <c r="B495" s="119" t="s">
        <v>304</v>
      </c>
      <c r="C495" s="119" t="s">
        <v>1780</v>
      </c>
      <c r="D495" s="119" t="s">
        <v>916</v>
      </c>
      <c r="E495" s="119" t="s">
        <v>1030</v>
      </c>
      <c r="F495" s="119" t="s">
        <v>1746</v>
      </c>
      <c r="G495" s="119" t="s">
        <v>1626</v>
      </c>
      <c r="H495" s="119" t="s">
        <v>920</v>
      </c>
      <c r="I495" s="119" t="s">
        <v>1627</v>
      </c>
      <c r="J495" s="116"/>
    </row>
    <row r="496" s="115" customFormat="1" ht="12.75" spans="1:10">
      <c r="A496" s="119" t="s">
        <v>1078</v>
      </c>
      <c r="B496" s="119" t="s">
        <v>551</v>
      </c>
      <c r="C496" s="119" t="s">
        <v>1781</v>
      </c>
      <c r="D496" s="119" t="s">
        <v>916</v>
      </c>
      <c r="E496" s="119" t="s">
        <v>917</v>
      </c>
      <c r="F496" s="119" t="s">
        <v>1081</v>
      </c>
      <c r="G496" s="119" t="s">
        <v>1626</v>
      </c>
      <c r="H496" s="119" t="s">
        <v>920</v>
      </c>
      <c r="I496" s="119" t="s">
        <v>1627</v>
      </c>
      <c r="J496" s="116"/>
    </row>
    <row r="497" s="115" customFormat="1" ht="12.75" spans="1:10">
      <c r="A497" s="119" t="s">
        <v>1530</v>
      </c>
      <c r="B497" s="119" t="s">
        <v>345</v>
      </c>
      <c r="C497" s="119" t="s">
        <v>1782</v>
      </c>
      <c r="D497" s="119" t="s">
        <v>916</v>
      </c>
      <c r="E497" s="119" t="s">
        <v>917</v>
      </c>
      <c r="F497" s="119" t="s">
        <v>89</v>
      </c>
      <c r="G497" s="119" t="s">
        <v>1626</v>
      </c>
      <c r="H497" s="119" t="s">
        <v>920</v>
      </c>
      <c r="I497" s="119" t="s">
        <v>1627</v>
      </c>
      <c r="J497" s="116"/>
    </row>
    <row r="498" s="115" customFormat="1" ht="12.75" spans="1:10">
      <c r="A498" s="119" t="s">
        <v>1149</v>
      </c>
      <c r="B498" s="119" t="s">
        <v>276</v>
      </c>
      <c r="C498" s="119" t="s">
        <v>1783</v>
      </c>
      <c r="D498" s="119" t="s">
        <v>916</v>
      </c>
      <c r="E498" s="119" t="s">
        <v>917</v>
      </c>
      <c r="F498" s="119" t="s">
        <v>65</v>
      </c>
      <c r="G498" s="119" t="s">
        <v>1626</v>
      </c>
      <c r="H498" s="119" t="s">
        <v>920</v>
      </c>
      <c r="I498" s="119" t="s">
        <v>1627</v>
      </c>
      <c r="J498" s="116"/>
    </row>
    <row r="499" s="115" customFormat="1" ht="12.75" spans="1:10">
      <c r="A499" s="119" t="s">
        <v>1208</v>
      </c>
      <c r="B499" s="119" t="s">
        <v>1784</v>
      </c>
      <c r="C499" s="119" t="s">
        <v>1785</v>
      </c>
      <c r="D499" s="119" t="s">
        <v>916</v>
      </c>
      <c r="E499" s="119" t="s">
        <v>1030</v>
      </c>
      <c r="F499" s="119" t="s">
        <v>1210</v>
      </c>
      <c r="G499" s="119" t="s">
        <v>1626</v>
      </c>
      <c r="H499" s="119" t="s">
        <v>920</v>
      </c>
      <c r="I499" s="119" t="s">
        <v>1627</v>
      </c>
      <c r="J499" s="116"/>
    </row>
    <row r="500" s="115" customFormat="1" ht="12.75" spans="1:10">
      <c r="A500" s="119" t="s">
        <v>1705</v>
      </c>
      <c r="B500" s="119" t="s">
        <v>488</v>
      </c>
      <c r="C500" s="119" t="s">
        <v>1786</v>
      </c>
      <c r="D500" s="119" t="s">
        <v>916</v>
      </c>
      <c r="E500" s="119" t="s">
        <v>917</v>
      </c>
      <c r="F500" s="119" t="s">
        <v>1708</v>
      </c>
      <c r="G500" s="119" t="s">
        <v>1626</v>
      </c>
      <c r="H500" s="119" t="s">
        <v>920</v>
      </c>
      <c r="I500" s="119" t="s">
        <v>1627</v>
      </c>
      <c r="J500" s="116"/>
    </row>
    <row r="501" s="115" customFormat="1" ht="12.75" spans="1:10">
      <c r="A501" s="119" t="s">
        <v>1535</v>
      </c>
      <c r="B501" s="119" t="s">
        <v>376</v>
      </c>
      <c r="C501" s="119" t="s">
        <v>1787</v>
      </c>
      <c r="D501" s="119" t="s">
        <v>916</v>
      </c>
      <c r="E501" s="119" t="s">
        <v>1030</v>
      </c>
      <c r="F501" s="119" t="s">
        <v>1537</v>
      </c>
      <c r="G501" s="119" t="s">
        <v>1626</v>
      </c>
      <c r="H501" s="119" t="s">
        <v>920</v>
      </c>
      <c r="I501" s="119" t="s">
        <v>1627</v>
      </c>
      <c r="J501" s="116"/>
    </row>
    <row r="502" s="115" customFormat="1" ht="12.75" spans="1:10">
      <c r="A502" s="119" t="s">
        <v>1245</v>
      </c>
      <c r="B502" s="119" t="s">
        <v>556</v>
      </c>
      <c r="C502" s="119" t="s">
        <v>1788</v>
      </c>
      <c r="D502" s="119" t="s">
        <v>916</v>
      </c>
      <c r="E502" s="119" t="s">
        <v>917</v>
      </c>
      <c r="F502" s="119" t="s">
        <v>94</v>
      </c>
      <c r="G502" s="119" t="s">
        <v>1626</v>
      </c>
      <c r="H502" s="119" t="s">
        <v>920</v>
      </c>
      <c r="I502" s="119" t="s">
        <v>1627</v>
      </c>
      <c r="J502" s="116"/>
    </row>
    <row r="503" s="115" customFormat="1" ht="12.75" spans="1:10">
      <c r="A503" s="119" t="s">
        <v>1052</v>
      </c>
      <c r="B503" s="119" t="s">
        <v>1789</v>
      </c>
      <c r="C503" s="119" t="s">
        <v>1790</v>
      </c>
      <c r="D503" s="119" t="s">
        <v>916</v>
      </c>
      <c r="E503" s="119" t="s">
        <v>1030</v>
      </c>
      <c r="F503" s="119" t="s">
        <v>95</v>
      </c>
      <c r="G503" s="119" t="s">
        <v>1626</v>
      </c>
      <c r="H503" s="119" t="s">
        <v>920</v>
      </c>
      <c r="I503" s="119" t="s">
        <v>1627</v>
      </c>
      <c r="J503" s="116"/>
    </row>
    <row r="504" s="115" customFormat="1" ht="12.75" spans="1:10">
      <c r="A504" s="119" t="s">
        <v>1684</v>
      </c>
      <c r="B504" s="119" t="s">
        <v>223</v>
      </c>
      <c r="C504" s="119" t="s">
        <v>1494</v>
      </c>
      <c r="D504" s="119" t="s">
        <v>916</v>
      </c>
      <c r="E504" s="119" t="s">
        <v>917</v>
      </c>
      <c r="F504" s="119" t="s">
        <v>1687</v>
      </c>
      <c r="G504" s="119" t="s">
        <v>1626</v>
      </c>
      <c r="H504" s="119" t="s">
        <v>920</v>
      </c>
      <c r="I504" s="119" t="s">
        <v>1627</v>
      </c>
      <c r="J504" s="116"/>
    </row>
    <row r="505" s="115" customFormat="1" ht="12.75" spans="1:10">
      <c r="A505" s="119" t="s">
        <v>1743</v>
      </c>
      <c r="B505" s="119" t="s">
        <v>318</v>
      </c>
      <c r="C505" s="119" t="s">
        <v>1791</v>
      </c>
      <c r="D505" s="119" t="s">
        <v>916</v>
      </c>
      <c r="E505" s="119" t="s">
        <v>917</v>
      </c>
      <c r="F505" s="119" t="s">
        <v>1746</v>
      </c>
      <c r="G505" s="119" t="s">
        <v>1626</v>
      </c>
      <c r="H505" s="119" t="s">
        <v>920</v>
      </c>
      <c r="I505" s="119" t="s">
        <v>1627</v>
      </c>
      <c r="J505" s="116"/>
    </row>
    <row r="506" s="115" customFormat="1" ht="12.75" spans="1:10">
      <c r="A506" s="119" t="s">
        <v>943</v>
      </c>
      <c r="B506" s="119" t="s">
        <v>486</v>
      </c>
      <c r="C506" s="119" t="s">
        <v>1792</v>
      </c>
      <c r="D506" s="119" t="s">
        <v>916</v>
      </c>
      <c r="E506" s="119" t="s">
        <v>917</v>
      </c>
      <c r="F506" s="119" t="s">
        <v>945</v>
      </c>
      <c r="G506" s="119" t="s">
        <v>1626</v>
      </c>
      <c r="H506" s="119" t="s">
        <v>920</v>
      </c>
      <c r="I506" s="119" t="s">
        <v>1627</v>
      </c>
      <c r="J506" s="116"/>
    </row>
    <row r="507" s="115" customFormat="1" ht="12.75" spans="1:10">
      <c r="A507" s="119" t="s">
        <v>1297</v>
      </c>
      <c r="B507" s="119" t="s">
        <v>342</v>
      </c>
      <c r="C507" s="119" t="s">
        <v>1793</v>
      </c>
      <c r="D507" s="119" t="s">
        <v>916</v>
      </c>
      <c r="E507" s="119" t="s">
        <v>917</v>
      </c>
      <c r="F507" s="119" t="s">
        <v>97</v>
      </c>
      <c r="G507" s="119" t="s">
        <v>1626</v>
      </c>
      <c r="H507" s="119" t="s">
        <v>920</v>
      </c>
      <c r="I507" s="119" t="s">
        <v>1627</v>
      </c>
      <c r="J507" s="116"/>
    </row>
    <row r="508" s="115" customFormat="1" ht="12.75" spans="1:10">
      <c r="A508" s="119" t="s">
        <v>1324</v>
      </c>
      <c r="B508" s="119" t="s">
        <v>379</v>
      </c>
      <c r="C508" s="119" t="s">
        <v>1794</v>
      </c>
      <c r="D508" s="119" t="s">
        <v>916</v>
      </c>
      <c r="E508" s="119" t="s">
        <v>1030</v>
      </c>
      <c r="F508" s="119" t="s">
        <v>145</v>
      </c>
      <c r="G508" s="119" t="s">
        <v>1626</v>
      </c>
      <c r="H508" s="119" t="s">
        <v>920</v>
      </c>
      <c r="I508" s="119" t="s">
        <v>1627</v>
      </c>
      <c r="J508" s="116"/>
    </row>
    <row r="509" s="115" customFormat="1" ht="12.75" spans="1:10">
      <c r="A509" s="119" t="s">
        <v>1179</v>
      </c>
      <c r="B509" s="119" t="s">
        <v>598</v>
      </c>
      <c r="C509" s="119" t="s">
        <v>1795</v>
      </c>
      <c r="D509" s="119" t="s">
        <v>916</v>
      </c>
      <c r="E509" s="119" t="s">
        <v>917</v>
      </c>
      <c r="F509" s="119" t="s">
        <v>1181</v>
      </c>
      <c r="G509" s="119" t="s">
        <v>1626</v>
      </c>
      <c r="H509" s="119" t="s">
        <v>920</v>
      </c>
      <c r="I509" s="119" t="s">
        <v>1627</v>
      </c>
      <c r="J509" s="116"/>
    </row>
    <row r="510" s="115" customFormat="1" ht="12.75" spans="1:10">
      <c r="A510" s="119" t="s">
        <v>1429</v>
      </c>
      <c r="B510" s="119" t="s">
        <v>512</v>
      </c>
      <c r="C510" s="119" t="s">
        <v>1796</v>
      </c>
      <c r="D510" s="119" t="s">
        <v>916</v>
      </c>
      <c r="E510" s="119" t="s">
        <v>917</v>
      </c>
      <c r="F510" s="119" t="s">
        <v>1431</v>
      </c>
      <c r="G510" s="119" t="s">
        <v>1626</v>
      </c>
      <c r="H510" s="119" t="s">
        <v>920</v>
      </c>
      <c r="I510" s="119" t="s">
        <v>1627</v>
      </c>
      <c r="J510" s="116"/>
    </row>
    <row r="511" s="115" customFormat="1" ht="12.75" spans="1:10">
      <c r="A511" s="119" t="s">
        <v>1117</v>
      </c>
      <c r="B511" s="119" t="s">
        <v>1797</v>
      </c>
      <c r="C511" s="119" t="s">
        <v>1798</v>
      </c>
      <c r="D511" s="119" t="s">
        <v>916</v>
      </c>
      <c r="E511" s="119" t="s">
        <v>1030</v>
      </c>
      <c r="F511" s="119" t="s">
        <v>1119</v>
      </c>
      <c r="G511" s="119" t="s">
        <v>1626</v>
      </c>
      <c r="H511" s="119" t="s">
        <v>920</v>
      </c>
      <c r="I511" s="119" t="s">
        <v>1627</v>
      </c>
      <c r="J511" s="116"/>
    </row>
    <row r="512" s="115" customFormat="1" ht="12.75" spans="1:10">
      <c r="A512" s="119" t="s">
        <v>1117</v>
      </c>
      <c r="B512" s="119" t="s">
        <v>1799</v>
      </c>
      <c r="C512" s="119" t="s">
        <v>1800</v>
      </c>
      <c r="D512" s="119" t="s">
        <v>916</v>
      </c>
      <c r="E512" s="119" t="s">
        <v>917</v>
      </c>
      <c r="F512" s="119" t="s">
        <v>1119</v>
      </c>
      <c r="G512" s="119" t="s">
        <v>1626</v>
      </c>
      <c r="H512" s="119" t="s">
        <v>920</v>
      </c>
      <c r="I512" s="119" t="s">
        <v>1627</v>
      </c>
      <c r="J512" s="116"/>
    </row>
    <row r="513" s="115" customFormat="1" ht="12.75" spans="1:10">
      <c r="A513" s="119" t="s">
        <v>974</v>
      </c>
      <c r="B513" s="119" t="s">
        <v>211</v>
      </c>
      <c r="C513" s="119" t="s">
        <v>1801</v>
      </c>
      <c r="D513" s="119" t="s">
        <v>916</v>
      </c>
      <c r="E513" s="119" t="s">
        <v>917</v>
      </c>
      <c r="F513" s="119" t="s">
        <v>976</v>
      </c>
      <c r="G513" s="119" t="s">
        <v>1626</v>
      </c>
      <c r="H513" s="119" t="s">
        <v>920</v>
      </c>
      <c r="I513" s="119" t="s">
        <v>1627</v>
      </c>
      <c r="J513" s="116"/>
    </row>
    <row r="514" s="115" customFormat="1" ht="12.75" spans="1:10">
      <c r="A514" s="119" t="s">
        <v>947</v>
      </c>
      <c r="B514" s="119" t="s">
        <v>463</v>
      </c>
      <c r="C514" s="119" t="s">
        <v>1802</v>
      </c>
      <c r="D514" s="119" t="s">
        <v>916</v>
      </c>
      <c r="E514" s="119" t="s">
        <v>917</v>
      </c>
      <c r="F514" s="119" t="s">
        <v>949</v>
      </c>
      <c r="G514" s="119" t="s">
        <v>1626</v>
      </c>
      <c r="H514" s="119" t="s">
        <v>920</v>
      </c>
      <c r="I514" s="119" t="s">
        <v>1627</v>
      </c>
      <c r="J514" s="116"/>
    </row>
    <row r="515" s="115" customFormat="1" ht="12.75" spans="1:10">
      <c r="A515" s="119" t="s">
        <v>1688</v>
      </c>
      <c r="B515" s="119" t="s">
        <v>726</v>
      </c>
      <c r="C515" s="119" t="s">
        <v>1803</v>
      </c>
      <c r="D515" s="119" t="s">
        <v>916</v>
      </c>
      <c r="E515" s="119" t="s">
        <v>917</v>
      </c>
      <c r="F515" s="119" t="s">
        <v>1690</v>
      </c>
      <c r="G515" s="119" t="s">
        <v>1626</v>
      </c>
      <c r="H515" s="119" t="s">
        <v>920</v>
      </c>
      <c r="I515" s="119" t="s">
        <v>1627</v>
      </c>
      <c r="J515" s="116"/>
    </row>
    <row r="516" s="115" customFormat="1" ht="12.75" spans="1:10">
      <c r="A516" s="119" t="s">
        <v>1297</v>
      </c>
      <c r="B516" s="119" t="s">
        <v>334</v>
      </c>
      <c r="C516" s="119" t="s">
        <v>1804</v>
      </c>
      <c r="D516" s="119" t="s">
        <v>916</v>
      </c>
      <c r="E516" s="119" t="s">
        <v>1030</v>
      </c>
      <c r="F516" s="119" t="s">
        <v>97</v>
      </c>
      <c r="G516" s="119" t="s">
        <v>1626</v>
      </c>
      <c r="H516" s="119" t="s">
        <v>920</v>
      </c>
      <c r="I516" s="119" t="s">
        <v>1627</v>
      </c>
      <c r="J516" s="116"/>
    </row>
    <row r="517" s="115" customFormat="1" ht="12.75" spans="1:10">
      <c r="A517" s="119" t="s">
        <v>1489</v>
      </c>
      <c r="B517" s="119" t="s">
        <v>815</v>
      </c>
      <c r="C517" s="119" t="s">
        <v>1805</v>
      </c>
      <c r="D517" s="119" t="s">
        <v>916</v>
      </c>
      <c r="E517" s="119" t="s">
        <v>917</v>
      </c>
      <c r="F517" s="119" t="s">
        <v>1491</v>
      </c>
      <c r="G517" s="119" t="s">
        <v>1626</v>
      </c>
      <c r="H517" s="119" t="s">
        <v>920</v>
      </c>
      <c r="I517" s="119" t="s">
        <v>1627</v>
      </c>
      <c r="J517" s="116"/>
    </row>
    <row r="518" s="115" customFormat="1" ht="12.75" spans="1:10">
      <c r="A518" s="119" t="s">
        <v>1208</v>
      </c>
      <c r="B518" s="119" t="s">
        <v>668</v>
      </c>
      <c r="C518" s="119" t="s">
        <v>1806</v>
      </c>
      <c r="D518" s="119" t="s">
        <v>916</v>
      </c>
      <c r="E518" s="119" t="s">
        <v>917</v>
      </c>
      <c r="F518" s="119" t="s">
        <v>1210</v>
      </c>
      <c r="G518" s="119" t="s">
        <v>1626</v>
      </c>
      <c r="H518" s="119" t="s">
        <v>920</v>
      </c>
      <c r="I518" s="119" t="s">
        <v>1627</v>
      </c>
      <c r="J518" s="121"/>
    </row>
    <row r="519" s="115" customFormat="1" ht="12.75" spans="1:10">
      <c r="A519" s="119" t="s">
        <v>1489</v>
      </c>
      <c r="B519" s="119" t="s">
        <v>1807</v>
      </c>
      <c r="C519" s="119" t="s">
        <v>1808</v>
      </c>
      <c r="D519" s="119" t="s">
        <v>916</v>
      </c>
      <c r="E519" s="119" t="s">
        <v>917</v>
      </c>
      <c r="F519" s="119" t="s">
        <v>1491</v>
      </c>
      <c r="G519" s="119" t="s">
        <v>1626</v>
      </c>
      <c r="H519" s="119" t="s">
        <v>920</v>
      </c>
      <c r="I519" s="119" t="s">
        <v>1627</v>
      </c>
      <c r="J519" s="121"/>
    </row>
    <row r="520" s="115" customFormat="1" ht="12.75" spans="1:10">
      <c r="A520" s="119" t="s">
        <v>1622</v>
      </c>
      <c r="B520" s="119" t="s">
        <v>623</v>
      </c>
      <c r="C520" s="119" t="s">
        <v>1809</v>
      </c>
      <c r="D520" s="119" t="s">
        <v>916</v>
      </c>
      <c r="E520" s="119" t="s">
        <v>917</v>
      </c>
      <c r="F520" s="119" t="s">
        <v>1625</v>
      </c>
      <c r="G520" s="119" t="s">
        <v>1626</v>
      </c>
      <c r="H520" s="119" t="s">
        <v>920</v>
      </c>
      <c r="I520" s="119" t="s">
        <v>1627</v>
      </c>
      <c r="J520" s="121"/>
    </row>
    <row r="521" s="115" customFormat="1" ht="12.75" spans="1:10">
      <c r="A521" s="119" t="s">
        <v>1554</v>
      </c>
      <c r="B521" s="119" t="s">
        <v>633</v>
      </c>
      <c r="C521" s="119" t="s">
        <v>1810</v>
      </c>
      <c r="D521" s="119" t="s">
        <v>916</v>
      </c>
      <c r="E521" s="119" t="s">
        <v>917</v>
      </c>
      <c r="F521" s="119" t="s">
        <v>1556</v>
      </c>
      <c r="G521" s="119" t="s">
        <v>1626</v>
      </c>
      <c r="H521" s="119" t="s">
        <v>920</v>
      </c>
      <c r="I521" s="119" t="s">
        <v>1627</v>
      </c>
      <c r="J521" s="121"/>
    </row>
    <row r="522" s="115" customFormat="1" ht="12.75" spans="1:10">
      <c r="A522" s="119" t="s">
        <v>1622</v>
      </c>
      <c r="B522" s="119" t="s">
        <v>257</v>
      </c>
      <c r="C522" s="119" t="s">
        <v>1811</v>
      </c>
      <c r="D522" s="119" t="s">
        <v>916</v>
      </c>
      <c r="E522" s="119" t="s">
        <v>917</v>
      </c>
      <c r="F522" s="119" t="s">
        <v>1625</v>
      </c>
      <c r="G522" s="119" t="s">
        <v>1626</v>
      </c>
      <c r="H522" s="119" t="s">
        <v>920</v>
      </c>
      <c r="I522" s="119" t="s">
        <v>1627</v>
      </c>
      <c r="J522" s="116"/>
    </row>
    <row r="523" s="115" customFormat="1" ht="12.75" spans="1:10">
      <c r="A523" s="119" t="s">
        <v>1688</v>
      </c>
      <c r="B523" s="119" t="s">
        <v>718</v>
      </c>
      <c r="C523" s="119" t="s">
        <v>1812</v>
      </c>
      <c r="D523" s="119" t="s">
        <v>916</v>
      </c>
      <c r="E523" s="119" t="s">
        <v>917</v>
      </c>
      <c r="F523" s="119" t="s">
        <v>1690</v>
      </c>
      <c r="G523" s="119" t="s">
        <v>1626</v>
      </c>
      <c r="H523" s="119" t="s">
        <v>920</v>
      </c>
      <c r="I523" s="119" t="s">
        <v>1627</v>
      </c>
      <c r="J523" s="121"/>
    </row>
    <row r="524" s="115" customFormat="1" ht="12.75" spans="1:10">
      <c r="A524" s="119" t="s">
        <v>1447</v>
      </c>
      <c r="B524" s="119" t="s">
        <v>398</v>
      </c>
      <c r="C524" s="119" t="s">
        <v>1813</v>
      </c>
      <c r="D524" s="119" t="s">
        <v>916</v>
      </c>
      <c r="E524" s="119" t="s">
        <v>917</v>
      </c>
      <c r="F524" s="119" t="s">
        <v>1450</v>
      </c>
      <c r="G524" s="119" t="s">
        <v>1626</v>
      </c>
      <c r="H524" s="119" t="s">
        <v>920</v>
      </c>
      <c r="I524" s="119" t="s">
        <v>1627</v>
      </c>
      <c r="J524" s="116"/>
    </row>
    <row r="525" s="115" customFormat="1" ht="12.75" spans="1:10">
      <c r="A525" s="119" t="s">
        <v>1117</v>
      </c>
      <c r="B525" s="119" t="s">
        <v>201</v>
      </c>
      <c r="C525" s="119" t="s">
        <v>1814</v>
      </c>
      <c r="D525" s="119" t="s">
        <v>916</v>
      </c>
      <c r="E525" s="119" t="s">
        <v>917</v>
      </c>
      <c r="F525" s="119" t="s">
        <v>1119</v>
      </c>
      <c r="G525" s="119" t="s">
        <v>1626</v>
      </c>
      <c r="H525" s="119" t="s">
        <v>920</v>
      </c>
      <c r="I525" s="119" t="s">
        <v>1627</v>
      </c>
      <c r="J525" s="116"/>
    </row>
    <row r="526" s="115" customFormat="1" ht="12.75" spans="1:10">
      <c r="A526" s="119" t="s">
        <v>990</v>
      </c>
      <c r="B526" s="119" t="s">
        <v>666</v>
      </c>
      <c r="C526" s="119" t="s">
        <v>1815</v>
      </c>
      <c r="D526" s="119" t="s">
        <v>916</v>
      </c>
      <c r="E526" s="119" t="s">
        <v>1030</v>
      </c>
      <c r="F526" s="119" t="s">
        <v>993</v>
      </c>
      <c r="G526" s="119" t="s">
        <v>1626</v>
      </c>
      <c r="H526" s="119" t="s">
        <v>920</v>
      </c>
      <c r="I526" s="119" t="s">
        <v>1627</v>
      </c>
      <c r="J526" s="116"/>
    </row>
    <row r="527" s="115" customFormat="1" ht="12.75" spans="1:10">
      <c r="A527" s="119" t="s">
        <v>1179</v>
      </c>
      <c r="B527" s="119" t="s">
        <v>1816</v>
      </c>
      <c r="C527" s="119" t="s">
        <v>1817</v>
      </c>
      <c r="D527" s="119" t="s">
        <v>916</v>
      </c>
      <c r="E527" s="119" t="s">
        <v>917</v>
      </c>
      <c r="F527" s="119" t="s">
        <v>1181</v>
      </c>
      <c r="G527" s="119" t="s">
        <v>1626</v>
      </c>
      <c r="H527" s="119" t="s">
        <v>920</v>
      </c>
      <c r="I527" s="119" t="s">
        <v>1627</v>
      </c>
      <c r="J527" s="116"/>
    </row>
    <row r="528" s="115" customFormat="1" ht="12.75" spans="1:10">
      <c r="A528" s="119" t="s">
        <v>947</v>
      </c>
      <c r="B528" s="119" t="s">
        <v>1818</v>
      </c>
      <c r="C528" s="119" t="s">
        <v>1819</v>
      </c>
      <c r="D528" s="119" t="s">
        <v>916</v>
      </c>
      <c r="E528" s="119" t="s">
        <v>1030</v>
      </c>
      <c r="F528" s="119" t="s">
        <v>949</v>
      </c>
      <c r="G528" s="119" t="s">
        <v>1626</v>
      </c>
      <c r="H528" s="119" t="s">
        <v>920</v>
      </c>
      <c r="I528" s="119" t="s">
        <v>1627</v>
      </c>
      <c r="J528" s="116"/>
    </row>
    <row r="529" s="115" customFormat="1" ht="12.75" spans="1:10">
      <c r="A529" s="119" t="s">
        <v>1447</v>
      </c>
      <c r="B529" s="119" t="s">
        <v>452</v>
      </c>
      <c r="C529" s="119" t="s">
        <v>1820</v>
      </c>
      <c r="D529" s="119" t="s">
        <v>916</v>
      </c>
      <c r="E529" s="119" t="s">
        <v>917</v>
      </c>
      <c r="F529" s="119" t="s">
        <v>1450</v>
      </c>
      <c r="G529" s="119" t="s">
        <v>1626</v>
      </c>
      <c r="H529" s="119" t="s">
        <v>920</v>
      </c>
      <c r="I529" s="119" t="s">
        <v>1627</v>
      </c>
      <c r="J529" s="116"/>
    </row>
    <row r="530" s="115" customFormat="1" ht="12.75" spans="1:10">
      <c r="A530" s="119" t="s">
        <v>1615</v>
      </c>
      <c r="B530" s="119" t="s">
        <v>738</v>
      </c>
      <c r="C530" s="119" t="s">
        <v>1821</v>
      </c>
      <c r="D530" s="119" t="s">
        <v>916</v>
      </c>
      <c r="E530" s="119" t="s">
        <v>917</v>
      </c>
      <c r="F530" s="119" t="s">
        <v>1617</v>
      </c>
      <c r="G530" s="119" t="s">
        <v>1626</v>
      </c>
      <c r="H530" s="119" t="s">
        <v>920</v>
      </c>
      <c r="I530" s="119" t="s">
        <v>1627</v>
      </c>
      <c r="J530" s="116"/>
    </row>
    <row r="531" s="115" customFormat="1" ht="12.75" spans="1:10">
      <c r="A531" s="119" t="s">
        <v>1059</v>
      </c>
      <c r="B531" s="119" t="s">
        <v>818</v>
      </c>
      <c r="C531" s="119" t="s">
        <v>1822</v>
      </c>
      <c r="D531" s="119" t="s">
        <v>916</v>
      </c>
      <c r="E531" s="119" t="s">
        <v>917</v>
      </c>
      <c r="F531" s="119" t="s">
        <v>82</v>
      </c>
      <c r="G531" s="119" t="s">
        <v>1626</v>
      </c>
      <c r="H531" s="119" t="s">
        <v>920</v>
      </c>
      <c r="I531" s="119" t="s">
        <v>1627</v>
      </c>
      <c r="J531" s="116"/>
    </row>
    <row r="532" s="115" customFormat="1" ht="12.75" spans="1:10">
      <c r="A532" s="119" t="s">
        <v>974</v>
      </c>
      <c r="B532" s="119" t="s">
        <v>190</v>
      </c>
      <c r="C532" s="119" t="s">
        <v>1823</v>
      </c>
      <c r="D532" s="119" t="s">
        <v>916</v>
      </c>
      <c r="E532" s="119" t="s">
        <v>1030</v>
      </c>
      <c r="F532" s="119" t="s">
        <v>976</v>
      </c>
      <c r="G532" s="119" t="s">
        <v>1626</v>
      </c>
      <c r="H532" s="119" t="s">
        <v>920</v>
      </c>
      <c r="I532" s="119" t="s">
        <v>1627</v>
      </c>
      <c r="J532" s="116"/>
    </row>
    <row r="533" s="115" customFormat="1" ht="12.75" spans="1:10">
      <c r="A533" s="119" t="s">
        <v>1133</v>
      </c>
      <c r="B533" s="119" t="s">
        <v>1824</v>
      </c>
      <c r="C533" s="119" t="s">
        <v>1825</v>
      </c>
      <c r="D533" s="119" t="s">
        <v>916</v>
      </c>
      <c r="E533" s="119" t="s">
        <v>917</v>
      </c>
      <c r="F533" s="119" t="s">
        <v>1136</v>
      </c>
      <c r="G533" s="119" t="s">
        <v>1626</v>
      </c>
      <c r="H533" s="119" t="s">
        <v>920</v>
      </c>
      <c r="I533" s="119" t="s">
        <v>1627</v>
      </c>
      <c r="J533" s="116"/>
    </row>
    <row r="534" s="115" customFormat="1" ht="12.75" spans="1:10">
      <c r="A534" s="119" t="s">
        <v>922</v>
      </c>
      <c r="B534" s="119" t="s">
        <v>582</v>
      </c>
      <c r="C534" s="119" t="s">
        <v>1826</v>
      </c>
      <c r="D534" s="119" t="s">
        <v>916</v>
      </c>
      <c r="E534" s="119" t="s">
        <v>1030</v>
      </c>
      <c r="F534" s="119" t="s">
        <v>925</v>
      </c>
      <c r="G534" s="119" t="s">
        <v>1626</v>
      </c>
      <c r="H534" s="119" t="s">
        <v>920</v>
      </c>
      <c r="I534" s="119" t="s">
        <v>1627</v>
      </c>
      <c r="J534" s="116"/>
    </row>
    <row r="535" s="115" customFormat="1" ht="12.75" spans="1:10">
      <c r="A535" s="119" t="s">
        <v>1701</v>
      </c>
      <c r="B535" s="119" t="s">
        <v>364</v>
      </c>
      <c r="C535" s="119" t="s">
        <v>1047</v>
      </c>
      <c r="D535" s="119" t="s">
        <v>916</v>
      </c>
      <c r="E535" s="119" t="s">
        <v>917</v>
      </c>
      <c r="F535" s="119" t="s">
        <v>1703</v>
      </c>
      <c r="G535" s="119" t="s">
        <v>1626</v>
      </c>
      <c r="H535" s="119" t="s">
        <v>920</v>
      </c>
      <c r="I535" s="119" t="s">
        <v>1627</v>
      </c>
      <c r="J535" s="116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Z7" workbookViewId="0">
      <selection activeCell="A9" sqref="$A9:$XFD9"/>
    </sheetView>
  </sheetViews>
  <sheetFormatPr defaultColWidth="9" defaultRowHeight="13.5"/>
  <cols>
    <col min="1" max="1" width="3.75" style="35" customWidth="1"/>
    <col min="2" max="2" width="6.75" style="35" customWidth="1"/>
    <col min="3" max="3" width="23" style="16" customWidth="1"/>
    <col min="4" max="4" width="13.25" style="16" customWidth="1"/>
    <col min="5" max="5" width="4.625" style="36" customWidth="1"/>
    <col min="6" max="6" width="8.125" style="37" customWidth="1"/>
    <col min="7" max="7" width="5.875" style="38" customWidth="1"/>
    <col min="8" max="8" width="9.875" style="39" customWidth="1"/>
    <col min="9" max="9" width="9.625" style="39" customWidth="1"/>
    <col min="10" max="10" width="8" style="40" customWidth="1"/>
    <col min="11" max="11" width="9.375" style="9" customWidth="1"/>
    <col min="12" max="12" width="10" style="41" customWidth="1"/>
    <col min="13" max="13" width="6.625" style="42" customWidth="1"/>
    <col min="14" max="14" width="7.125" style="10" customWidth="1"/>
    <col min="15" max="15" width="11.875" style="43" customWidth="1"/>
    <col min="16" max="16" width="5.375" style="44" customWidth="1"/>
    <col min="17" max="17" width="9.375" style="10" customWidth="1"/>
    <col min="18" max="18" width="10" style="41" customWidth="1"/>
    <col min="19" max="19" width="6.5" style="10" customWidth="1"/>
    <col min="20" max="20" width="7.125" style="10" customWidth="1"/>
    <col min="21" max="21" width="14.625" style="10" customWidth="1"/>
    <col min="22" max="22" width="5.375" style="44" customWidth="1"/>
    <col min="23" max="23" width="10.125" style="10" customWidth="1"/>
    <col min="24" max="24" width="10.375" style="41" customWidth="1"/>
    <col min="25" max="25" width="7.125" style="10" customWidth="1"/>
    <col min="26" max="26" width="7.375" style="10" customWidth="1"/>
    <col min="27" max="27" width="9.25" style="43" customWidth="1"/>
    <col min="28" max="28" width="4" style="45" customWidth="1"/>
    <col min="29" max="29" width="9.375" style="10" customWidth="1"/>
    <col min="30" max="30" width="9.75" style="10" customWidth="1"/>
    <col min="31" max="31" width="9.875" style="41" customWidth="1"/>
    <col min="32" max="32" width="6.875" style="9" customWidth="1"/>
    <col min="33" max="33" width="7.5" style="9" customWidth="1"/>
    <col min="34" max="34" width="8.5" style="9" customWidth="1"/>
    <col min="35" max="35" width="4.75" style="44" customWidth="1"/>
    <col min="36" max="36" width="9.75" style="10" customWidth="1"/>
    <col min="37" max="37" width="10" style="41" customWidth="1"/>
    <col min="38" max="38" width="6.5" style="10" customWidth="1"/>
    <col min="39" max="39" width="8.375" style="10" customWidth="1"/>
    <col min="40" max="40" width="9" style="10" customWidth="1"/>
    <col min="41" max="41" width="5.375" style="44" customWidth="1"/>
    <col min="42" max="42" width="9" style="10"/>
    <col min="43" max="43" width="7.875" style="10" customWidth="1"/>
    <col min="44" max="44" width="7.5" style="46" customWidth="1"/>
    <col min="45" max="16384" width="9" style="44"/>
  </cols>
  <sheetData>
    <row r="1" ht="24" customHeight="1" spans="1:40">
      <c r="A1" s="47" t="s">
        <v>0</v>
      </c>
      <c r="B1" s="48"/>
      <c r="C1" s="48"/>
      <c r="D1" s="48"/>
      <c r="E1" s="48"/>
      <c r="F1" s="49"/>
      <c r="G1" s="49"/>
      <c r="H1" s="50" t="s">
        <v>1</v>
      </c>
      <c r="I1" s="50"/>
      <c r="J1" s="50"/>
      <c r="K1" s="75">
        <v>44142</v>
      </c>
      <c r="L1" s="6"/>
      <c r="M1" s="19" t="s">
        <v>1827</v>
      </c>
      <c r="N1" s="6"/>
      <c r="O1" s="11"/>
      <c r="Q1" s="75">
        <v>44143</v>
      </c>
      <c r="R1" s="78"/>
      <c r="S1" s="19" t="s">
        <v>1828</v>
      </c>
      <c r="T1" s="6"/>
      <c r="U1" s="11"/>
      <c r="W1" s="75">
        <v>44144</v>
      </c>
      <c r="X1" s="78"/>
      <c r="Y1" s="19" t="s">
        <v>1829</v>
      </c>
      <c r="Z1" s="6"/>
      <c r="AA1" s="11"/>
      <c r="AB1" s="103"/>
      <c r="AD1" s="75">
        <v>44145</v>
      </c>
      <c r="AE1" s="78"/>
      <c r="AF1" s="19" t="s">
        <v>1830</v>
      </c>
      <c r="AG1" s="6"/>
      <c r="AH1" s="11"/>
      <c r="AJ1" s="75">
        <v>44146</v>
      </c>
      <c r="AK1" s="78"/>
      <c r="AL1" s="19" t="s">
        <v>1831</v>
      </c>
      <c r="AM1" s="6"/>
      <c r="AN1" s="11"/>
    </row>
    <row r="2" ht="24" spans="1:43">
      <c r="A2" s="51" t="s">
        <v>14</v>
      </c>
      <c r="B2" s="51" t="s">
        <v>15</v>
      </c>
      <c r="C2" s="52" t="s">
        <v>16</v>
      </c>
      <c r="D2" s="52" t="s">
        <v>17</v>
      </c>
      <c r="E2" s="53" t="s">
        <v>18</v>
      </c>
      <c r="F2" s="54" t="s">
        <v>19</v>
      </c>
      <c r="G2" s="55" t="s">
        <v>1832</v>
      </c>
      <c r="H2" s="56" t="s">
        <v>22</v>
      </c>
      <c r="I2" s="56" t="s">
        <v>24</v>
      </c>
      <c r="J2" s="76" t="s">
        <v>26</v>
      </c>
      <c r="K2" s="77" t="s">
        <v>22</v>
      </c>
      <c r="L2" s="78" t="s">
        <v>27</v>
      </c>
      <c r="M2" s="19" t="s">
        <v>1833</v>
      </c>
      <c r="N2" s="6" t="s">
        <v>1834</v>
      </c>
      <c r="O2" s="11" t="s">
        <v>1835</v>
      </c>
      <c r="Q2" s="95" t="s">
        <v>22</v>
      </c>
      <c r="R2" s="96" t="s">
        <v>27</v>
      </c>
      <c r="S2" s="97" t="s">
        <v>1833</v>
      </c>
      <c r="T2" s="95" t="s">
        <v>1834</v>
      </c>
      <c r="U2" s="98" t="s">
        <v>1835</v>
      </c>
      <c r="V2" s="44" t="s">
        <v>1836</v>
      </c>
      <c r="W2" s="95" t="s">
        <v>22</v>
      </c>
      <c r="X2" s="96" t="s">
        <v>27</v>
      </c>
      <c r="Y2" s="97" t="s">
        <v>1833</v>
      </c>
      <c r="Z2" s="95" t="s">
        <v>1834</v>
      </c>
      <c r="AA2" s="98" t="s">
        <v>1835</v>
      </c>
      <c r="AB2" s="103"/>
      <c r="AC2" s="10" t="s">
        <v>1836</v>
      </c>
      <c r="AD2" s="95" t="s">
        <v>22</v>
      </c>
      <c r="AE2" s="96" t="s">
        <v>27</v>
      </c>
      <c r="AF2" s="97" t="s">
        <v>1833</v>
      </c>
      <c r="AG2" s="95" t="s">
        <v>1834</v>
      </c>
      <c r="AH2" s="98" t="s">
        <v>1835</v>
      </c>
      <c r="AJ2" s="95" t="s">
        <v>22</v>
      </c>
      <c r="AK2" s="96" t="s">
        <v>27</v>
      </c>
      <c r="AL2" s="97" t="s">
        <v>1833</v>
      </c>
      <c r="AM2" s="95" t="s">
        <v>1834</v>
      </c>
      <c r="AN2" s="98" t="s">
        <v>1835</v>
      </c>
      <c r="AP2" s="10" t="s">
        <v>1837</v>
      </c>
      <c r="AQ2" s="10" t="s">
        <v>1834</v>
      </c>
    </row>
    <row r="3" spans="1:44">
      <c r="A3" s="57">
        <v>1</v>
      </c>
      <c r="B3" s="57">
        <v>337</v>
      </c>
      <c r="C3" s="58" t="s">
        <v>1838</v>
      </c>
      <c r="D3" s="58" t="s">
        <v>47</v>
      </c>
      <c r="E3" s="59">
        <v>1</v>
      </c>
      <c r="F3" s="60">
        <v>200</v>
      </c>
      <c r="G3" s="61">
        <f>F3*3</f>
        <v>600</v>
      </c>
      <c r="H3" s="62">
        <v>45000</v>
      </c>
      <c r="I3" s="62">
        <f t="shared" ref="I3:I66" si="0">H3*J3</f>
        <v>8325</v>
      </c>
      <c r="J3" s="79">
        <v>0.185</v>
      </c>
      <c r="K3" s="80">
        <v>32403.12</v>
      </c>
      <c r="L3" s="81">
        <f>K3/H3</f>
        <v>0.720069333333333</v>
      </c>
      <c r="M3" s="82"/>
      <c r="N3" s="80">
        <v>0</v>
      </c>
      <c r="O3" s="83" t="s">
        <v>1839</v>
      </c>
      <c r="P3" s="84"/>
      <c r="Q3" s="80">
        <v>27720.08</v>
      </c>
      <c r="R3" s="81">
        <f>Q3/H3</f>
        <v>0.616001777777778</v>
      </c>
      <c r="S3" s="80"/>
      <c r="T3" s="80">
        <v>0</v>
      </c>
      <c r="U3" s="83" t="s">
        <v>1839</v>
      </c>
      <c r="W3" s="80">
        <v>57279.62</v>
      </c>
      <c r="X3" s="81">
        <f>W3/H3</f>
        <v>1.27288044444444</v>
      </c>
      <c r="Y3" s="80"/>
      <c r="Z3" s="80">
        <v>200</v>
      </c>
      <c r="AA3" s="83"/>
      <c r="AB3" s="45" t="s">
        <v>1840</v>
      </c>
      <c r="AC3" s="10" t="s">
        <v>1839</v>
      </c>
      <c r="AD3" s="80">
        <v>69320.07</v>
      </c>
      <c r="AE3" s="91">
        <f t="shared" ref="AE3:AE8" si="1">AD3/H3</f>
        <v>1.540446</v>
      </c>
      <c r="AF3" s="82">
        <v>200</v>
      </c>
      <c r="AG3" s="82">
        <v>200</v>
      </c>
      <c r="AH3" s="80" t="s">
        <v>1841</v>
      </c>
      <c r="AI3" s="44" t="s">
        <v>1840</v>
      </c>
      <c r="AJ3" s="80">
        <v>97017.53</v>
      </c>
      <c r="AK3" s="81">
        <f t="shared" ref="AK3:AK8" si="2">AJ3/H3</f>
        <v>2.15594511111111</v>
      </c>
      <c r="AL3" s="80"/>
      <c r="AM3" s="80">
        <v>200</v>
      </c>
      <c r="AN3" s="80"/>
      <c r="AO3" s="44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7">
        <v>2</v>
      </c>
      <c r="B4" s="57">
        <v>114685</v>
      </c>
      <c r="C4" s="58" t="s">
        <v>1842</v>
      </c>
      <c r="D4" s="58" t="s">
        <v>47</v>
      </c>
      <c r="E4" s="59">
        <v>1</v>
      </c>
      <c r="F4" s="60">
        <v>200</v>
      </c>
      <c r="G4" s="61">
        <f t="shared" ref="G4:G35" si="3">F4*3</f>
        <v>600</v>
      </c>
      <c r="H4" s="62">
        <v>26000</v>
      </c>
      <c r="I4" s="62">
        <f t="shared" si="0"/>
        <v>3770</v>
      </c>
      <c r="J4" s="79">
        <v>0.145</v>
      </c>
      <c r="K4" s="80">
        <v>17826.99</v>
      </c>
      <c r="L4" s="81">
        <f t="shared" ref="L4:L35" si="4">K4/H4</f>
        <v>0.685653461538462</v>
      </c>
      <c r="M4" s="82"/>
      <c r="N4" s="80">
        <v>0</v>
      </c>
      <c r="O4" s="83" t="s">
        <v>1839</v>
      </c>
      <c r="P4" s="84"/>
      <c r="Q4" s="80">
        <v>11587.65</v>
      </c>
      <c r="R4" s="81">
        <f t="shared" ref="R4:R35" si="5">Q4/H4</f>
        <v>0.445678846153846</v>
      </c>
      <c r="S4" s="80"/>
      <c r="T4" s="80">
        <v>0</v>
      </c>
      <c r="U4" s="83" t="s">
        <v>1839</v>
      </c>
      <c r="W4" s="80">
        <v>28000.45</v>
      </c>
      <c r="X4" s="81">
        <f t="shared" ref="X4:X35" si="6">W4/H4</f>
        <v>1.07694038461538</v>
      </c>
      <c r="Y4" s="80"/>
      <c r="Z4" s="80">
        <v>200</v>
      </c>
      <c r="AA4" s="83"/>
      <c r="AB4" s="45" t="s">
        <v>1840</v>
      </c>
      <c r="AC4" s="10" t="s">
        <v>1839</v>
      </c>
      <c r="AD4" s="80">
        <v>26452.17</v>
      </c>
      <c r="AE4" s="81">
        <f t="shared" si="1"/>
        <v>1.01739115384615</v>
      </c>
      <c r="AF4" s="80"/>
      <c r="AG4" s="80">
        <v>200</v>
      </c>
      <c r="AH4" s="80"/>
      <c r="AI4" s="44" t="s">
        <v>1840</v>
      </c>
      <c r="AJ4" s="80">
        <v>40031.03</v>
      </c>
      <c r="AK4" s="81">
        <f t="shared" si="2"/>
        <v>1.539655</v>
      </c>
      <c r="AL4" s="80"/>
      <c r="AM4" s="80">
        <v>200</v>
      </c>
      <c r="AN4" s="80"/>
      <c r="AO4" s="44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7">
        <v>3</v>
      </c>
      <c r="B5" s="57">
        <v>742</v>
      </c>
      <c r="C5" s="58" t="s">
        <v>1843</v>
      </c>
      <c r="D5" s="58" t="s">
        <v>43</v>
      </c>
      <c r="E5" s="59">
        <v>1</v>
      </c>
      <c r="F5" s="60">
        <v>200</v>
      </c>
      <c r="G5" s="61">
        <f t="shared" si="3"/>
        <v>600</v>
      </c>
      <c r="H5" s="62">
        <v>18000</v>
      </c>
      <c r="I5" s="62">
        <f t="shared" si="0"/>
        <v>3330</v>
      </c>
      <c r="J5" s="79">
        <v>0.185</v>
      </c>
      <c r="K5" s="80">
        <v>10089.18</v>
      </c>
      <c r="L5" s="81">
        <f t="shared" si="4"/>
        <v>0.56051</v>
      </c>
      <c r="M5" s="82"/>
      <c r="N5" s="80">
        <v>0</v>
      </c>
      <c r="O5" s="83" t="s">
        <v>1839</v>
      </c>
      <c r="P5" s="84"/>
      <c r="Q5" s="80">
        <v>8073.42</v>
      </c>
      <c r="R5" s="81">
        <f t="shared" si="5"/>
        <v>0.448523333333333</v>
      </c>
      <c r="S5" s="80"/>
      <c r="T5" s="80">
        <v>0</v>
      </c>
      <c r="U5" s="83" t="s">
        <v>1839</v>
      </c>
      <c r="W5" s="80">
        <v>23772.1</v>
      </c>
      <c r="X5" s="91">
        <f t="shared" si="6"/>
        <v>1.32067222222222</v>
      </c>
      <c r="Y5" s="80">
        <v>200</v>
      </c>
      <c r="Z5" s="80">
        <v>200</v>
      </c>
      <c r="AA5" s="83" t="s">
        <v>1841</v>
      </c>
      <c r="AB5" s="45" t="s">
        <v>1840</v>
      </c>
      <c r="AC5" s="10" t="s">
        <v>1839</v>
      </c>
      <c r="AD5" s="80">
        <v>23174.23</v>
      </c>
      <c r="AE5" s="81">
        <f t="shared" si="1"/>
        <v>1.28745722222222</v>
      </c>
      <c r="AF5" s="80"/>
      <c r="AG5" s="80">
        <v>200</v>
      </c>
      <c r="AH5" s="80"/>
      <c r="AI5" s="44" t="s">
        <v>1840</v>
      </c>
      <c r="AJ5" s="80">
        <v>59602.66</v>
      </c>
      <c r="AK5" s="91">
        <f t="shared" si="2"/>
        <v>3.31125888888889</v>
      </c>
      <c r="AL5" s="80">
        <v>200</v>
      </c>
      <c r="AM5" s="80">
        <v>200</v>
      </c>
      <c r="AN5" s="80" t="s">
        <v>1841</v>
      </c>
      <c r="AO5" s="44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3">
        <v>4</v>
      </c>
      <c r="B6" s="63">
        <v>517</v>
      </c>
      <c r="C6" s="64" t="s">
        <v>1844</v>
      </c>
      <c r="D6" s="64" t="s">
        <v>47</v>
      </c>
      <c r="E6" s="65">
        <v>2</v>
      </c>
      <c r="F6" s="66">
        <v>200</v>
      </c>
      <c r="G6" s="61">
        <f t="shared" si="3"/>
        <v>600</v>
      </c>
      <c r="H6" s="67">
        <v>55000</v>
      </c>
      <c r="I6" s="67">
        <f t="shared" si="0"/>
        <v>9075</v>
      </c>
      <c r="J6" s="85">
        <v>0.165</v>
      </c>
      <c r="K6" s="86">
        <v>27328.63</v>
      </c>
      <c r="L6" s="87">
        <f t="shared" si="4"/>
        <v>0.496884181818182</v>
      </c>
      <c r="M6" s="88"/>
      <c r="N6" s="86">
        <v>0</v>
      </c>
      <c r="O6" s="89" t="s">
        <v>1839</v>
      </c>
      <c r="P6" s="90"/>
      <c r="Q6" s="86">
        <v>27376.1</v>
      </c>
      <c r="R6" s="87">
        <f t="shared" si="5"/>
        <v>0.497747272727273</v>
      </c>
      <c r="S6" s="86"/>
      <c r="T6" s="86">
        <v>0</v>
      </c>
      <c r="U6" s="89" t="s">
        <v>1839</v>
      </c>
      <c r="W6" s="99">
        <v>55724.48</v>
      </c>
      <c r="X6" s="100">
        <f t="shared" si="6"/>
        <v>1.01317236363636</v>
      </c>
      <c r="Y6" s="99"/>
      <c r="Z6" s="99">
        <v>200</v>
      </c>
      <c r="AA6" s="104"/>
      <c r="AB6" s="45" t="s">
        <v>1840</v>
      </c>
      <c r="AC6" s="10" t="s">
        <v>1839</v>
      </c>
      <c r="AD6" s="86">
        <v>56738.21</v>
      </c>
      <c r="AE6" s="87">
        <f t="shared" si="1"/>
        <v>1.03160381818182</v>
      </c>
      <c r="AF6" s="86"/>
      <c r="AG6" s="86">
        <v>200</v>
      </c>
      <c r="AH6" s="86"/>
      <c r="AI6" s="44" t="s">
        <v>1840</v>
      </c>
      <c r="AJ6" s="99">
        <v>55682.55</v>
      </c>
      <c r="AK6" s="100">
        <f t="shared" si="2"/>
        <v>1.01241</v>
      </c>
      <c r="AL6" s="99"/>
      <c r="AM6" s="99">
        <v>200</v>
      </c>
      <c r="AN6" s="99"/>
      <c r="AO6" s="44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3">
        <v>5</v>
      </c>
      <c r="B7" s="63">
        <v>582</v>
      </c>
      <c r="C7" s="64" t="s">
        <v>1845</v>
      </c>
      <c r="D7" s="64" t="s">
        <v>53</v>
      </c>
      <c r="E7" s="65">
        <v>2</v>
      </c>
      <c r="F7" s="66">
        <v>200</v>
      </c>
      <c r="G7" s="61">
        <f t="shared" si="3"/>
        <v>600</v>
      </c>
      <c r="H7" s="67">
        <v>60000</v>
      </c>
      <c r="I7" s="67">
        <f t="shared" si="0"/>
        <v>9900</v>
      </c>
      <c r="J7" s="85">
        <v>0.165</v>
      </c>
      <c r="K7" s="86">
        <v>33670.19</v>
      </c>
      <c r="L7" s="87">
        <f t="shared" si="4"/>
        <v>0.561169833333333</v>
      </c>
      <c r="M7" s="88"/>
      <c r="N7" s="86">
        <v>0</v>
      </c>
      <c r="O7" s="89" t="s">
        <v>1839</v>
      </c>
      <c r="P7" s="90"/>
      <c r="Q7" s="86">
        <v>31822.82</v>
      </c>
      <c r="R7" s="87">
        <f t="shared" si="5"/>
        <v>0.530380333333333</v>
      </c>
      <c r="S7" s="86"/>
      <c r="T7" s="86">
        <v>0</v>
      </c>
      <c r="U7" s="89" t="s">
        <v>1839</v>
      </c>
      <c r="W7" s="99">
        <v>62027.47</v>
      </c>
      <c r="X7" s="100">
        <f t="shared" si="6"/>
        <v>1.03379116666667</v>
      </c>
      <c r="Y7" s="99"/>
      <c r="Z7" s="99">
        <v>200</v>
      </c>
      <c r="AA7" s="104"/>
      <c r="AB7" s="45" t="s">
        <v>1840</v>
      </c>
      <c r="AC7" s="10" t="s">
        <v>1839</v>
      </c>
      <c r="AD7" s="86">
        <v>63717.82</v>
      </c>
      <c r="AE7" s="87">
        <f t="shared" si="1"/>
        <v>1.06196366666667</v>
      </c>
      <c r="AF7" s="86"/>
      <c r="AG7" s="86">
        <v>200</v>
      </c>
      <c r="AH7" s="86"/>
      <c r="AI7" s="44" t="s">
        <v>1840</v>
      </c>
      <c r="AJ7" s="99">
        <v>63491.22</v>
      </c>
      <c r="AK7" s="100">
        <f t="shared" si="2"/>
        <v>1.058187</v>
      </c>
      <c r="AL7" s="99"/>
      <c r="AM7" s="99">
        <v>200</v>
      </c>
      <c r="AN7" s="99"/>
      <c r="AO7" s="44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3">
        <v>6</v>
      </c>
      <c r="B8" s="63">
        <v>750</v>
      </c>
      <c r="C8" s="64" t="s">
        <v>62</v>
      </c>
      <c r="D8" s="64" t="s">
        <v>51</v>
      </c>
      <c r="E8" s="65">
        <v>2</v>
      </c>
      <c r="F8" s="66">
        <v>200</v>
      </c>
      <c r="G8" s="61">
        <f t="shared" si="3"/>
        <v>600</v>
      </c>
      <c r="H8" s="67">
        <v>48000</v>
      </c>
      <c r="I8" s="67">
        <f t="shared" si="0"/>
        <v>11393.7996706593</v>
      </c>
      <c r="J8" s="85">
        <v>0.237370826472069</v>
      </c>
      <c r="K8" s="86">
        <v>26572.14</v>
      </c>
      <c r="L8" s="87">
        <f t="shared" si="4"/>
        <v>0.55358625</v>
      </c>
      <c r="M8" s="88"/>
      <c r="N8" s="86">
        <v>0</v>
      </c>
      <c r="O8" s="89" t="s">
        <v>1839</v>
      </c>
      <c r="P8" s="90"/>
      <c r="Q8" s="86">
        <v>31164.74</v>
      </c>
      <c r="R8" s="87">
        <f t="shared" si="5"/>
        <v>0.649265416666667</v>
      </c>
      <c r="S8" s="86"/>
      <c r="T8" s="86">
        <v>0</v>
      </c>
      <c r="U8" s="89" t="s">
        <v>1839</v>
      </c>
      <c r="W8" s="99">
        <v>56279.7</v>
      </c>
      <c r="X8" s="101">
        <f t="shared" si="6"/>
        <v>1.17249375</v>
      </c>
      <c r="Y8" s="99">
        <v>200</v>
      </c>
      <c r="Z8" s="99">
        <v>200</v>
      </c>
      <c r="AA8" s="104" t="s">
        <v>1841</v>
      </c>
      <c r="AB8" s="45" t="s">
        <v>1840</v>
      </c>
      <c r="AC8" s="10" t="s">
        <v>1839</v>
      </c>
      <c r="AD8" s="86">
        <v>59279.58</v>
      </c>
      <c r="AE8" s="92">
        <f t="shared" si="1"/>
        <v>1.23499125</v>
      </c>
      <c r="AF8" s="88">
        <v>200</v>
      </c>
      <c r="AG8" s="88">
        <v>200</v>
      </c>
      <c r="AH8" s="86" t="s">
        <v>1841</v>
      </c>
      <c r="AI8" s="44" t="s">
        <v>1840</v>
      </c>
      <c r="AJ8" s="99">
        <v>57752.27</v>
      </c>
      <c r="AK8" s="101">
        <f t="shared" si="2"/>
        <v>1.20317229166667</v>
      </c>
      <c r="AL8" s="99">
        <v>200</v>
      </c>
      <c r="AM8" s="99">
        <v>200</v>
      </c>
      <c r="AN8" s="99" t="s">
        <v>1841</v>
      </c>
      <c r="AO8" s="44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8">
        <v>7</v>
      </c>
      <c r="B9" s="68">
        <v>343</v>
      </c>
      <c r="C9" s="69" t="s">
        <v>1846</v>
      </c>
      <c r="D9" s="69" t="s">
        <v>53</v>
      </c>
      <c r="E9" s="59">
        <v>3</v>
      </c>
      <c r="F9" s="70">
        <v>200</v>
      </c>
      <c r="G9" s="61">
        <f t="shared" si="3"/>
        <v>600</v>
      </c>
      <c r="H9" s="62">
        <v>40000</v>
      </c>
      <c r="I9" s="62">
        <f t="shared" si="0"/>
        <v>8800</v>
      </c>
      <c r="J9" s="79">
        <v>0.22</v>
      </c>
      <c r="K9" s="80">
        <v>33090.03</v>
      </c>
      <c r="L9" s="81">
        <f t="shared" si="4"/>
        <v>0.82725075</v>
      </c>
      <c r="M9" s="82"/>
      <c r="N9" s="80">
        <v>0</v>
      </c>
      <c r="O9" s="83"/>
      <c r="P9" s="84"/>
      <c r="Q9" s="80">
        <v>44210.97</v>
      </c>
      <c r="R9" s="81">
        <f t="shared" si="5"/>
        <v>1.10527425</v>
      </c>
      <c r="S9" s="80"/>
      <c r="T9" s="80">
        <v>200</v>
      </c>
      <c r="U9" s="80"/>
      <c r="V9" s="44" t="s">
        <v>1840</v>
      </c>
      <c r="W9" s="80">
        <v>42997.68</v>
      </c>
      <c r="X9" s="81">
        <f t="shared" si="6"/>
        <v>1.074942</v>
      </c>
      <c r="Y9" s="80"/>
      <c r="Z9" s="80">
        <v>200</v>
      </c>
      <c r="AA9" s="83"/>
      <c r="AB9" s="45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8">
        <v>8</v>
      </c>
      <c r="B10" s="68">
        <v>730</v>
      </c>
      <c r="C10" s="69" t="s">
        <v>1847</v>
      </c>
      <c r="D10" s="69" t="s">
        <v>53</v>
      </c>
      <c r="E10" s="59">
        <v>3</v>
      </c>
      <c r="F10" s="70">
        <v>200</v>
      </c>
      <c r="G10" s="61">
        <f t="shared" si="3"/>
        <v>600</v>
      </c>
      <c r="H10" s="62">
        <v>22000</v>
      </c>
      <c r="I10" s="62">
        <f t="shared" si="0"/>
        <v>4840</v>
      </c>
      <c r="J10" s="79">
        <v>0.22</v>
      </c>
      <c r="K10" s="80">
        <v>22066.57</v>
      </c>
      <c r="L10" s="91">
        <f t="shared" si="4"/>
        <v>1.00302590909091</v>
      </c>
      <c r="M10" s="82">
        <v>400</v>
      </c>
      <c r="N10" s="80">
        <v>200</v>
      </c>
      <c r="O10" s="83" t="s">
        <v>1848</v>
      </c>
      <c r="P10" s="84" t="s">
        <v>1840</v>
      </c>
      <c r="Q10" s="80">
        <v>25286.82</v>
      </c>
      <c r="R10" s="91">
        <f t="shared" si="5"/>
        <v>1.14940090909091</v>
      </c>
      <c r="S10" s="80">
        <v>200</v>
      </c>
      <c r="T10" s="80">
        <v>200</v>
      </c>
      <c r="U10" s="80" t="s">
        <v>1849</v>
      </c>
      <c r="V10" s="44" t="s">
        <v>1840</v>
      </c>
      <c r="W10" s="80">
        <v>28698.4</v>
      </c>
      <c r="X10" s="91">
        <f t="shared" si="6"/>
        <v>1.30447272727273</v>
      </c>
      <c r="Y10" s="80">
        <v>200</v>
      </c>
      <c r="Z10" s="80">
        <v>200</v>
      </c>
      <c r="AA10" s="83" t="s">
        <v>1850</v>
      </c>
      <c r="AB10" s="45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8">
        <v>9</v>
      </c>
      <c r="B11" s="68">
        <v>341</v>
      </c>
      <c r="C11" s="69" t="s">
        <v>1851</v>
      </c>
      <c r="D11" s="69" t="s">
        <v>59</v>
      </c>
      <c r="E11" s="59">
        <v>3</v>
      </c>
      <c r="F11" s="70">
        <v>200</v>
      </c>
      <c r="G11" s="61">
        <f t="shared" si="3"/>
        <v>600</v>
      </c>
      <c r="H11" s="62">
        <v>40000</v>
      </c>
      <c r="I11" s="62">
        <f t="shared" si="0"/>
        <v>8000</v>
      </c>
      <c r="J11" s="79">
        <v>0.2</v>
      </c>
      <c r="K11" s="80">
        <v>31858.04</v>
      </c>
      <c r="L11" s="81">
        <f t="shared" si="4"/>
        <v>0.796451</v>
      </c>
      <c r="M11" s="82"/>
      <c r="N11" s="80">
        <v>0</v>
      </c>
      <c r="O11" s="83"/>
      <c r="P11" s="84"/>
      <c r="Q11" s="80">
        <v>35911.41</v>
      </c>
      <c r="R11" s="81">
        <f t="shared" si="5"/>
        <v>0.89778525</v>
      </c>
      <c r="S11" s="80"/>
      <c r="T11" s="80">
        <v>0</v>
      </c>
      <c r="U11" s="80"/>
      <c r="W11" s="80">
        <v>25578.35</v>
      </c>
      <c r="X11" s="81">
        <f t="shared" si="6"/>
        <v>0.63945875</v>
      </c>
      <c r="Y11" s="80"/>
      <c r="Z11" s="80">
        <v>0</v>
      </c>
      <c r="AA11" s="83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71">
        <v>10</v>
      </c>
      <c r="B12" s="71">
        <v>546</v>
      </c>
      <c r="C12" s="72" t="s">
        <v>1852</v>
      </c>
      <c r="D12" s="72" t="s">
        <v>51</v>
      </c>
      <c r="E12" s="65">
        <v>4</v>
      </c>
      <c r="F12" s="73">
        <v>200</v>
      </c>
      <c r="G12" s="61">
        <f t="shared" si="3"/>
        <v>600</v>
      </c>
      <c r="H12" s="67">
        <v>25000</v>
      </c>
      <c r="I12" s="67">
        <f t="shared" si="0"/>
        <v>6125</v>
      </c>
      <c r="J12" s="85">
        <v>0.245</v>
      </c>
      <c r="K12" s="86">
        <v>23080.81</v>
      </c>
      <c r="L12" s="87">
        <f t="shared" si="4"/>
        <v>0.9232324</v>
      </c>
      <c r="M12" s="88"/>
      <c r="N12" s="86">
        <v>0</v>
      </c>
      <c r="O12" s="89"/>
      <c r="P12" s="90"/>
      <c r="Q12" s="86">
        <v>25429.83</v>
      </c>
      <c r="R12" s="87">
        <f t="shared" si="5"/>
        <v>1.0171932</v>
      </c>
      <c r="S12" s="86"/>
      <c r="T12" s="86">
        <v>200</v>
      </c>
      <c r="U12" s="86"/>
      <c r="V12" s="44" t="s">
        <v>1840</v>
      </c>
      <c r="W12" s="99">
        <v>21068.88</v>
      </c>
      <c r="X12" s="100">
        <f t="shared" si="6"/>
        <v>0.8427552</v>
      </c>
      <c r="Y12" s="99"/>
      <c r="Z12" s="99">
        <v>0</v>
      </c>
      <c r="AA12" s="104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71">
        <v>11</v>
      </c>
      <c r="B13" s="71">
        <v>385</v>
      </c>
      <c r="C13" s="72" t="s">
        <v>1853</v>
      </c>
      <c r="D13" s="72" t="s">
        <v>45</v>
      </c>
      <c r="E13" s="65">
        <v>4</v>
      </c>
      <c r="F13" s="73">
        <v>200</v>
      </c>
      <c r="G13" s="61">
        <f t="shared" si="3"/>
        <v>600</v>
      </c>
      <c r="H13" s="67">
        <v>26000</v>
      </c>
      <c r="I13" s="67">
        <f t="shared" si="0"/>
        <v>4810</v>
      </c>
      <c r="J13" s="85">
        <v>0.185</v>
      </c>
      <c r="K13" s="86">
        <v>31460.97</v>
      </c>
      <c r="L13" s="92">
        <f t="shared" si="4"/>
        <v>1.21003730769231</v>
      </c>
      <c r="M13" s="88">
        <v>400</v>
      </c>
      <c r="N13" s="86">
        <v>200</v>
      </c>
      <c r="O13" s="89" t="s">
        <v>1854</v>
      </c>
      <c r="P13" s="90" t="s">
        <v>1840</v>
      </c>
      <c r="Q13" s="86">
        <v>37713.95</v>
      </c>
      <c r="R13" s="92">
        <f t="shared" si="5"/>
        <v>1.45053653846154</v>
      </c>
      <c r="S13" s="86">
        <v>200</v>
      </c>
      <c r="T13" s="86">
        <v>200</v>
      </c>
      <c r="U13" s="86" t="s">
        <v>1841</v>
      </c>
      <c r="V13" s="44" t="s">
        <v>1840</v>
      </c>
      <c r="W13" s="99">
        <v>79240.86</v>
      </c>
      <c r="X13" s="101">
        <f t="shared" si="6"/>
        <v>3.04772538461538</v>
      </c>
      <c r="Y13" s="99">
        <v>200</v>
      </c>
      <c r="Z13" s="99">
        <v>200</v>
      </c>
      <c r="AA13" s="104" t="s">
        <v>1855</v>
      </c>
      <c r="AB13" s="45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71">
        <v>12</v>
      </c>
      <c r="B14" s="71">
        <v>707</v>
      </c>
      <c r="C14" s="72" t="s">
        <v>1856</v>
      </c>
      <c r="D14" s="72" t="s">
        <v>51</v>
      </c>
      <c r="E14" s="65">
        <v>4</v>
      </c>
      <c r="F14" s="73">
        <v>200</v>
      </c>
      <c r="G14" s="61">
        <f t="shared" si="3"/>
        <v>600</v>
      </c>
      <c r="H14" s="67">
        <v>23000</v>
      </c>
      <c r="I14" s="67">
        <f t="shared" si="0"/>
        <v>5687.30745424912</v>
      </c>
      <c r="J14" s="85">
        <v>0.247274237141266</v>
      </c>
      <c r="K14" s="86">
        <v>18612.67</v>
      </c>
      <c r="L14" s="87">
        <f t="shared" si="4"/>
        <v>0.80924652173913</v>
      </c>
      <c r="M14" s="88"/>
      <c r="N14" s="86">
        <v>0</v>
      </c>
      <c r="O14" s="89"/>
      <c r="P14" s="90"/>
      <c r="Q14" s="86">
        <v>25378.76</v>
      </c>
      <c r="R14" s="87">
        <f t="shared" si="5"/>
        <v>1.10342434782609</v>
      </c>
      <c r="S14" s="86"/>
      <c r="T14" s="86">
        <v>200</v>
      </c>
      <c r="U14" s="86"/>
      <c r="V14" s="44" t="s">
        <v>1840</v>
      </c>
      <c r="W14" s="99">
        <v>24465.16</v>
      </c>
      <c r="X14" s="100">
        <f t="shared" si="6"/>
        <v>1.06370260869565</v>
      </c>
      <c r="Y14" s="99"/>
      <c r="Z14" s="99">
        <v>200</v>
      </c>
      <c r="AA14" s="104"/>
      <c r="AB14" s="45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8">
        <v>13</v>
      </c>
      <c r="B15" s="68">
        <v>571</v>
      </c>
      <c r="C15" s="69" t="s">
        <v>1857</v>
      </c>
      <c r="D15" s="69" t="s">
        <v>51</v>
      </c>
      <c r="E15" s="59">
        <v>5</v>
      </c>
      <c r="F15" s="70">
        <v>200</v>
      </c>
      <c r="G15" s="61">
        <f t="shared" si="3"/>
        <v>600</v>
      </c>
      <c r="H15" s="62">
        <v>35000</v>
      </c>
      <c r="I15" s="62">
        <f t="shared" si="0"/>
        <v>7700</v>
      </c>
      <c r="J15" s="79">
        <v>0.22</v>
      </c>
      <c r="K15" s="80">
        <v>22772</v>
      </c>
      <c r="L15" s="81">
        <f t="shared" si="4"/>
        <v>0.650628571428571</v>
      </c>
      <c r="M15" s="82"/>
      <c r="N15" s="80">
        <v>0</v>
      </c>
      <c r="O15" s="83"/>
      <c r="Q15" s="80">
        <v>35018.58</v>
      </c>
      <c r="R15" s="81">
        <f t="shared" si="5"/>
        <v>1.00053085714286</v>
      </c>
      <c r="S15" s="80"/>
      <c r="T15" s="80">
        <v>200</v>
      </c>
      <c r="U15" s="80"/>
      <c r="V15" s="44" t="s">
        <v>1840</v>
      </c>
      <c r="W15" s="80">
        <v>35120.69</v>
      </c>
      <c r="X15" s="81">
        <f t="shared" si="6"/>
        <v>1.00344828571429</v>
      </c>
      <c r="Y15" s="80"/>
      <c r="Z15" s="80">
        <v>200</v>
      </c>
      <c r="AA15" s="83"/>
      <c r="AB15" s="45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8">
        <v>14</v>
      </c>
      <c r="B16" s="68">
        <v>307</v>
      </c>
      <c r="C16" s="69" t="s">
        <v>1858</v>
      </c>
      <c r="D16" s="69" t="s">
        <v>43</v>
      </c>
      <c r="E16" s="59">
        <v>5</v>
      </c>
      <c r="F16" s="70">
        <v>200</v>
      </c>
      <c r="G16" s="61">
        <f t="shared" si="3"/>
        <v>600</v>
      </c>
      <c r="H16" s="62">
        <v>110000</v>
      </c>
      <c r="I16" s="62">
        <f t="shared" si="0"/>
        <v>23100</v>
      </c>
      <c r="J16" s="79">
        <v>0.21</v>
      </c>
      <c r="K16" s="80">
        <v>132518.31</v>
      </c>
      <c r="L16" s="79">
        <f t="shared" si="4"/>
        <v>1.20471190909091</v>
      </c>
      <c r="M16" s="82"/>
      <c r="N16" s="80">
        <v>200</v>
      </c>
      <c r="O16" s="83"/>
      <c r="P16" s="44" t="s">
        <v>1840</v>
      </c>
      <c r="Q16" s="80">
        <v>111223.34</v>
      </c>
      <c r="R16" s="91">
        <f t="shared" si="5"/>
        <v>1.01112127272727</v>
      </c>
      <c r="S16" s="80">
        <v>200</v>
      </c>
      <c r="T16" s="80">
        <v>200</v>
      </c>
      <c r="U16" s="80" t="s">
        <v>1859</v>
      </c>
      <c r="V16" s="44" t="s">
        <v>1840</v>
      </c>
      <c r="W16" s="80">
        <v>120415.39</v>
      </c>
      <c r="X16" s="91">
        <f t="shared" si="6"/>
        <v>1.09468536363636</v>
      </c>
      <c r="Y16" s="80">
        <v>200</v>
      </c>
      <c r="Z16" s="80">
        <v>200</v>
      </c>
      <c r="AA16" s="83" t="s">
        <v>1859</v>
      </c>
      <c r="AB16" s="45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8">
        <v>15</v>
      </c>
      <c r="B17" s="68">
        <v>359</v>
      </c>
      <c r="C17" s="69" t="s">
        <v>1860</v>
      </c>
      <c r="D17" s="69" t="s">
        <v>53</v>
      </c>
      <c r="E17" s="59">
        <v>5</v>
      </c>
      <c r="F17" s="70">
        <v>200</v>
      </c>
      <c r="G17" s="61">
        <f t="shared" si="3"/>
        <v>600</v>
      </c>
      <c r="H17" s="62">
        <v>17000</v>
      </c>
      <c r="I17" s="62">
        <f t="shared" si="0"/>
        <v>3740</v>
      </c>
      <c r="J17" s="79">
        <v>0.22</v>
      </c>
      <c r="K17" s="80">
        <v>25499.56</v>
      </c>
      <c r="L17" s="91">
        <f t="shared" si="4"/>
        <v>1.49997411764706</v>
      </c>
      <c r="M17" s="82">
        <v>200</v>
      </c>
      <c r="N17" s="80">
        <v>200</v>
      </c>
      <c r="O17" s="83" t="s">
        <v>1861</v>
      </c>
      <c r="P17" s="44" t="s">
        <v>1840</v>
      </c>
      <c r="Q17" s="80">
        <v>15257.73</v>
      </c>
      <c r="R17" s="81">
        <f t="shared" si="5"/>
        <v>0.897513529411765</v>
      </c>
      <c r="S17" s="80"/>
      <c r="T17" s="80">
        <v>0</v>
      </c>
      <c r="U17" s="80"/>
      <c r="W17" s="80">
        <v>15075.35</v>
      </c>
      <c r="X17" s="81">
        <f t="shared" si="6"/>
        <v>0.886785294117647</v>
      </c>
      <c r="Y17" s="80"/>
      <c r="Z17" s="80">
        <v>0</v>
      </c>
      <c r="AA17" s="83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71">
        <v>16</v>
      </c>
      <c r="B18" s="71">
        <v>585</v>
      </c>
      <c r="C18" s="72" t="s">
        <v>1862</v>
      </c>
      <c r="D18" s="72" t="s">
        <v>47</v>
      </c>
      <c r="E18" s="65">
        <v>6</v>
      </c>
      <c r="F18" s="73">
        <v>200</v>
      </c>
      <c r="G18" s="61">
        <f t="shared" si="3"/>
        <v>600</v>
      </c>
      <c r="H18" s="67">
        <v>21000</v>
      </c>
      <c r="I18" s="67">
        <f t="shared" si="0"/>
        <v>4935</v>
      </c>
      <c r="J18" s="85">
        <v>0.235</v>
      </c>
      <c r="K18" s="86">
        <v>21605.44</v>
      </c>
      <c r="L18" s="92">
        <f t="shared" si="4"/>
        <v>1.02883047619048</v>
      </c>
      <c r="M18" s="88">
        <v>200</v>
      </c>
      <c r="N18" s="86">
        <v>200</v>
      </c>
      <c r="O18" s="89" t="s">
        <v>1863</v>
      </c>
      <c r="P18" s="90" t="s">
        <v>1840</v>
      </c>
      <c r="Q18" s="86">
        <v>21855.26</v>
      </c>
      <c r="R18" s="92">
        <f t="shared" si="5"/>
        <v>1.04072666666667</v>
      </c>
      <c r="S18" s="86">
        <v>200</v>
      </c>
      <c r="T18" s="86">
        <v>200</v>
      </c>
      <c r="U18" s="86" t="s">
        <v>1864</v>
      </c>
      <c r="V18" s="44" t="s">
        <v>1840</v>
      </c>
      <c r="W18" s="99">
        <v>21299.75</v>
      </c>
      <c r="X18" s="100">
        <f t="shared" si="6"/>
        <v>1.01427380952381</v>
      </c>
      <c r="Y18" s="99"/>
      <c r="Z18" s="99">
        <v>200</v>
      </c>
      <c r="AA18" s="104"/>
      <c r="AB18" s="45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71">
        <v>17</v>
      </c>
      <c r="B19" s="71">
        <v>373</v>
      </c>
      <c r="C19" s="72" t="s">
        <v>1865</v>
      </c>
      <c r="D19" s="72" t="s">
        <v>47</v>
      </c>
      <c r="E19" s="65">
        <v>6</v>
      </c>
      <c r="F19" s="73">
        <v>200</v>
      </c>
      <c r="G19" s="61">
        <f t="shared" si="3"/>
        <v>600</v>
      </c>
      <c r="H19" s="67">
        <v>20000</v>
      </c>
      <c r="I19" s="67">
        <f t="shared" si="0"/>
        <v>4388.93422405688</v>
      </c>
      <c r="J19" s="85">
        <v>0.219446711202844</v>
      </c>
      <c r="K19" s="86">
        <v>14234.11</v>
      </c>
      <c r="L19" s="87">
        <f t="shared" si="4"/>
        <v>0.7117055</v>
      </c>
      <c r="M19" s="88"/>
      <c r="N19" s="86">
        <v>0</v>
      </c>
      <c r="O19" s="89"/>
      <c r="P19" s="90"/>
      <c r="Q19" s="86">
        <v>20172.65</v>
      </c>
      <c r="R19" s="87">
        <f t="shared" si="5"/>
        <v>1.0086325</v>
      </c>
      <c r="S19" s="86"/>
      <c r="T19" s="86">
        <v>200</v>
      </c>
      <c r="U19" s="86"/>
      <c r="V19" s="44" t="s">
        <v>1840</v>
      </c>
      <c r="W19" s="99">
        <v>14867.71</v>
      </c>
      <c r="X19" s="100">
        <f t="shared" si="6"/>
        <v>0.7433855</v>
      </c>
      <c r="Y19" s="99"/>
      <c r="Z19" s="99">
        <v>0</v>
      </c>
      <c r="AA19" s="104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71">
        <v>18</v>
      </c>
      <c r="B20" s="71">
        <v>578</v>
      </c>
      <c r="C20" s="72" t="s">
        <v>1866</v>
      </c>
      <c r="D20" s="72" t="s">
        <v>47</v>
      </c>
      <c r="E20" s="65">
        <v>6</v>
      </c>
      <c r="F20" s="73">
        <v>200</v>
      </c>
      <c r="G20" s="61">
        <f t="shared" si="3"/>
        <v>600</v>
      </c>
      <c r="H20" s="67">
        <v>20000</v>
      </c>
      <c r="I20" s="67">
        <f t="shared" si="0"/>
        <v>4718.47103735082</v>
      </c>
      <c r="J20" s="85">
        <v>0.235923551867541</v>
      </c>
      <c r="K20" s="86">
        <v>20165.9</v>
      </c>
      <c r="L20" s="85">
        <f t="shared" si="4"/>
        <v>1.008295</v>
      </c>
      <c r="M20" s="88"/>
      <c r="N20" s="86">
        <v>200</v>
      </c>
      <c r="O20" s="89"/>
      <c r="P20" s="90" t="s">
        <v>1840</v>
      </c>
      <c r="Q20" s="86">
        <v>15187.91</v>
      </c>
      <c r="R20" s="87">
        <f t="shared" si="5"/>
        <v>0.7593955</v>
      </c>
      <c r="S20" s="86"/>
      <c r="T20" s="86">
        <v>0</v>
      </c>
      <c r="U20" s="86"/>
      <c r="W20" s="99">
        <v>30365.73</v>
      </c>
      <c r="X20" s="101">
        <f t="shared" si="6"/>
        <v>1.5182865</v>
      </c>
      <c r="Y20" s="99">
        <v>200</v>
      </c>
      <c r="Z20" s="99">
        <v>200</v>
      </c>
      <c r="AA20" s="104" t="s">
        <v>1867</v>
      </c>
      <c r="AB20" s="45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8">
        <v>19</v>
      </c>
      <c r="B21" s="68">
        <v>744</v>
      </c>
      <c r="C21" s="69" t="s">
        <v>1868</v>
      </c>
      <c r="D21" s="69" t="s">
        <v>47</v>
      </c>
      <c r="E21" s="59">
        <v>7</v>
      </c>
      <c r="F21" s="70">
        <v>200</v>
      </c>
      <c r="G21" s="61">
        <f t="shared" si="3"/>
        <v>600</v>
      </c>
      <c r="H21" s="62">
        <v>18000</v>
      </c>
      <c r="I21" s="62">
        <f t="shared" si="0"/>
        <v>4067.52134459704</v>
      </c>
      <c r="J21" s="79">
        <v>0.225973408033169</v>
      </c>
      <c r="K21" s="80">
        <v>21977.58</v>
      </c>
      <c r="L21" s="91">
        <f t="shared" si="4"/>
        <v>1.22097666666667</v>
      </c>
      <c r="M21" s="82">
        <v>200</v>
      </c>
      <c r="N21" s="80">
        <v>200</v>
      </c>
      <c r="O21" s="83" t="s">
        <v>1869</v>
      </c>
      <c r="P21" s="44" t="s">
        <v>1840</v>
      </c>
      <c r="Q21" s="80">
        <v>11535.43</v>
      </c>
      <c r="R21" s="81">
        <f t="shared" si="5"/>
        <v>0.640857222222222</v>
      </c>
      <c r="S21" s="80"/>
      <c r="T21" s="80">
        <v>0</v>
      </c>
      <c r="U21" s="80"/>
      <c r="W21" s="80">
        <v>19859.64</v>
      </c>
      <c r="X21" s="81">
        <f t="shared" si="6"/>
        <v>1.10331333333333</v>
      </c>
      <c r="Y21" s="80"/>
      <c r="Z21" s="80">
        <v>200</v>
      </c>
      <c r="AA21" s="83"/>
      <c r="AB21" s="45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8">
        <v>20</v>
      </c>
      <c r="B22" s="68">
        <v>106066</v>
      </c>
      <c r="C22" s="69" t="s">
        <v>1870</v>
      </c>
      <c r="D22" s="69" t="s">
        <v>43</v>
      </c>
      <c r="E22" s="59">
        <v>7</v>
      </c>
      <c r="F22" s="70">
        <v>200</v>
      </c>
      <c r="G22" s="61">
        <f t="shared" si="3"/>
        <v>600</v>
      </c>
      <c r="H22" s="62">
        <v>16000</v>
      </c>
      <c r="I22" s="62">
        <f t="shared" si="0"/>
        <v>4150.83706676891</v>
      </c>
      <c r="J22" s="79">
        <v>0.259427316673057</v>
      </c>
      <c r="K22" s="80">
        <v>15095.6</v>
      </c>
      <c r="L22" s="81">
        <f t="shared" si="4"/>
        <v>0.943475</v>
      </c>
      <c r="M22" s="82"/>
      <c r="N22" s="80">
        <v>0</v>
      </c>
      <c r="O22" s="83"/>
      <c r="Q22" s="80">
        <v>16955.83</v>
      </c>
      <c r="R22" s="91">
        <f t="shared" si="5"/>
        <v>1.059739375</v>
      </c>
      <c r="S22" s="80">
        <v>400</v>
      </c>
      <c r="T22" s="80">
        <v>200</v>
      </c>
      <c r="U22" s="80" t="s">
        <v>1871</v>
      </c>
      <c r="V22" s="44" t="s">
        <v>1840</v>
      </c>
      <c r="W22" s="80">
        <v>20799.88</v>
      </c>
      <c r="X22" s="91">
        <f t="shared" si="6"/>
        <v>1.2999925</v>
      </c>
      <c r="Y22" s="80">
        <v>200</v>
      </c>
      <c r="Z22" s="80">
        <v>200</v>
      </c>
      <c r="AA22" s="83" t="s">
        <v>1841</v>
      </c>
      <c r="AB22" s="45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8">
        <v>21</v>
      </c>
      <c r="B23" s="68">
        <v>712</v>
      </c>
      <c r="C23" s="69" t="s">
        <v>1872</v>
      </c>
      <c r="D23" s="69" t="s">
        <v>51</v>
      </c>
      <c r="E23" s="59">
        <v>7</v>
      </c>
      <c r="F23" s="70">
        <v>200</v>
      </c>
      <c r="G23" s="61">
        <f t="shared" si="3"/>
        <v>600</v>
      </c>
      <c r="H23" s="62">
        <v>22000</v>
      </c>
      <c r="I23" s="62">
        <f t="shared" si="0"/>
        <v>5532.56027364355</v>
      </c>
      <c r="J23" s="79">
        <v>0.251480012438343</v>
      </c>
      <c r="K23" s="80">
        <v>25435.38</v>
      </c>
      <c r="L23" s="91">
        <f t="shared" si="4"/>
        <v>1.15615363636364</v>
      </c>
      <c r="M23" s="82"/>
      <c r="N23" s="80">
        <v>200</v>
      </c>
      <c r="O23" s="83"/>
      <c r="P23" s="44" t="s">
        <v>1840</v>
      </c>
      <c r="Q23" s="80">
        <v>18515.58</v>
      </c>
      <c r="R23" s="81">
        <f t="shared" si="5"/>
        <v>0.841617272727273</v>
      </c>
      <c r="S23" s="80"/>
      <c r="T23" s="80">
        <v>0</v>
      </c>
      <c r="U23" s="80"/>
      <c r="W23" s="80">
        <v>22161.86</v>
      </c>
      <c r="X23" s="81">
        <f t="shared" si="6"/>
        <v>1.00735727272727</v>
      </c>
      <c r="Y23" s="80"/>
      <c r="Z23" s="80">
        <v>200</v>
      </c>
      <c r="AA23" s="83"/>
      <c r="AB23" s="45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71">
        <v>22</v>
      </c>
      <c r="B24" s="71">
        <v>111400</v>
      </c>
      <c r="C24" s="72" t="s">
        <v>1873</v>
      </c>
      <c r="D24" s="72" t="s">
        <v>59</v>
      </c>
      <c r="E24" s="65">
        <v>8</v>
      </c>
      <c r="F24" s="73">
        <v>200</v>
      </c>
      <c r="G24" s="61">
        <f t="shared" si="3"/>
        <v>600</v>
      </c>
      <c r="H24" s="67">
        <v>18000</v>
      </c>
      <c r="I24" s="67">
        <f t="shared" si="0"/>
        <v>3330</v>
      </c>
      <c r="J24" s="85">
        <v>0.185</v>
      </c>
      <c r="K24" s="86">
        <v>18083.36</v>
      </c>
      <c r="L24" s="87">
        <f t="shared" si="4"/>
        <v>1.00463111111111</v>
      </c>
      <c r="M24" s="88"/>
      <c r="N24" s="86">
        <v>200</v>
      </c>
      <c r="O24" s="89"/>
      <c r="P24" s="90" t="s">
        <v>1840</v>
      </c>
      <c r="Q24" s="86">
        <v>21081.33</v>
      </c>
      <c r="R24" s="92">
        <f t="shared" si="5"/>
        <v>1.171185</v>
      </c>
      <c r="S24" s="86">
        <v>200</v>
      </c>
      <c r="T24" s="86">
        <v>200</v>
      </c>
      <c r="U24" s="86" t="s">
        <v>1841</v>
      </c>
      <c r="V24" s="44" t="s">
        <v>1840</v>
      </c>
      <c r="W24" s="99">
        <v>28652.55</v>
      </c>
      <c r="X24" s="101">
        <f t="shared" si="6"/>
        <v>1.59180833333333</v>
      </c>
      <c r="Y24" s="99">
        <v>200</v>
      </c>
      <c r="Z24" s="99">
        <v>200</v>
      </c>
      <c r="AA24" s="104" t="s">
        <v>1874</v>
      </c>
      <c r="AB24" s="45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71">
        <v>23</v>
      </c>
      <c r="B25" s="71">
        <v>709</v>
      </c>
      <c r="C25" s="72" t="s">
        <v>1875</v>
      </c>
      <c r="D25" s="72" t="s">
        <v>53</v>
      </c>
      <c r="E25" s="65">
        <v>8</v>
      </c>
      <c r="F25" s="73">
        <v>200</v>
      </c>
      <c r="G25" s="61">
        <f t="shared" si="3"/>
        <v>600</v>
      </c>
      <c r="H25" s="67">
        <v>21000</v>
      </c>
      <c r="I25" s="67">
        <f t="shared" si="0"/>
        <v>4830</v>
      </c>
      <c r="J25" s="85">
        <v>0.23</v>
      </c>
      <c r="K25" s="86">
        <v>23289.75</v>
      </c>
      <c r="L25" s="87">
        <f t="shared" si="4"/>
        <v>1.10903571428571</v>
      </c>
      <c r="M25" s="88"/>
      <c r="N25" s="86">
        <v>200</v>
      </c>
      <c r="O25" s="89"/>
      <c r="P25" s="90" t="s">
        <v>1840</v>
      </c>
      <c r="Q25" s="86">
        <v>21871.32</v>
      </c>
      <c r="R25" s="87">
        <f t="shared" si="5"/>
        <v>1.04149142857143</v>
      </c>
      <c r="S25" s="86"/>
      <c r="T25" s="86">
        <v>200</v>
      </c>
      <c r="U25" s="86"/>
      <c r="V25" s="44" t="s">
        <v>1840</v>
      </c>
      <c r="W25" s="99">
        <v>19430.09</v>
      </c>
      <c r="X25" s="100">
        <f t="shared" si="6"/>
        <v>0.925242380952381</v>
      </c>
      <c r="Y25" s="99"/>
      <c r="Z25" s="99">
        <v>0</v>
      </c>
      <c r="AA25" s="104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71">
        <v>24</v>
      </c>
      <c r="B26" s="71">
        <v>581</v>
      </c>
      <c r="C26" s="72" t="s">
        <v>1876</v>
      </c>
      <c r="D26" s="72" t="s">
        <v>47</v>
      </c>
      <c r="E26" s="65">
        <v>8</v>
      </c>
      <c r="F26" s="73">
        <v>200</v>
      </c>
      <c r="G26" s="61">
        <f t="shared" si="3"/>
        <v>600</v>
      </c>
      <c r="H26" s="67">
        <v>22000</v>
      </c>
      <c r="I26" s="67">
        <f t="shared" si="0"/>
        <v>4070</v>
      </c>
      <c r="J26" s="85">
        <v>0.185</v>
      </c>
      <c r="K26" s="86">
        <v>24565.68</v>
      </c>
      <c r="L26" s="92">
        <f t="shared" si="4"/>
        <v>1.11662181818182</v>
      </c>
      <c r="M26" s="88">
        <v>200</v>
      </c>
      <c r="N26" s="86">
        <v>200</v>
      </c>
      <c r="O26" s="89" t="s">
        <v>1841</v>
      </c>
      <c r="P26" s="90" t="s">
        <v>1840</v>
      </c>
      <c r="Q26" s="88">
        <v>22013.58</v>
      </c>
      <c r="R26" s="87">
        <f t="shared" si="5"/>
        <v>1.00061727272727</v>
      </c>
      <c r="S26" s="86"/>
      <c r="T26" s="86">
        <v>200</v>
      </c>
      <c r="U26" s="86"/>
      <c r="W26" s="99">
        <v>23163.52</v>
      </c>
      <c r="X26" s="100">
        <f t="shared" si="6"/>
        <v>1.05288727272727</v>
      </c>
      <c r="Y26" s="99"/>
      <c r="Z26" s="99">
        <v>200</v>
      </c>
      <c r="AA26" s="104"/>
      <c r="AB26" s="45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8">
        <v>25</v>
      </c>
      <c r="B27" s="68">
        <v>387</v>
      </c>
      <c r="C27" s="69" t="s">
        <v>1877</v>
      </c>
      <c r="D27" s="69" t="s">
        <v>51</v>
      </c>
      <c r="E27" s="59">
        <v>9</v>
      </c>
      <c r="F27" s="70">
        <v>200</v>
      </c>
      <c r="G27" s="61">
        <f t="shared" si="3"/>
        <v>600</v>
      </c>
      <c r="H27" s="62">
        <v>18000</v>
      </c>
      <c r="I27" s="62">
        <f t="shared" si="0"/>
        <v>3330</v>
      </c>
      <c r="J27" s="79">
        <v>0.185</v>
      </c>
      <c r="K27" s="80">
        <v>20639.1</v>
      </c>
      <c r="L27" s="81">
        <f t="shared" si="4"/>
        <v>1.14661666666667</v>
      </c>
      <c r="M27" s="82"/>
      <c r="N27" s="80">
        <v>200</v>
      </c>
      <c r="O27" s="83"/>
      <c r="P27" s="44" t="s">
        <v>1840</v>
      </c>
      <c r="Q27" s="80">
        <v>20605.28</v>
      </c>
      <c r="R27" s="81">
        <f t="shared" si="5"/>
        <v>1.14473777777778</v>
      </c>
      <c r="S27" s="80"/>
      <c r="T27" s="80">
        <v>200</v>
      </c>
      <c r="U27" s="80"/>
      <c r="V27" s="44" t="s">
        <v>1840</v>
      </c>
      <c r="W27" s="80">
        <v>25267.37</v>
      </c>
      <c r="X27" s="91">
        <f t="shared" si="6"/>
        <v>1.40374277777778</v>
      </c>
      <c r="Y27" s="80">
        <v>200</v>
      </c>
      <c r="Z27" s="80">
        <v>200</v>
      </c>
      <c r="AA27" s="83" t="s">
        <v>1878</v>
      </c>
      <c r="AB27" s="45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8">
        <v>26</v>
      </c>
      <c r="B28" s="68">
        <v>513</v>
      </c>
      <c r="C28" s="69" t="s">
        <v>1879</v>
      </c>
      <c r="D28" s="69" t="s">
        <v>53</v>
      </c>
      <c r="E28" s="59">
        <v>9</v>
      </c>
      <c r="F28" s="70">
        <v>200</v>
      </c>
      <c r="G28" s="61">
        <f t="shared" si="3"/>
        <v>600</v>
      </c>
      <c r="H28" s="62">
        <v>20000</v>
      </c>
      <c r="I28" s="62">
        <f t="shared" si="0"/>
        <v>4483.2797613214</v>
      </c>
      <c r="J28" s="79">
        <v>0.22416398806607</v>
      </c>
      <c r="K28" s="80">
        <v>26268.64</v>
      </c>
      <c r="L28" s="91">
        <f t="shared" si="4"/>
        <v>1.313432</v>
      </c>
      <c r="M28" s="82">
        <v>200</v>
      </c>
      <c r="N28" s="80">
        <v>200</v>
      </c>
      <c r="O28" s="83" t="s">
        <v>1841</v>
      </c>
      <c r="P28" s="44" t="s">
        <v>1840</v>
      </c>
      <c r="Q28" s="80">
        <v>23571.1</v>
      </c>
      <c r="R28" s="91">
        <f t="shared" si="5"/>
        <v>1.178555</v>
      </c>
      <c r="S28" s="80">
        <v>200</v>
      </c>
      <c r="T28" s="80">
        <v>200</v>
      </c>
      <c r="U28" s="80" t="s">
        <v>1880</v>
      </c>
      <c r="V28" s="44" t="s">
        <v>1840</v>
      </c>
      <c r="W28" s="80">
        <v>13650.63</v>
      </c>
      <c r="X28" s="81">
        <f t="shared" si="6"/>
        <v>0.6825315</v>
      </c>
      <c r="Y28" s="80"/>
      <c r="Z28" s="80">
        <v>0</v>
      </c>
      <c r="AA28" s="83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8">
        <v>27</v>
      </c>
      <c r="B29" s="68">
        <v>514</v>
      </c>
      <c r="C29" s="69" t="s">
        <v>1881</v>
      </c>
      <c r="D29" s="69" t="s">
        <v>45</v>
      </c>
      <c r="E29" s="59">
        <v>9</v>
      </c>
      <c r="F29" s="70">
        <v>200</v>
      </c>
      <c r="G29" s="61">
        <f t="shared" si="3"/>
        <v>600</v>
      </c>
      <c r="H29" s="62">
        <v>20000</v>
      </c>
      <c r="I29" s="62">
        <f t="shared" si="0"/>
        <v>5082.61172183964</v>
      </c>
      <c r="J29" s="79">
        <v>0.254130586091982</v>
      </c>
      <c r="K29" s="80">
        <v>25702.39</v>
      </c>
      <c r="L29" s="81">
        <f t="shared" si="4"/>
        <v>1.2851195</v>
      </c>
      <c r="M29" s="82"/>
      <c r="N29" s="80">
        <v>200</v>
      </c>
      <c r="O29" s="83"/>
      <c r="P29" s="44" t="s">
        <v>1840</v>
      </c>
      <c r="Q29" s="80">
        <v>15619.21</v>
      </c>
      <c r="R29" s="81">
        <f t="shared" si="5"/>
        <v>0.7809605</v>
      </c>
      <c r="S29" s="80"/>
      <c r="T29" s="80">
        <v>0</v>
      </c>
      <c r="U29" s="80"/>
      <c r="W29" s="80">
        <v>24530.55</v>
      </c>
      <c r="X29" s="81">
        <f t="shared" si="6"/>
        <v>1.2265275</v>
      </c>
      <c r="Y29" s="80"/>
      <c r="Z29" s="80">
        <v>200</v>
      </c>
      <c r="AA29" s="83"/>
      <c r="AB29" s="45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71">
        <v>28</v>
      </c>
      <c r="B30" s="71">
        <v>365</v>
      </c>
      <c r="C30" s="72" t="s">
        <v>1882</v>
      </c>
      <c r="D30" s="72" t="s">
        <v>53</v>
      </c>
      <c r="E30" s="65">
        <v>10</v>
      </c>
      <c r="F30" s="73">
        <v>200</v>
      </c>
      <c r="G30" s="61">
        <f t="shared" si="3"/>
        <v>600</v>
      </c>
      <c r="H30" s="67">
        <v>24000</v>
      </c>
      <c r="I30" s="67">
        <f t="shared" si="0"/>
        <v>5280</v>
      </c>
      <c r="J30" s="85">
        <v>0.22</v>
      </c>
      <c r="K30" s="86">
        <v>16368.21</v>
      </c>
      <c r="L30" s="87">
        <f t="shared" si="4"/>
        <v>0.68200875</v>
      </c>
      <c r="M30" s="88"/>
      <c r="N30" s="86">
        <v>0</v>
      </c>
      <c r="O30" s="89"/>
      <c r="P30" s="90"/>
      <c r="Q30" s="88">
        <v>24189.65</v>
      </c>
      <c r="R30" s="92">
        <f t="shared" si="5"/>
        <v>1.00790208333333</v>
      </c>
      <c r="S30" s="86"/>
      <c r="T30" s="86">
        <v>200</v>
      </c>
      <c r="U30" s="86"/>
      <c r="W30" s="99">
        <v>25405.55</v>
      </c>
      <c r="X30" s="101">
        <f t="shared" si="6"/>
        <v>1.05856458333333</v>
      </c>
      <c r="Y30" s="99">
        <v>200</v>
      </c>
      <c r="Z30" s="99">
        <v>200</v>
      </c>
      <c r="AA30" s="104" t="s">
        <v>1841</v>
      </c>
      <c r="AB30" s="45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71">
        <v>29</v>
      </c>
      <c r="B31" s="71">
        <v>379</v>
      </c>
      <c r="C31" s="72" t="s">
        <v>1883</v>
      </c>
      <c r="D31" s="72" t="s">
        <v>53</v>
      </c>
      <c r="E31" s="65">
        <v>10</v>
      </c>
      <c r="F31" s="73">
        <v>200</v>
      </c>
      <c r="G31" s="61">
        <f t="shared" si="3"/>
        <v>600</v>
      </c>
      <c r="H31" s="67">
        <v>20000</v>
      </c>
      <c r="I31" s="67">
        <f t="shared" si="0"/>
        <v>4000</v>
      </c>
      <c r="J31" s="85">
        <v>0.2</v>
      </c>
      <c r="K31" s="86">
        <v>22075.06</v>
      </c>
      <c r="L31" s="92">
        <f t="shared" si="4"/>
        <v>1.103753</v>
      </c>
      <c r="M31" s="88">
        <v>200</v>
      </c>
      <c r="N31" s="86">
        <v>200</v>
      </c>
      <c r="O31" s="89" t="s">
        <v>1884</v>
      </c>
      <c r="P31" s="90" t="s">
        <v>1840</v>
      </c>
      <c r="Q31" s="86">
        <v>20697.35</v>
      </c>
      <c r="R31" s="87">
        <f t="shared" si="5"/>
        <v>1.0348675</v>
      </c>
      <c r="S31" s="86"/>
      <c r="T31" s="86">
        <v>200</v>
      </c>
      <c r="U31" s="86"/>
      <c r="V31" s="44" t="s">
        <v>1840</v>
      </c>
      <c r="W31" s="99">
        <v>20951.73</v>
      </c>
      <c r="X31" s="100">
        <f t="shared" si="6"/>
        <v>1.0475865</v>
      </c>
      <c r="Y31" s="99"/>
      <c r="Z31" s="99">
        <v>200</v>
      </c>
      <c r="AA31" s="104"/>
      <c r="AB31" s="45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71">
        <v>30</v>
      </c>
      <c r="B32" s="71">
        <v>747</v>
      </c>
      <c r="C32" s="72" t="s">
        <v>1885</v>
      </c>
      <c r="D32" s="72" t="s">
        <v>47</v>
      </c>
      <c r="E32" s="65">
        <v>10</v>
      </c>
      <c r="F32" s="73">
        <v>200</v>
      </c>
      <c r="G32" s="61">
        <f t="shared" si="3"/>
        <v>600</v>
      </c>
      <c r="H32" s="67">
        <v>20000</v>
      </c>
      <c r="I32" s="67">
        <f t="shared" si="0"/>
        <v>3300</v>
      </c>
      <c r="J32" s="85">
        <v>0.165</v>
      </c>
      <c r="K32" s="86">
        <v>21498.44</v>
      </c>
      <c r="L32" s="87">
        <f t="shared" si="4"/>
        <v>1.074922</v>
      </c>
      <c r="M32" s="88"/>
      <c r="N32" s="86">
        <v>200</v>
      </c>
      <c r="O32" s="89"/>
      <c r="P32" s="90" t="s">
        <v>1840</v>
      </c>
      <c r="Q32" s="86">
        <v>25476.34</v>
      </c>
      <c r="R32" s="92">
        <f t="shared" si="5"/>
        <v>1.273817</v>
      </c>
      <c r="S32" s="86">
        <v>200</v>
      </c>
      <c r="T32" s="86">
        <v>200</v>
      </c>
      <c r="U32" s="86" t="s">
        <v>1841</v>
      </c>
      <c r="V32" s="44" t="s">
        <v>1840</v>
      </c>
      <c r="W32" s="99">
        <v>20111.36</v>
      </c>
      <c r="X32" s="100">
        <f t="shared" si="6"/>
        <v>1.005568</v>
      </c>
      <c r="Y32" s="99"/>
      <c r="Z32" s="99">
        <v>200</v>
      </c>
      <c r="AA32" s="104"/>
      <c r="AB32" s="45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8">
        <v>31</v>
      </c>
      <c r="B33" s="68">
        <v>399</v>
      </c>
      <c r="C33" s="69" t="s">
        <v>1886</v>
      </c>
      <c r="D33" s="69" t="s">
        <v>51</v>
      </c>
      <c r="E33" s="59">
        <v>11</v>
      </c>
      <c r="F33" s="70">
        <v>150</v>
      </c>
      <c r="G33" s="61">
        <f t="shared" si="3"/>
        <v>450</v>
      </c>
      <c r="H33" s="62">
        <v>15500</v>
      </c>
      <c r="I33" s="62">
        <f t="shared" si="0"/>
        <v>3418.04248488085</v>
      </c>
      <c r="J33" s="79">
        <v>0.220518869992313</v>
      </c>
      <c r="K33" s="80">
        <v>18869.61</v>
      </c>
      <c r="L33" s="91">
        <f t="shared" si="4"/>
        <v>1.21739419354839</v>
      </c>
      <c r="M33" s="82">
        <v>150</v>
      </c>
      <c r="N33" s="80">
        <v>150</v>
      </c>
      <c r="O33" s="83" t="s">
        <v>1887</v>
      </c>
      <c r="P33" s="44" t="s">
        <v>1840</v>
      </c>
      <c r="Q33" s="80">
        <v>19936.28</v>
      </c>
      <c r="R33" s="91">
        <f t="shared" si="5"/>
        <v>1.28621161290323</v>
      </c>
      <c r="S33" s="80">
        <v>150</v>
      </c>
      <c r="T33" s="80">
        <v>150</v>
      </c>
      <c r="U33" s="80" t="s">
        <v>1887</v>
      </c>
      <c r="V33" s="44" t="s">
        <v>1840</v>
      </c>
      <c r="W33" s="80">
        <v>12130.98</v>
      </c>
      <c r="X33" s="81">
        <f t="shared" si="6"/>
        <v>0.782643870967742</v>
      </c>
      <c r="Y33" s="80"/>
      <c r="Z33" s="80">
        <v>0</v>
      </c>
      <c r="AA33" s="83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8">
        <v>32</v>
      </c>
      <c r="B34" s="68">
        <v>724</v>
      </c>
      <c r="C34" s="69" t="s">
        <v>1888</v>
      </c>
      <c r="D34" s="69" t="s">
        <v>51</v>
      </c>
      <c r="E34" s="59">
        <v>11</v>
      </c>
      <c r="F34" s="70">
        <v>150</v>
      </c>
      <c r="G34" s="61">
        <f t="shared" si="3"/>
        <v>450</v>
      </c>
      <c r="H34" s="62">
        <v>18000</v>
      </c>
      <c r="I34" s="62">
        <f t="shared" si="0"/>
        <v>4346.4547742587</v>
      </c>
      <c r="J34" s="79">
        <v>0.241469709681039</v>
      </c>
      <c r="K34" s="80">
        <v>19532.67</v>
      </c>
      <c r="L34" s="81">
        <f t="shared" si="4"/>
        <v>1.08514833333333</v>
      </c>
      <c r="M34" s="82"/>
      <c r="N34" s="80">
        <v>150</v>
      </c>
      <c r="O34" s="83"/>
      <c r="P34" s="44" t="s">
        <v>1840</v>
      </c>
      <c r="Q34" s="80">
        <v>18028.51</v>
      </c>
      <c r="R34" s="81">
        <f t="shared" si="5"/>
        <v>1.00158388888889</v>
      </c>
      <c r="S34" s="80"/>
      <c r="T34" s="80">
        <v>150</v>
      </c>
      <c r="U34" s="80"/>
      <c r="V34" s="44" t="s">
        <v>1840</v>
      </c>
      <c r="W34" s="80">
        <v>10895.53</v>
      </c>
      <c r="X34" s="81">
        <f t="shared" si="6"/>
        <v>0.605307222222222</v>
      </c>
      <c r="Y34" s="80"/>
      <c r="Z34" s="80">
        <v>0</v>
      </c>
      <c r="AA34" s="83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8">
        <v>33</v>
      </c>
      <c r="B35" s="68">
        <v>102934</v>
      </c>
      <c r="C35" s="69" t="s">
        <v>1889</v>
      </c>
      <c r="D35" s="69" t="s">
        <v>53</v>
      </c>
      <c r="E35" s="59">
        <v>11</v>
      </c>
      <c r="F35" s="70">
        <v>150</v>
      </c>
      <c r="G35" s="61">
        <f t="shared" si="3"/>
        <v>450</v>
      </c>
      <c r="H35" s="62">
        <v>18000</v>
      </c>
      <c r="I35" s="62">
        <f t="shared" si="0"/>
        <v>3780</v>
      </c>
      <c r="J35" s="79">
        <v>0.21</v>
      </c>
      <c r="K35" s="80">
        <v>12540.49</v>
      </c>
      <c r="L35" s="81">
        <f t="shared" si="4"/>
        <v>0.696693888888889</v>
      </c>
      <c r="M35" s="82"/>
      <c r="N35" s="80">
        <v>0</v>
      </c>
      <c r="O35" s="83"/>
      <c r="Q35" s="80">
        <v>10640.75</v>
      </c>
      <c r="R35" s="81">
        <f t="shared" si="5"/>
        <v>0.591152777777778</v>
      </c>
      <c r="S35" s="80"/>
      <c r="T35" s="80">
        <v>0</v>
      </c>
      <c r="U35" s="80"/>
      <c r="W35" s="80">
        <v>35396.66</v>
      </c>
      <c r="X35" s="91">
        <f t="shared" si="6"/>
        <v>1.96648111111111</v>
      </c>
      <c r="Y35" s="80">
        <v>300</v>
      </c>
      <c r="Z35" s="80">
        <v>150</v>
      </c>
      <c r="AA35" s="83" t="s">
        <v>1890</v>
      </c>
      <c r="AB35" s="45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71">
        <v>34</v>
      </c>
      <c r="B36" s="71">
        <v>101453</v>
      </c>
      <c r="C36" s="72" t="s">
        <v>1891</v>
      </c>
      <c r="D36" s="72" t="s">
        <v>55</v>
      </c>
      <c r="E36" s="65">
        <v>12</v>
      </c>
      <c r="F36" s="73">
        <v>150</v>
      </c>
      <c r="G36" s="61">
        <f t="shared" ref="G36:G67" si="10">F36*3</f>
        <v>450</v>
      </c>
      <c r="H36" s="67">
        <v>15500</v>
      </c>
      <c r="I36" s="67">
        <f t="shared" si="0"/>
        <v>3758.57798445374</v>
      </c>
      <c r="J36" s="85">
        <v>0.242488902222822</v>
      </c>
      <c r="K36" s="86">
        <v>19582.76</v>
      </c>
      <c r="L36" s="87">
        <f t="shared" ref="L36:L67" si="11">K36/H36</f>
        <v>1.26340387096774</v>
      </c>
      <c r="M36" s="88"/>
      <c r="N36" s="86">
        <v>150</v>
      </c>
      <c r="O36" s="89"/>
      <c r="P36" s="90" t="s">
        <v>1840</v>
      </c>
      <c r="Q36" s="86">
        <v>18554.16</v>
      </c>
      <c r="R36" s="92">
        <f t="shared" ref="R36:R67" si="12">Q36/H36</f>
        <v>1.19704258064516</v>
      </c>
      <c r="S36" s="86">
        <v>150</v>
      </c>
      <c r="T36" s="86">
        <v>150</v>
      </c>
      <c r="U36" s="86" t="s">
        <v>1841</v>
      </c>
      <c r="V36" s="44" t="s">
        <v>1840</v>
      </c>
      <c r="W36" s="99">
        <v>20923.1</v>
      </c>
      <c r="X36" s="101">
        <f t="shared" ref="X36:X67" si="13">W36/H36</f>
        <v>1.34987741935484</v>
      </c>
      <c r="Y36" s="99">
        <v>150</v>
      </c>
      <c r="Z36" s="99">
        <v>150</v>
      </c>
      <c r="AA36" s="104" t="s">
        <v>1892</v>
      </c>
      <c r="AB36" s="45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71">
        <v>35</v>
      </c>
      <c r="B37" s="71">
        <v>106569</v>
      </c>
      <c r="C37" s="72" t="s">
        <v>1893</v>
      </c>
      <c r="D37" s="72" t="s">
        <v>53</v>
      </c>
      <c r="E37" s="65">
        <v>12</v>
      </c>
      <c r="F37" s="73">
        <v>150</v>
      </c>
      <c r="G37" s="61">
        <f t="shared" si="10"/>
        <v>450</v>
      </c>
      <c r="H37" s="67">
        <v>13500</v>
      </c>
      <c r="I37" s="67">
        <f t="shared" si="0"/>
        <v>3268.75784957907</v>
      </c>
      <c r="J37" s="85">
        <v>0.242130211079931</v>
      </c>
      <c r="K37" s="86">
        <v>17453.16</v>
      </c>
      <c r="L37" s="92">
        <f t="shared" si="11"/>
        <v>1.29282666666667</v>
      </c>
      <c r="M37" s="88">
        <v>150</v>
      </c>
      <c r="N37" s="86">
        <v>150</v>
      </c>
      <c r="O37" s="89" t="s">
        <v>1841</v>
      </c>
      <c r="P37" s="90" t="s">
        <v>1840</v>
      </c>
      <c r="Q37" s="86">
        <v>15628.27</v>
      </c>
      <c r="R37" s="87">
        <f t="shared" si="12"/>
        <v>1.15764962962963</v>
      </c>
      <c r="S37" s="86"/>
      <c r="T37" s="86">
        <v>150</v>
      </c>
      <c r="U37" s="86"/>
      <c r="V37" s="44" t="s">
        <v>1840</v>
      </c>
      <c r="W37" s="99">
        <v>7549.32</v>
      </c>
      <c r="X37" s="100">
        <f t="shared" si="13"/>
        <v>0.559208888888889</v>
      </c>
      <c r="Y37" s="99"/>
      <c r="Z37" s="99">
        <v>0</v>
      </c>
      <c r="AA37" s="104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71">
        <v>36</v>
      </c>
      <c r="B38" s="71">
        <v>737</v>
      </c>
      <c r="C38" s="72" t="s">
        <v>1894</v>
      </c>
      <c r="D38" s="72" t="s">
        <v>51</v>
      </c>
      <c r="E38" s="65">
        <v>12</v>
      </c>
      <c r="F38" s="73">
        <v>150</v>
      </c>
      <c r="G38" s="61">
        <f t="shared" si="10"/>
        <v>450</v>
      </c>
      <c r="H38" s="67">
        <v>16500</v>
      </c>
      <c r="I38" s="67">
        <f t="shared" si="0"/>
        <v>4280.43907891489</v>
      </c>
      <c r="J38" s="85">
        <v>0.259420550237266</v>
      </c>
      <c r="K38" s="86">
        <v>18344.78</v>
      </c>
      <c r="L38" s="87">
        <f t="shared" si="11"/>
        <v>1.11180484848485</v>
      </c>
      <c r="M38" s="88"/>
      <c r="N38" s="86">
        <v>150</v>
      </c>
      <c r="O38" s="89"/>
      <c r="P38" s="90" t="s">
        <v>1840</v>
      </c>
      <c r="Q38" s="86">
        <v>16699.73</v>
      </c>
      <c r="R38" s="87">
        <f t="shared" si="12"/>
        <v>1.01210484848485</v>
      </c>
      <c r="S38" s="86"/>
      <c r="T38" s="86">
        <v>150</v>
      </c>
      <c r="U38" s="86"/>
      <c r="V38" s="44" t="s">
        <v>1840</v>
      </c>
      <c r="W38" s="99">
        <v>18125.57</v>
      </c>
      <c r="X38" s="100">
        <f t="shared" si="13"/>
        <v>1.09851939393939</v>
      </c>
      <c r="Y38" s="99"/>
      <c r="Z38" s="99">
        <v>150</v>
      </c>
      <c r="AA38" s="104"/>
      <c r="AB38" s="45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8">
        <v>37</v>
      </c>
      <c r="B39" s="68">
        <v>105267</v>
      </c>
      <c r="C39" s="69" t="s">
        <v>1895</v>
      </c>
      <c r="D39" s="69" t="s">
        <v>53</v>
      </c>
      <c r="E39" s="59">
        <v>13</v>
      </c>
      <c r="F39" s="70">
        <v>150</v>
      </c>
      <c r="G39" s="61">
        <f t="shared" si="10"/>
        <v>450</v>
      </c>
      <c r="H39" s="62">
        <v>15000</v>
      </c>
      <c r="I39" s="62">
        <f t="shared" si="0"/>
        <v>3848.85997212381</v>
      </c>
      <c r="J39" s="79">
        <v>0.256590664808254</v>
      </c>
      <c r="K39" s="80">
        <v>16555.78</v>
      </c>
      <c r="L39" s="81">
        <f t="shared" si="11"/>
        <v>1.10371866666667</v>
      </c>
      <c r="M39" s="82"/>
      <c r="N39" s="80">
        <v>150</v>
      </c>
      <c r="O39" s="83"/>
      <c r="P39" s="44" t="s">
        <v>1840</v>
      </c>
      <c r="Q39" s="80">
        <v>20798.49</v>
      </c>
      <c r="R39" s="91">
        <f t="shared" si="12"/>
        <v>1.386566</v>
      </c>
      <c r="S39" s="80">
        <v>150</v>
      </c>
      <c r="T39" s="80">
        <v>150</v>
      </c>
      <c r="U39" s="80" t="s">
        <v>1841</v>
      </c>
      <c r="V39" s="44" t="s">
        <v>1840</v>
      </c>
      <c r="W39" s="80">
        <v>15023.43</v>
      </c>
      <c r="X39" s="81">
        <f t="shared" si="13"/>
        <v>1.001562</v>
      </c>
      <c r="Y39" s="80"/>
      <c r="Z39" s="80">
        <v>150</v>
      </c>
      <c r="AA39" s="83"/>
      <c r="AB39" s="45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8">
        <v>38</v>
      </c>
      <c r="B40" s="68">
        <v>111219</v>
      </c>
      <c r="C40" s="69" t="s">
        <v>1896</v>
      </c>
      <c r="D40" s="69" t="s">
        <v>53</v>
      </c>
      <c r="E40" s="59">
        <v>13</v>
      </c>
      <c r="F40" s="70">
        <v>150</v>
      </c>
      <c r="G40" s="61">
        <f t="shared" si="10"/>
        <v>450</v>
      </c>
      <c r="H40" s="62">
        <v>16000</v>
      </c>
      <c r="I40" s="62">
        <f t="shared" si="0"/>
        <v>3882.23202412019</v>
      </c>
      <c r="J40" s="79">
        <v>0.242639501507512</v>
      </c>
      <c r="K40" s="80">
        <v>17755.05</v>
      </c>
      <c r="L40" s="91">
        <f t="shared" si="11"/>
        <v>1.109690625</v>
      </c>
      <c r="M40" s="82">
        <v>150</v>
      </c>
      <c r="N40" s="80">
        <v>150</v>
      </c>
      <c r="O40" s="83" t="s">
        <v>1841</v>
      </c>
      <c r="P40" s="44" t="s">
        <v>1840</v>
      </c>
      <c r="Q40" s="82">
        <v>16060.23</v>
      </c>
      <c r="R40" s="81">
        <f t="shared" si="12"/>
        <v>1.003764375</v>
      </c>
      <c r="S40" s="80"/>
      <c r="T40" s="80">
        <v>150</v>
      </c>
      <c r="U40" s="80"/>
      <c r="V40" s="44" t="s">
        <v>1840</v>
      </c>
      <c r="W40" s="80">
        <v>17190.73</v>
      </c>
      <c r="X40" s="91">
        <f t="shared" si="13"/>
        <v>1.074420625</v>
      </c>
      <c r="Y40" s="80">
        <v>150</v>
      </c>
      <c r="Z40" s="80">
        <v>150</v>
      </c>
      <c r="AA40" s="83" t="s">
        <v>1841</v>
      </c>
      <c r="AB40" s="45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8">
        <v>39</v>
      </c>
      <c r="B41" s="68">
        <v>511</v>
      </c>
      <c r="C41" s="69" t="s">
        <v>1897</v>
      </c>
      <c r="D41" s="69" t="s">
        <v>47</v>
      </c>
      <c r="E41" s="59">
        <v>13</v>
      </c>
      <c r="F41" s="70">
        <v>150</v>
      </c>
      <c r="G41" s="61">
        <f t="shared" si="10"/>
        <v>450</v>
      </c>
      <c r="H41" s="62">
        <v>16000</v>
      </c>
      <c r="I41" s="62">
        <f t="shared" si="0"/>
        <v>3402.30608359085</v>
      </c>
      <c r="J41" s="79">
        <v>0.212644130224428</v>
      </c>
      <c r="K41" s="80">
        <v>17165.68</v>
      </c>
      <c r="L41" s="81">
        <f t="shared" si="11"/>
        <v>1.072855</v>
      </c>
      <c r="M41" s="82"/>
      <c r="N41" s="80">
        <v>150</v>
      </c>
      <c r="O41" s="83"/>
      <c r="P41" s="44" t="s">
        <v>1840</v>
      </c>
      <c r="Q41" s="80">
        <v>20020.83</v>
      </c>
      <c r="R41" s="81">
        <f t="shared" si="12"/>
        <v>1.251301875</v>
      </c>
      <c r="S41" s="80"/>
      <c r="T41" s="80">
        <v>150</v>
      </c>
      <c r="U41" s="80"/>
      <c r="V41" s="44" t="s">
        <v>1840</v>
      </c>
      <c r="W41" s="80">
        <v>16771.4</v>
      </c>
      <c r="X41" s="81">
        <f t="shared" si="13"/>
        <v>1.0482125</v>
      </c>
      <c r="Y41" s="80"/>
      <c r="Z41" s="80">
        <v>150</v>
      </c>
      <c r="AA41" s="83"/>
      <c r="AB41" s="45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71">
        <v>40</v>
      </c>
      <c r="B42" s="71">
        <v>105751</v>
      </c>
      <c r="C42" s="72" t="s">
        <v>1898</v>
      </c>
      <c r="D42" s="72" t="s">
        <v>51</v>
      </c>
      <c r="E42" s="65">
        <v>14</v>
      </c>
      <c r="F42" s="73">
        <v>150</v>
      </c>
      <c r="G42" s="61">
        <f t="shared" si="10"/>
        <v>450</v>
      </c>
      <c r="H42" s="67">
        <v>15000</v>
      </c>
      <c r="I42" s="67">
        <f t="shared" si="0"/>
        <v>3787.3709358403</v>
      </c>
      <c r="J42" s="85">
        <v>0.252491395722687</v>
      </c>
      <c r="K42" s="86">
        <v>15047.9</v>
      </c>
      <c r="L42" s="87">
        <f t="shared" si="11"/>
        <v>1.00319333333333</v>
      </c>
      <c r="M42" s="88"/>
      <c r="N42" s="86">
        <v>150</v>
      </c>
      <c r="O42" s="89"/>
      <c r="P42" s="90" t="s">
        <v>1840</v>
      </c>
      <c r="Q42" s="86">
        <v>10210.73</v>
      </c>
      <c r="R42" s="87">
        <f t="shared" si="12"/>
        <v>0.680715333333333</v>
      </c>
      <c r="S42" s="86"/>
      <c r="T42" s="86">
        <v>0</v>
      </c>
      <c r="U42" s="86"/>
      <c r="W42" s="99">
        <v>18878.47</v>
      </c>
      <c r="X42" s="101">
        <f t="shared" si="13"/>
        <v>1.25856466666667</v>
      </c>
      <c r="Y42" s="99">
        <v>300</v>
      </c>
      <c r="Z42" s="99">
        <v>150</v>
      </c>
      <c r="AA42" s="104" t="s">
        <v>1899</v>
      </c>
      <c r="AB42" s="45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71">
        <v>41</v>
      </c>
      <c r="B43" s="71">
        <v>746</v>
      </c>
      <c r="C43" s="72" t="s">
        <v>1900</v>
      </c>
      <c r="D43" s="72" t="s">
        <v>49</v>
      </c>
      <c r="E43" s="65">
        <v>14</v>
      </c>
      <c r="F43" s="73">
        <v>150</v>
      </c>
      <c r="G43" s="61">
        <f t="shared" si="10"/>
        <v>450</v>
      </c>
      <c r="H43" s="67">
        <v>18000</v>
      </c>
      <c r="I43" s="67">
        <f t="shared" si="0"/>
        <v>4373.84278546092</v>
      </c>
      <c r="J43" s="85">
        <v>0.24299126585894</v>
      </c>
      <c r="K43" s="86">
        <v>21103.43</v>
      </c>
      <c r="L43" s="92">
        <f t="shared" si="11"/>
        <v>1.17241277777778</v>
      </c>
      <c r="M43" s="88">
        <v>150</v>
      </c>
      <c r="N43" s="86">
        <v>150</v>
      </c>
      <c r="O43" s="89" t="s">
        <v>1841</v>
      </c>
      <c r="P43" s="90" t="s">
        <v>1840</v>
      </c>
      <c r="Q43" s="86">
        <v>18153.18</v>
      </c>
      <c r="R43" s="92">
        <f t="shared" si="12"/>
        <v>1.00851</v>
      </c>
      <c r="S43" s="86">
        <v>300</v>
      </c>
      <c r="T43" s="86">
        <v>150</v>
      </c>
      <c r="U43" s="86" t="s">
        <v>1901</v>
      </c>
      <c r="V43" s="44" t="s">
        <v>1840</v>
      </c>
      <c r="W43" s="99">
        <v>16419.52</v>
      </c>
      <c r="X43" s="100">
        <f t="shared" si="13"/>
        <v>0.912195555555556</v>
      </c>
      <c r="Y43" s="99"/>
      <c r="Z43" s="99">
        <v>0</v>
      </c>
      <c r="AA43" s="104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71">
        <v>42</v>
      </c>
      <c r="B44" s="71">
        <v>114622</v>
      </c>
      <c r="C44" s="72" t="s">
        <v>1902</v>
      </c>
      <c r="D44" s="72" t="s">
        <v>47</v>
      </c>
      <c r="E44" s="65">
        <v>14</v>
      </c>
      <c r="F44" s="73">
        <v>150</v>
      </c>
      <c r="G44" s="61">
        <f t="shared" si="10"/>
        <v>450</v>
      </c>
      <c r="H44" s="67">
        <v>15000</v>
      </c>
      <c r="I44" s="67">
        <f t="shared" si="0"/>
        <v>3005.25815281145</v>
      </c>
      <c r="J44" s="85">
        <v>0.200350543520763</v>
      </c>
      <c r="K44" s="86">
        <v>15034.19</v>
      </c>
      <c r="L44" s="87">
        <f t="shared" si="11"/>
        <v>1.00227933333333</v>
      </c>
      <c r="M44" s="88"/>
      <c r="N44" s="86">
        <v>150</v>
      </c>
      <c r="O44" s="89"/>
      <c r="P44" s="90" t="s">
        <v>1840</v>
      </c>
      <c r="Q44" s="86">
        <v>9919.81</v>
      </c>
      <c r="R44" s="87">
        <f t="shared" si="12"/>
        <v>0.661320666666667</v>
      </c>
      <c r="S44" s="86"/>
      <c r="T44" s="86">
        <v>0</v>
      </c>
      <c r="U44" s="86"/>
      <c r="W44" s="99">
        <v>10914.53</v>
      </c>
      <c r="X44" s="100">
        <f t="shared" si="13"/>
        <v>0.727635333333333</v>
      </c>
      <c r="Y44" s="99"/>
      <c r="Z44" s="99">
        <v>0</v>
      </c>
      <c r="AA44" s="104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8">
        <v>43</v>
      </c>
      <c r="B45" s="68">
        <v>726</v>
      </c>
      <c r="C45" s="69" t="s">
        <v>1903</v>
      </c>
      <c r="D45" s="69" t="s">
        <v>53</v>
      </c>
      <c r="E45" s="59">
        <v>15</v>
      </c>
      <c r="F45" s="70">
        <v>150</v>
      </c>
      <c r="G45" s="61">
        <f t="shared" si="10"/>
        <v>450</v>
      </c>
      <c r="H45" s="62">
        <v>16000</v>
      </c>
      <c r="I45" s="62">
        <f t="shared" si="0"/>
        <v>3243.04983114806</v>
      </c>
      <c r="J45" s="79">
        <v>0.202690614446754</v>
      </c>
      <c r="K45" s="80">
        <v>16637.36</v>
      </c>
      <c r="L45" s="81">
        <f t="shared" si="11"/>
        <v>1.039835</v>
      </c>
      <c r="M45" s="82"/>
      <c r="N45" s="80">
        <v>150</v>
      </c>
      <c r="O45" s="83"/>
      <c r="P45" s="44" t="s">
        <v>1840</v>
      </c>
      <c r="Q45" s="80">
        <v>11767.54</v>
      </c>
      <c r="R45" s="81">
        <f t="shared" si="12"/>
        <v>0.73547125</v>
      </c>
      <c r="S45" s="80"/>
      <c r="T45" s="80">
        <v>0</v>
      </c>
      <c r="U45" s="80"/>
      <c r="W45" s="80">
        <v>20910.75</v>
      </c>
      <c r="X45" s="81">
        <f t="shared" si="13"/>
        <v>1.306921875</v>
      </c>
      <c r="Y45" s="80"/>
      <c r="Z45" s="80">
        <v>150</v>
      </c>
      <c r="AA45" s="83"/>
      <c r="AB45" s="45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8">
        <v>44</v>
      </c>
      <c r="B46" s="68">
        <v>102565</v>
      </c>
      <c r="C46" s="69" t="s">
        <v>1904</v>
      </c>
      <c r="D46" s="69" t="s">
        <v>53</v>
      </c>
      <c r="E46" s="59">
        <v>15</v>
      </c>
      <c r="F46" s="70">
        <v>150</v>
      </c>
      <c r="G46" s="61">
        <f t="shared" si="10"/>
        <v>450</v>
      </c>
      <c r="H46" s="62">
        <v>15000</v>
      </c>
      <c r="I46" s="62">
        <f t="shared" si="0"/>
        <v>3757.73490129749</v>
      </c>
      <c r="J46" s="79">
        <v>0.250515660086499</v>
      </c>
      <c r="K46" s="80">
        <v>21044.68</v>
      </c>
      <c r="L46" s="91">
        <f t="shared" si="11"/>
        <v>1.40297866666667</v>
      </c>
      <c r="M46" s="82">
        <v>150</v>
      </c>
      <c r="N46" s="80">
        <v>150</v>
      </c>
      <c r="O46" s="83" t="s">
        <v>1841</v>
      </c>
      <c r="P46" s="44" t="s">
        <v>1840</v>
      </c>
      <c r="Q46" s="80">
        <v>11751.19</v>
      </c>
      <c r="R46" s="81">
        <f t="shared" si="12"/>
        <v>0.783412666666667</v>
      </c>
      <c r="S46" s="80"/>
      <c r="T46" s="80">
        <v>0</v>
      </c>
      <c r="U46" s="80"/>
      <c r="W46" s="80">
        <v>20266.29</v>
      </c>
      <c r="X46" s="91">
        <f t="shared" si="13"/>
        <v>1.351086</v>
      </c>
      <c r="Y46" s="80">
        <v>150</v>
      </c>
      <c r="Z46" s="80">
        <v>150</v>
      </c>
      <c r="AA46" s="83" t="s">
        <v>1841</v>
      </c>
      <c r="AB46" s="45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8">
        <v>45</v>
      </c>
      <c r="B47" s="68">
        <v>598</v>
      </c>
      <c r="C47" s="69" t="s">
        <v>1905</v>
      </c>
      <c r="D47" s="69" t="s">
        <v>51</v>
      </c>
      <c r="E47" s="59">
        <v>15</v>
      </c>
      <c r="F47" s="70">
        <v>150</v>
      </c>
      <c r="G47" s="61">
        <f t="shared" si="10"/>
        <v>450</v>
      </c>
      <c r="H47" s="62">
        <v>15000</v>
      </c>
      <c r="I47" s="62">
        <f t="shared" si="0"/>
        <v>3701.52435114829</v>
      </c>
      <c r="J47" s="79">
        <v>0.246768290076553</v>
      </c>
      <c r="K47" s="80">
        <v>16441.16</v>
      </c>
      <c r="L47" s="81">
        <f t="shared" si="11"/>
        <v>1.09607733333333</v>
      </c>
      <c r="M47" s="82"/>
      <c r="N47" s="80">
        <v>150</v>
      </c>
      <c r="O47" s="83"/>
      <c r="P47" s="44" t="s">
        <v>1840</v>
      </c>
      <c r="Q47" s="80">
        <v>15990.3</v>
      </c>
      <c r="R47" s="91">
        <f t="shared" si="12"/>
        <v>1.06602</v>
      </c>
      <c r="S47" s="80">
        <v>300</v>
      </c>
      <c r="T47" s="80">
        <v>150</v>
      </c>
      <c r="U47" s="80" t="s">
        <v>1906</v>
      </c>
      <c r="V47" s="44" t="s">
        <v>1840</v>
      </c>
      <c r="W47" s="80">
        <v>15097.27</v>
      </c>
      <c r="X47" s="81">
        <f t="shared" si="13"/>
        <v>1.00648466666667</v>
      </c>
      <c r="Y47" s="80"/>
      <c r="Z47" s="80">
        <v>150</v>
      </c>
      <c r="AA47" s="83"/>
      <c r="AB47" s="45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3">
        <v>46</v>
      </c>
      <c r="B48" s="63">
        <v>308</v>
      </c>
      <c r="C48" s="64" t="s">
        <v>1907</v>
      </c>
      <c r="D48" s="64" t="s">
        <v>47</v>
      </c>
      <c r="E48" s="65">
        <v>16</v>
      </c>
      <c r="F48" s="66">
        <v>150</v>
      </c>
      <c r="G48" s="61">
        <f t="shared" si="10"/>
        <v>450</v>
      </c>
      <c r="H48" s="67">
        <v>12000</v>
      </c>
      <c r="I48" s="67">
        <f t="shared" si="0"/>
        <v>3166.77536262001</v>
      </c>
      <c r="J48" s="85">
        <v>0.263897946885001</v>
      </c>
      <c r="K48" s="88">
        <v>12083.8</v>
      </c>
      <c r="L48" s="87">
        <f t="shared" si="11"/>
        <v>1.00698333333333</v>
      </c>
      <c r="M48" s="88"/>
      <c r="N48" s="86">
        <v>150</v>
      </c>
      <c r="O48" s="89" t="s">
        <v>1908</v>
      </c>
      <c r="P48" s="90"/>
      <c r="Q48" s="88">
        <v>12083.8</v>
      </c>
      <c r="R48" s="87">
        <f t="shared" si="12"/>
        <v>1.00698333333333</v>
      </c>
      <c r="S48" s="86"/>
      <c r="T48" s="86">
        <v>150</v>
      </c>
      <c r="U48" s="89" t="s">
        <v>1908</v>
      </c>
      <c r="W48" s="102">
        <v>12083.8</v>
      </c>
      <c r="X48" s="101">
        <f t="shared" si="13"/>
        <v>1.00698333333333</v>
      </c>
      <c r="Y48" s="99"/>
      <c r="Z48" s="99">
        <v>150</v>
      </c>
      <c r="AA48" s="104" t="s">
        <v>1909</v>
      </c>
      <c r="AB48" s="45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71">
        <v>47</v>
      </c>
      <c r="B49" s="71">
        <v>357</v>
      </c>
      <c r="C49" s="72" t="s">
        <v>1910</v>
      </c>
      <c r="D49" s="72" t="s">
        <v>53</v>
      </c>
      <c r="E49" s="65">
        <v>16</v>
      </c>
      <c r="F49" s="73">
        <v>150</v>
      </c>
      <c r="G49" s="61">
        <f t="shared" si="10"/>
        <v>450</v>
      </c>
      <c r="H49" s="67">
        <v>14000</v>
      </c>
      <c r="I49" s="67">
        <f t="shared" si="0"/>
        <v>2940</v>
      </c>
      <c r="J49" s="85">
        <v>0.21</v>
      </c>
      <c r="K49" s="86">
        <v>9158.47</v>
      </c>
      <c r="L49" s="87">
        <f t="shared" si="11"/>
        <v>0.654176428571429</v>
      </c>
      <c r="M49" s="88"/>
      <c r="N49" s="86">
        <v>0</v>
      </c>
      <c r="O49" s="89"/>
      <c r="P49" s="90"/>
      <c r="Q49" s="86">
        <v>9736.97</v>
      </c>
      <c r="R49" s="87">
        <f t="shared" si="12"/>
        <v>0.695497857142857</v>
      </c>
      <c r="S49" s="86"/>
      <c r="T49" s="86">
        <v>0</v>
      </c>
      <c r="U49" s="86"/>
      <c r="W49" s="99">
        <v>8706.91</v>
      </c>
      <c r="X49" s="100">
        <f t="shared" si="13"/>
        <v>0.621922142857143</v>
      </c>
      <c r="Y49" s="99"/>
      <c r="Z49" s="99">
        <v>0</v>
      </c>
      <c r="AA49" s="104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71">
        <v>48</v>
      </c>
      <c r="B50" s="71">
        <v>54</v>
      </c>
      <c r="C50" s="72" t="s">
        <v>1911</v>
      </c>
      <c r="D50" s="72" t="s">
        <v>55</v>
      </c>
      <c r="E50" s="65">
        <v>16</v>
      </c>
      <c r="F50" s="73">
        <v>150</v>
      </c>
      <c r="G50" s="61">
        <f t="shared" si="10"/>
        <v>450</v>
      </c>
      <c r="H50" s="67">
        <v>20000</v>
      </c>
      <c r="I50" s="67">
        <f t="shared" si="0"/>
        <v>4892.81317596246</v>
      </c>
      <c r="J50" s="85">
        <v>0.244640658798123</v>
      </c>
      <c r="K50" s="86">
        <v>21149.2</v>
      </c>
      <c r="L50" s="92">
        <f t="shared" si="11"/>
        <v>1.05746</v>
      </c>
      <c r="M50" s="88">
        <v>300</v>
      </c>
      <c r="N50" s="86">
        <v>150</v>
      </c>
      <c r="O50" s="89" t="s">
        <v>1912</v>
      </c>
      <c r="P50" s="90" t="s">
        <v>1840</v>
      </c>
      <c r="Q50" s="86">
        <v>20260.13</v>
      </c>
      <c r="R50" s="92">
        <f t="shared" si="12"/>
        <v>1.0130065</v>
      </c>
      <c r="S50" s="86">
        <v>300</v>
      </c>
      <c r="T50" s="86">
        <v>150</v>
      </c>
      <c r="U50" s="86" t="s">
        <v>1913</v>
      </c>
      <c r="V50" s="44" t="s">
        <v>1840</v>
      </c>
      <c r="W50" s="99">
        <v>21232.56</v>
      </c>
      <c r="X50" s="100">
        <f t="shared" si="13"/>
        <v>1.061628</v>
      </c>
      <c r="Y50" s="99"/>
      <c r="Z50" s="99">
        <v>150</v>
      </c>
      <c r="AA50" s="104"/>
      <c r="AB50" s="45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8">
        <v>49</v>
      </c>
      <c r="B51" s="68">
        <v>107658</v>
      </c>
      <c r="C51" s="69" t="s">
        <v>1914</v>
      </c>
      <c r="D51" s="69" t="s">
        <v>53</v>
      </c>
      <c r="E51" s="59">
        <v>17</v>
      </c>
      <c r="F51" s="70">
        <v>150</v>
      </c>
      <c r="G51" s="61">
        <f t="shared" si="10"/>
        <v>450</v>
      </c>
      <c r="H51" s="62">
        <v>15000</v>
      </c>
      <c r="I51" s="62">
        <f t="shared" si="0"/>
        <v>3190.82276287517</v>
      </c>
      <c r="J51" s="79">
        <v>0.212721517525011</v>
      </c>
      <c r="K51" s="80">
        <v>17761.59</v>
      </c>
      <c r="L51" s="91">
        <f t="shared" si="11"/>
        <v>1.184106</v>
      </c>
      <c r="M51" s="82">
        <v>150</v>
      </c>
      <c r="N51" s="80">
        <v>150</v>
      </c>
      <c r="O51" s="83" t="s">
        <v>1915</v>
      </c>
      <c r="Q51" s="80">
        <v>9447.7</v>
      </c>
      <c r="R51" s="81">
        <f t="shared" si="12"/>
        <v>0.629846666666667</v>
      </c>
      <c r="S51" s="80"/>
      <c r="T51" s="80">
        <v>0</v>
      </c>
      <c r="U51" s="80"/>
      <c r="W51" s="80">
        <v>12106.08</v>
      </c>
      <c r="X51" s="81">
        <f t="shared" si="13"/>
        <v>0.807072</v>
      </c>
      <c r="Y51" s="80"/>
      <c r="Z51" s="80">
        <v>0</v>
      </c>
      <c r="AA51" s="83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7">
        <v>50</v>
      </c>
      <c r="B52" s="57">
        <v>391</v>
      </c>
      <c r="C52" s="58" t="s">
        <v>1916</v>
      </c>
      <c r="D52" s="58" t="s">
        <v>47</v>
      </c>
      <c r="E52" s="59">
        <v>17</v>
      </c>
      <c r="F52" s="60">
        <v>150</v>
      </c>
      <c r="G52" s="61">
        <f t="shared" si="10"/>
        <v>450</v>
      </c>
      <c r="H52" s="62">
        <v>13500</v>
      </c>
      <c r="I52" s="62">
        <f t="shared" si="0"/>
        <v>3320.5557086545</v>
      </c>
      <c r="J52" s="79">
        <v>0.245967089529963</v>
      </c>
      <c r="K52" s="82">
        <v>10625.9</v>
      </c>
      <c r="L52" s="81">
        <f t="shared" si="11"/>
        <v>0.787103703703704</v>
      </c>
      <c r="M52" s="82"/>
      <c r="N52" s="80">
        <v>0</v>
      </c>
      <c r="O52" s="83" t="s">
        <v>1908</v>
      </c>
      <c r="Q52" s="82">
        <v>10625.9</v>
      </c>
      <c r="R52" s="81">
        <f t="shared" si="12"/>
        <v>0.787103703703704</v>
      </c>
      <c r="S52" s="80"/>
      <c r="T52" s="80">
        <v>0</v>
      </c>
      <c r="U52" s="83" t="s">
        <v>1908</v>
      </c>
      <c r="W52" s="82">
        <v>10625.9</v>
      </c>
      <c r="X52" s="91">
        <f t="shared" si="13"/>
        <v>0.787103703703704</v>
      </c>
      <c r="Y52" s="80"/>
      <c r="Z52" s="80">
        <v>0</v>
      </c>
      <c r="AA52" s="83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8">
        <v>51</v>
      </c>
      <c r="B53" s="68">
        <v>108656</v>
      </c>
      <c r="C53" s="69" t="s">
        <v>1917</v>
      </c>
      <c r="D53" s="69" t="s">
        <v>45</v>
      </c>
      <c r="E53" s="59">
        <v>17</v>
      </c>
      <c r="F53" s="70">
        <v>150</v>
      </c>
      <c r="G53" s="61">
        <f t="shared" si="10"/>
        <v>450</v>
      </c>
      <c r="H53" s="62">
        <v>13500</v>
      </c>
      <c r="I53" s="62">
        <f t="shared" si="0"/>
        <v>2160</v>
      </c>
      <c r="J53" s="79">
        <v>0.16</v>
      </c>
      <c r="K53" s="80">
        <v>14104.46</v>
      </c>
      <c r="L53" s="81">
        <f t="shared" si="11"/>
        <v>1.04477481481481</v>
      </c>
      <c r="M53" s="82"/>
      <c r="N53" s="80">
        <v>150</v>
      </c>
      <c r="O53" s="83"/>
      <c r="P53" s="44" t="s">
        <v>1840</v>
      </c>
      <c r="Q53" s="80">
        <v>14178.02</v>
      </c>
      <c r="R53" s="91">
        <f t="shared" si="12"/>
        <v>1.0502237037037</v>
      </c>
      <c r="S53" s="80">
        <v>300</v>
      </c>
      <c r="T53" s="80">
        <v>150</v>
      </c>
      <c r="U53" s="80" t="s">
        <v>1918</v>
      </c>
      <c r="V53" s="44" t="s">
        <v>1840</v>
      </c>
      <c r="W53" s="80">
        <v>10268</v>
      </c>
      <c r="X53" s="81">
        <f t="shared" si="13"/>
        <v>0.760592592592593</v>
      </c>
      <c r="Y53" s="80"/>
      <c r="Z53" s="80">
        <v>0</v>
      </c>
      <c r="AA53" s="83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71">
        <v>52</v>
      </c>
      <c r="B54" s="71">
        <v>103639</v>
      </c>
      <c r="C54" s="72" t="s">
        <v>1919</v>
      </c>
      <c r="D54" s="72" t="s">
        <v>51</v>
      </c>
      <c r="E54" s="65">
        <v>18</v>
      </c>
      <c r="F54" s="73">
        <v>150</v>
      </c>
      <c r="G54" s="61">
        <f t="shared" si="10"/>
        <v>450</v>
      </c>
      <c r="H54" s="67">
        <v>12500</v>
      </c>
      <c r="I54" s="67">
        <f t="shared" si="0"/>
        <v>2676.47507858221</v>
      </c>
      <c r="J54" s="85">
        <v>0.214118006286577</v>
      </c>
      <c r="K54" s="86">
        <v>12823.68</v>
      </c>
      <c r="L54" s="87">
        <f t="shared" si="11"/>
        <v>1.0258944</v>
      </c>
      <c r="M54" s="88"/>
      <c r="N54" s="86">
        <v>150</v>
      </c>
      <c r="O54" s="89"/>
      <c r="P54" s="90" t="s">
        <v>1840</v>
      </c>
      <c r="Q54" s="86">
        <v>12778.95</v>
      </c>
      <c r="R54" s="87">
        <f t="shared" si="12"/>
        <v>1.022316</v>
      </c>
      <c r="S54" s="86"/>
      <c r="T54" s="86">
        <v>150</v>
      </c>
      <c r="U54" s="86"/>
      <c r="V54" s="44" t="s">
        <v>1840</v>
      </c>
      <c r="W54" s="99">
        <v>12960.48</v>
      </c>
      <c r="X54" s="100">
        <f t="shared" si="13"/>
        <v>1.0368384</v>
      </c>
      <c r="Y54" s="99"/>
      <c r="Z54" s="99">
        <v>150</v>
      </c>
      <c r="AA54" s="104"/>
      <c r="AB54" s="45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71">
        <v>53</v>
      </c>
      <c r="B55" s="71">
        <v>106399</v>
      </c>
      <c r="C55" s="72" t="s">
        <v>1920</v>
      </c>
      <c r="D55" s="72" t="s">
        <v>53</v>
      </c>
      <c r="E55" s="65">
        <v>18</v>
      </c>
      <c r="F55" s="73">
        <v>150</v>
      </c>
      <c r="G55" s="61">
        <f t="shared" si="10"/>
        <v>450</v>
      </c>
      <c r="H55" s="67">
        <v>13500</v>
      </c>
      <c r="I55" s="67">
        <f t="shared" si="0"/>
        <v>3051.89371526942</v>
      </c>
      <c r="J55" s="85">
        <v>0.226066201131068</v>
      </c>
      <c r="K55" s="86">
        <v>17149.85</v>
      </c>
      <c r="L55" s="92">
        <f t="shared" si="11"/>
        <v>1.27035925925926</v>
      </c>
      <c r="M55" s="88">
        <v>150</v>
      </c>
      <c r="N55" s="86">
        <v>150</v>
      </c>
      <c r="O55" s="89" t="s">
        <v>1921</v>
      </c>
      <c r="P55" s="90" t="s">
        <v>1840</v>
      </c>
      <c r="Q55" s="86">
        <v>20006.14</v>
      </c>
      <c r="R55" s="92">
        <f t="shared" si="12"/>
        <v>1.4819362962963</v>
      </c>
      <c r="S55" s="86">
        <v>150</v>
      </c>
      <c r="T55" s="86">
        <v>150</v>
      </c>
      <c r="U55" s="86" t="s">
        <v>1922</v>
      </c>
      <c r="V55" s="44" t="s">
        <v>1840</v>
      </c>
      <c r="W55" s="99">
        <v>16256.79</v>
      </c>
      <c r="X55" s="101">
        <f t="shared" si="13"/>
        <v>1.20420666666667</v>
      </c>
      <c r="Y55" s="99">
        <v>150</v>
      </c>
      <c r="Z55" s="99">
        <v>150</v>
      </c>
      <c r="AA55" s="104" t="s">
        <v>1922</v>
      </c>
      <c r="AB55" s="45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71">
        <v>54</v>
      </c>
      <c r="B56" s="71">
        <v>377</v>
      </c>
      <c r="C56" s="72" t="s">
        <v>1923</v>
      </c>
      <c r="D56" s="72" t="s">
        <v>51</v>
      </c>
      <c r="E56" s="65">
        <v>18</v>
      </c>
      <c r="F56" s="73">
        <v>150</v>
      </c>
      <c r="G56" s="61">
        <f t="shared" si="10"/>
        <v>450</v>
      </c>
      <c r="H56" s="67">
        <v>16000</v>
      </c>
      <c r="I56" s="67">
        <f t="shared" si="0"/>
        <v>3877.16013868277</v>
      </c>
      <c r="J56" s="85">
        <v>0.242322508667673</v>
      </c>
      <c r="K56" s="86">
        <v>11085.64</v>
      </c>
      <c r="L56" s="87">
        <f t="shared" si="11"/>
        <v>0.6928525</v>
      </c>
      <c r="M56" s="88"/>
      <c r="N56" s="86">
        <v>0</v>
      </c>
      <c r="O56" s="89"/>
      <c r="P56" s="90"/>
      <c r="Q56" s="86">
        <v>11804.98</v>
      </c>
      <c r="R56" s="87">
        <f t="shared" si="12"/>
        <v>0.73781125</v>
      </c>
      <c r="S56" s="86"/>
      <c r="T56" s="86">
        <v>0</v>
      </c>
      <c r="U56" s="86"/>
      <c r="W56" s="99">
        <v>11853.19</v>
      </c>
      <c r="X56" s="100">
        <f t="shared" si="13"/>
        <v>0.740824375</v>
      </c>
      <c r="Y56" s="99"/>
      <c r="Z56" s="99">
        <v>0</v>
      </c>
      <c r="AA56" s="104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8">
        <v>55</v>
      </c>
      <c r="B57" s="68">
        <v>515</v>
      </c>
      <c r="C57" s="69" t="s">
        <v>1924</v>
      </c>
      <c r="D57" s="69" t="s">
        <v>47</v>
      </c>
      <c r="E57" s="59">
        <v>19</v>
      </c>
      <c r="F57" s="70">
        <v>150</v>
      </c>
      <c r="G57" s="61">
        <f t="shared" si="10"/>
        <v>450</v>
      </c>
      <c r="H57" s="62">
        <v>14000</v>
      </c>
      <c r="I57" s="62">
        <f t="shared" si="0"/>
        <v>3283.90935197769</v>
      </c>
      <c r="J57" s="79">
        <v>0.234564953712692</v>
      </c>
      <c r="K57" s="80">
        <v>15644.36</v>
      </c>
      <c r="L57" s="91">
        <f t="shared" si="11"/>
        <v>1.11745428571429</v>
      </c>
      <c r="M57" s="82">
        <v>150</v>
      </c>
      <c r="N57" s="80">
        <v>150</v>
      </c>
      <c r="O57" s="83" t="s">
        <v>1925</v>
      </c>
      <c r="P57" s="44" t="s">
        <v>1840</v>
      </c>
      <c r="Q57" s="80">
        <v>14221.63</v>
      </c>
      <c r="R57" s="91">
        <f t="shared" si="12"/>
        <v>1.01583071428571</v>
      </c>
      <c r="S57" s="80">
        <v>300</v>
      </c>
      <c r="T57" s="80">
        <v>150</v>
      </c>
      <c r="U57" s="80" t="s">
        <v>1926</v>
      </c>
      <c r="V57" s="44" t="s">
        <v>1840</v>
      </c>
      <c r="W57" s="80">
        <v>20027.5</v>
      </c>
      <c r="X57" s="91">
        <f t="shared" si="13"/>
        <v>1.43053571428571</v>
      </c>
      <c r="Y57" s="80">
        <v>150</v>
      </c>
      <c r="Z57" s="80">
        <v>150</v>
      </c>
      <c r="AA57" s="83" t="s">
        <v>1927</v>
      </c>
      <c r="AB57" s="45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8">
        <v>56</v>
      </c>
      <c r="B58" s="68">
        <v>103198</v>
      </c>
      <c r="C58" s="69" t="s">
        <v>1928</v>
      </c>
      <c r="D58" s="69" t="s">
        <v>53</v>
      </c>
      <c r="E58" s="59">
        <v>19</v>
      </c>
      <c r="F58" s="70">
        <v>150</v>
      </c>
      <c r="G58" s="61">
        <f t="shared" si="10"/>
        <v>450</v>
      </c>
      <c r="H58" s="62">
        <v>15000</v>
      </c>
      <c r="I58" s="62">
        <f t="shared" si="0"/>
        <v>3204.44400982875</v>
      </c>
      <c r="J58" s="79">
        <v>0.21362960065525</v>
      </c>
      <c r="K58" s="80">
        <v>15134.25</v>
      </c>
      <c r="L58" s="81">
        <f t="shared" si="11"/>
        <v>1.00895</v>
      </c>
      <c r="M58" s="82"/>
      <c r="N58" s="80">
        <v>150</v>
      </c>
      <c r="O58" s="83"/>
      <c r="P58" s="44" t="s">
        <v>1840</v>
      </c>
      <c r="Q58" s="80">
        <v>12737.02</v>
      </c>
      <c r="R58" s="81">
        <f t="shared" si="12"/>
        <v>0.849134666666667</v>
      </c>
      <c r="S58" s="80"/>
      <c r="T58" s="80">
        <v>0</v>
      </c>
      <c r="U58" s="80"/>
      <c r="W58" s="80">
        <v>12207.95</v>
      </c>
      <c r="X58" s="81">
        <f t="shared" si="13"/>
        <v>0.813863333333333</v>
      </c>
      <c r="Y58" s="80"/>
      <c r="Z58" s="80">
        <v>0</v>
      </c>
      <c r="AA58" s="83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4" customFormat="1" ht="16" customHeight="1" spans="1:44">
      <c r="A59" s="68">
        <v>57</v>
      </c>
      <c r="B59" s="68">
        <v>754</v>
      </c>
      <c r="C59" s="69" t="s">
        <v>544</v>
      </c>
      <c r="D59" s="69" t="s">
        <v>55</v>
      </c>
      <c r="E59" s="74">
        <v>19</v>
      </c>
      <c r="F59" s="61">
        <v>150</v>
      </c>
      <c r="G59" s="61">
        <f t="shared" si="10"/>
        <v>450</v>
      </c>
      <c r="H59" s="62">
        <v>13500</v>
      </c>
      <c r="I59" s="62">
        <f t="shared" si="0"/>
        <v>3147.9473750143</v>
      </c>
      <c r="J59" s="79">
        <v>0.233181287038096</v>
      </c>
      <c r="K59" s="93">
        <v>9336.72</v>
      </c>
      <c r="L59" s="79">
        <f t="shared" si="11"/>
        <v>0.691608888888889</v>
      </c>
      <c r="M59" s="93"/>
      <c r="N59" s="93">
        <v>0</v>
      </c>
      <c r="O59" s="94" t="s">
        <v>1908</v>
      </c>
      <c r="Q59" s="93">
        <v>7132.89</v>
      </c>
      <c r="R59" s="79">
        <f t="shared" si="12"/>
        <v>0.528362222222222</v>
      </c>
      <c r="S59" s="93"/>
      <c r="T59" s="93">
        <v>0</v>
      </c>
      <c r="U59" s="94" t="s">
        <v>1908</v>
      </c>
      <c r="W59" s="93">
        <v>15909.14</v>
      </c>
      <c r="X59" s="79">
        <f t="shared" si="13"/>
        <v>1.17845481481481</v>
      </c>
      <c r="Y59" s="93"/>
      <c r="Z59" s="93">
        <v>150</v>
      </c>
      <c r="AA59" s="94" t="s">
        <v>1929</v>
      </c>
      <c r="AB59" s="105" t="s">
        <v>1840</v>
      </c>
      <c r="AC59" s="18"/>
      <c r="AD59" s="18"/>
      <c r="AE59" s="106"/>
      <c r="AF59" s="107"/>
      <c r="AG59" s="107"/>
      <c r="AH59" s="107"/>
      <c r="AJ59" s="18"/>
      <c r="AK59" s="106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71">
        <v>58</v>
      </c>
      <c r="B60" s="71">
        <v>716</v>
      </c>
      <c r="C60" s="72" t="s">
        <v>1930</v>
      </c>
      <c r="D60" s="72" t="s">
        <v>49</v>
      </c>
      <c r="E60" s="65">
        <v>20</v>
      </c>
      <c r="F60" s="73">
        <v>150</v>
      </c>
      <c r="G60" s="61">
        <f t="shared" si="10"/>
        <v>450</v>
      </c>
      <c r="H60" s="67">
        <v>14000</v>
      </c>
      <c r="I60" s="67">
        <f t="shared" si="0"/>
        <v>3544.15784126408</v>
      </c>
      <c r="J60" s="85">
        <v>0.253154131518863</v>
      </c>
      <c r="K60" s="86">
        <v>9297.87</v>
      </c>
      <c r="L60" s="87">
        <f t="shared" si="11"/>
        <v>0.664133571428571</v>
      </c>
      <c r="M60" s="88"/>
      <c r="N60" s="86">
        <v>0</v>
      </c>
      <c r="O60" s="89"/>
      <c r="P60" s="90"/>
      <c r="Q60" s="86">
        <v>7717.51</v>
      </c>
      <c r="R60" s="87">
        <f t="shared" si="12"/>
        <v>0.551250714285714</v>
      </c>
      <c r="S60" s="86"/>
      <c r="T60" s="86">
        <v>0</v>
      </c>
      <c r="U60" s="86"/>
      <c r="W60" s="99">
        <v>11368.71</v>
      </c>
      <c r="X60" s="100">
        <f t="shared" si="13"/>
        <v>0.812050714285714</v>
      </c>
      <c r="Y60" s="99"/>
      <c r="Z60" s="99">
        <v>0</v>
      </c>
      <c r="AA60" s="104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71">
        <v>59</v>
      </c>
      <c r="B61" s="71">
        <v>748</v>
      </c>
      <c r="C61" s="72" t="s">
        <v>1931</v>
      </c>
      <c r="D61" s="72" t="s">
        <v>49</v>
      </c>
      <c r="E61" s="65">
        <v>20</v>
      </c>
      <c r="F61" s="73">
        <v>150</v>
      </c>
      <c r="G61" s="61">
        <f t="shared" si="10"/>
        <v>450</v>
      </c>
      <c r="H61" s="67">
        <v>12000</v>
      </c>
      <c r="I61" s="67">
        <f t="shared" si="0"/>
        <v>2796.02082924546</v>
      </c>
      <c r="J61" s="85">
        <v>0.233001735770455</v>
      </c>
      <c r="K61" s="86">
        <v>24302.36</v>
      </c>
      <c r="L61" s="92">
        <f t="shared" si="11"/>
        <v>2.02519666666667</v>
      </c>
      <c r="M61" s="88">
        <v>300</v>
      </c>
      <c r="N61" s="86">
        <v>150</v>
      </c>
      <c r="O61" s="89" t="s">
        <v>1932</v>
      </c>
      <c r="P61" s="90" t="s">
        <v>1840</v>
      </c>
      <c r="Q61" s="86">
        <v>16087</v>
      </c>
      <c r="R61" s="92">
        <f t="shared" si="12"/>
        <v>1.34058333333333</v>
      </c>
      <c r="S61" s="86">
        <v>150</v>
      </c>
      <c r="T61" s="86">
        <v>150</v>
      </c>
      <c r="U61" s="86" t="s">
        <v>1933</v>
      </c>
      <c r="V61" s="44" t="s">
        <v>1840</v>
      </c>
      <c r="W61" s="99">
        <v>13121.52</v>
      </c>
      <c r="X61" s="101">
        <f t="shared" si="13"/>
        <v>1.09346</v>
      </c>
      <c r="Y61" s="99">
        <v>300</v>
      </c>
      <c r="Z61" s="99">
        <v>150</v>
      </c>
      <c r="AA61" s="104" t="s">
        <v>1934</v>
      </c>
      <c r="AB61" s="45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71">
        <v>60</v>
      </c>
      <c r="B62" s="71">
        <v>103199</v>
      </c>
      <c r="C62" s="72" t="s">
        <v>1935</v>
      </c>
      <c r="D62" s="72" t="s">
        <v>47</v>
      </c>
      <c r="E62" s="65">
        <v>20</v>
      </c>
      <c r="F62" s="73">
        <v>150</v>
      </c>
      <c r="G62" s="61">
        <f t="shared" si="10"/>
        <v>450</v>
      </c>
      <c r="H62" s="67">
        <v>12000</v>
      </c>
      <c r="I62" s="67">
        <f t="shared" si="0"/>
        <v>3004.28093533322</v>
      </c>
      <c r="J62" s="85">
        <v>0.250356744611102</v>
      </c>
      <c r="K62" s="86">
        <v>8016.16</v>
      </c>
      <c r="L62" s="87">
        <f t="shared" si="11"/>
        <v>0.668013333333333</v>
      </c>
      <c r="M62" s="88"/>
      <c r="N62" s="86">
        <v>0</v>
      </c>
      <c r="O62" s="89"/>
      <c r="P62" s="90"/>
      <c r="Q62" s="88">
        <v>12043.84</v>
      </c>
      <c r="R62" s="87">
        <f t="shared" si="12"/>
        <v>1.00365333333333</v>
      </c>
      <c r="S62" s="86"/>
      <c r="T62" s="86">
        <v>150</v>
      </c>
      <c r="U62" s="86"/>
      <c r="V62" s="44" t="s">
        <v>1840</v>
      </c>
      <c r="W62" s="99">
        <v>7915</v>
      </c>
      <c r="X62" s="100">
        <f t="shared" si="13"/>
        <v>0.659583333333333</v>
      </c>
      <c r="Y62" s="99"/>
      <c r="Z62" s="99">
        <v>0</v>
      </c>
      <c r="AA62" s="104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8">
        <v>61</v>
      </c>
      <c r="B63" s="68">
        <v>745</v>
      </c>
      <c r="C63" s="69" t="s">
        <v>1936</v>
      </c>
      <c r="D63" s="69" t="s">
        <v>53</v>
      </c>
      <c r="E63" s="59">
        <v>21</v>
      </c>
      <c r="F63" s="70">
        <v>150</v>
      </c>
      <c r="G63" s="61">
        <f t="shared" si="10"/>
        <v>450</v>
      </c>
      <c r="H63" s="62">
        <v>12000</v>
      </c>
      <c r="I63" s="62">
        <f t="shared" si="0"/>
        <v>2607.42358836976</v>
      </c>
      <c r="J63" s="79">
        <v>0.217285299030813</v>
      </c>
      <c r="K63" s="80">
        <v>12726.9</v>
      </c>
      <c r="L63" s="81">
        <f t="shared" si="11"/>
        <v>1.060575</v>
      </c>
      <c r="M63" s="82"/>
      <c r="N63" s="80">
        <v>150</v>
      </c>
      <c r="O63" s="83"/>
      <c r="P63" s="44" t="s">
        <v>1840</v>
      </c>
      <c r="Q63" s="80">
        <v>7861.87</v>
      </c>
      <c r="R63" s="81">
        <f t="shared" si="12"/>
        <v>0.655155833333333</v>
      </c>
      <c r="S63" s="80"/>
      <c r="T63" s="80">
        <v>0</v>
      </c>
      <c r="U63" s="80"/>
      <c r="W63" s="80">
        <v>13264.41</v>
      </c>
      <c r="X63" s="81">
        <f t="shared" si="13"/>
        <v>1.1053675</v>
      </c>
      <c r="Y63" s="80"/>
      <c r="Z63" s="80">
        <v>150</v>
      </c>
      <c r="AA63" s="83"/>
      <c r="AB63" s="45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8">
        <v>62</v>
      </c>
      <c r="B64" s="68">
        <v>539</v>
      </c>
      <c r="C64" s="69" t="s">
        <v>1937</v>
      </c>
      <c r="D64" s="69" t="s">
        <v>49</v>
      </c>
      <c r="E64" s="59">
        <v>21</v>
      </c>
      <c r="F64" s="70">
        <v>150</v>
      </c>
      <c r="G64" s="61">
        <f t="shared" si="10"/>
        <v>450</v>
      </c>
      <c r="H64" s="62">
        <v>12000</v>
      </c>
      <c r="I64" s="62">
        <f t="shared" si="0"/>
        <v>2521.13822099543</v>
      </c>
      <c r="J64" s="79">
        <v>0.210094851749619</v>
      </c>
      <c r="K64" s="80">
        <v>13048.32</v>
      </c>
      <c r="L64" s="91">
        <f t="shared" si="11"/>
        <v>1.08736</v>
      </c>
      <c r="M64" s="82">
        <v>150</v>
      </c>
      <c r="N64" s="80">
        <v>150</v>
      </c>
      <c r="O64" s="83" t="s">
        <v>1841</v>
      </c>
      <c r="P64" s="44" t="s">
        <v>1840</v>
      </c>
      <c r="Q64" s="80">
        <v>13256.67</v>
      </c>
      <c r="R64" s="91">
        <f t="shared" si="12"/>
        <v>1.1047225</v>
      </c>
      <c r="S64" s="80">
        <v>150</v>
      </c>
      <c r="T64" s="80">
        <v>150</v>
      </c>
      <c r="U64" s="80" t="s">
        <v>1938</v>
      </c>
      <c r="V64" s="44" t="s">
        <v>1840</v>
      </c>
      <c r="W64" s="80">
        <v>15357.3</v>
      </c>
      <c r="X64" s="91">
        <f t="shared" si="13"/>
        <v>1.279775</v>
      </c>
      <c r="Y64" s="80">
        <v>150</v>
      </c>
      <c r="Z64" s="80">
        <v>150</v>
      </c>
      <c r="AA64" s="83" t="s">
        <v>1841</v>
      </c>
      <c r="AB64" s="45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8">
        <v>63</v>
      </c>
      <c r="B65" s="68">
        <v>102479</v>
      </c>
      <c r="C65" s="69" t="s">
        <v>1939</v>
      </c>
      <c r="D65" s="69" t="s">
        <v>47</v>
      </c>
      <c r="E65" s="59">
        <v>21</v>
      </c>
      <c r="F65" s="70">
        <v>150</v>
      </c>
      <c r="G65" s="61">
        <f t="shared" si="10"/>
        <v>450</v>
      </c>
      <c r="H65" s="62">
        <v>11000</v>
      </c>
      <c r="I65" s="62">
        <f t="shared" si="0"/>
        <v>2887.20942180592</v>
      </c>
      <c r="J65" s="79">
        <v>0.262473583800538</v>
      </c>
      <c r="K65" s="80">
        <v>11208.18</v>
      </c>
      <c r="L65" s="81">
        <f t="shared" si="11"/>
        <v>1.01892545454545</v>
      </c>
      <c r="M65" s="82"/>
      <c r="N65" s="80">
        <v>150</v>
      </c>
      <c r="O65" s="83"/>
      <c r="P65" s="44" t="s">
        <v>1840</v>
      </c>
      <c r="Q65" s="80">
        <v>11048.95</v>
      </c>
      <c r="R65" s="81">
        <f t="shared" si="12"/>
        <v>1.00445</v>
      </c>
      <c r="S65" s="80"/>
      <c r="T65" s="80">
        <v>150</v>
      </c>
      <c r="U65" s="80"/>
      <c r="V65" s="44" t="s">
        <v>1840</v>
      </c>
      <c r="W65" s="80">
        <v>11102.99</v>
      </c>
      <c r="X65" s="81">
        <f t="shared" si="13"/>
        <v>1.00936272727273</v>
      </c>
      <c r="Y65" s="80"/>
      <c r="Z65" s="80">
        <v>150</v>
      </c>
      <c r="AA65" s="83"/>
      <c r="AB65" s="45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71">
        <v>64</v>
      </c>
      <c r="B66" s="71">
        <v>311</v>
      </c>
      <c r="C66" s="72" t="s">
        <v>1940</v>
      </c>
      <c r="D66" s="72" t="s">
        <v>53</v>
      </c>
      <c r="E66" s="65">
        <v>22</v>
      </c>
      <c r="F66" s="73">
        <v>150</v>
      </c>
      <c r="G66" s="61">
        <f t="shared" si="10"/>
        <v>450</v>
      </c>
      <c r="H66" s="67">
        <v>12000</v>
      </c>
      <c r="I66" s="67">
        <f t="shared" si="0"/>
        <v>2220</v>
      </c>
      <c r="J66" s="85">
        <v>0.185</v>
      </c>
      <c r="K66" s="86">
        <v>13098.73</v>
      </c>
      <c r="L66" s="92">
        <f t="shared" si="11"/>
        <v>1.09156083333333</v>
      </c>
      <c r="M66" s="88">
        <v>150</v>
      </c>
      <c r="N66" s="86">
        <v>150</v>
      </c>
      <c r="O66" s="89" t="s">
        <v>1841</v>
      </c>
      <c r="P66" s="90" t="s">
        <v>1840</v>
      </c>
      <c r="Q66" s="86">
        <v>12462.98</v>
      </c>
      <c r="R66" s="87">
        <f t="shared" si="12"/>
        <v>1.03858166666667</v>
      </c>
      <c r="S66" s="86"/>
      <c r="T66" s="86">
        <v>150</v>
      </c>
      <c r="U66" s="86"/>
      <c r="V66" s="44" t="s">
        <v>1840</v>
      </c>
      <c r="W66" s="99">
        <v>18812.81</v>
      </c>
      <c r="X66" s="101">
        <f t="shared" si="13"/>
        <v>1.56773416666667</v>
      </c>
      <c r="Y66" s="99">
        <v>150</v>
      </c>
      <c r="Z66" s="99">
        <v>150</v>
      </c>
      <c r="AA66" s="104" t="s">
        <v>1841</v>
      </c>
      <c r="AB66" s="45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71">
        <v>65</v>
      </c>
      <c r="B67" s="71">
        <v>355</v>
      </c>
      <c r="C67" s="72" t="s">
        <v>1941</v>
      </c>
      <c r="D67" s="72" t="s">
        <v>47</v>
      </c>
      <c r="E67" s="65">
        <v>22</v>
      </c>
      <c r="F67" s="73">
        <v>150</v>
      </c>
      <c r="G67" s="61">
        <f t="shared" si="10"/>
        <v>450</v>
      </c>
      <c r="H67" s="67">
        <v>13000</v>
      </c>
      <c r="I67" s="67">
        <f t="shared" ref="I67:I130" si="17">H67*J67</f>
        <v>2696.35276343814</v>
      </c>
      <c r="J67" s="85">
        <v>0.207411751033703</v>
      </c>
      <c r="K67" s="86">
        <v>13060.61</v>
      </c>
      <c r="L67" s="87">
        <f t="shared" si="11"/>
        <v>1.00466230769231</v>
      </c>
      <c r="M67" s="88"/>
      <c r="N67" s="86">
        <v>150</v>
      </c>
      <c r="O67" s="89"/>
      <c r="P67" s="90" t="s">
        <v>1840</v>
      </c>
      <c r="Q67" s="86">
        <v>13147.24</v>
      </c>
      <c r="R67" s="87">
        <f t="shared" si="12"/>
        <v>1.01132615384615</v>
      </c>
      <c r="S67" s="86"/>
      <c r="T67" s="86">
        <v>150</v>
      </c>
      <c r="U67" s="86"/>
      <c r="V67" s="44" t="s">
        <v>1840</v>
      </c>
      <c r="W67" s="99">
        <v>17557.91</v>
      </c>
      <c r="X67" s="100">
        <f t="shared" si="13"/>
        <v>1.35060846153846</v>
      </c>
      <c r="Y67" s="99"/>
      <c r="Z67" s="99">
        <v>150</v>
      </c>
      <c r="AA67" s="104"/>
      <c r="AB67" s="45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71">
        <v>66</v>
      </c>
      <c r="B68" s="71">
        <v>104428</v>
      </c>
      <c r="C68" s="72" t="s">
        <v>1942</v>
      </c>
      <c r="D68" s="72" t="s">
        <v>55</v>
      </c>
      <c r="E68" s="65">
        <v>22</v>
      </c>
      <c r="F68" s="73">
        <v>150</v>
      </c>
      <c r="G68" s="61">
        <f t="shared" ref="G68:G99" si="18">F68*3</f>
        <v>450</v>
      </c>
      <c r="H68" s="67">
        <v>13000</v>
      </c>
      <c r="I68" s="67">
        <f t="shared" si="17"/>
        <v>3112.68440881857</v>
      </c>
      <c r="J68" s="85">
        <v>0.239437262216813</v>
      </c>
      <c r="K68" s="86">
        <v>13249.7</v>
      </c>
      <c r="L68" s="87">
        <f t="shared" ref="L68:L99" si="19">K68/H68</f>
        <v>1.01920769230769</v>
      </c>
      <c r="M68" s="88"/>
      <c r="N68" s="86">
        <v>150</v>
      </c>
      <c r="O68" s="89"/>
      <c r="P68" s="90" t="s">
        <v>1840</v>
      </c>
      <c r="Q68" s="86">
        <v>14223.92</v>
      </c>
      <c r="R68" s="92">
        <f t="shared" ref="R68:R99" si="20">Q68/H68</f>
        <v>1.09414769230769</v>
      </c>
      <c r="S68" s="86">
        <v>150</v>
      </c>
      <c r="T68" s="86">
        <v>150</v>
      </c>
      <c r="U68" s="86" t="s">
        <v>1841</v>
      </c>
      <c r="V68" s="44" t="s">
        <v>1840</v>
      </c>
      <c r="W68" s="99">
        <v>13774.43</v>
      </c>
      <c r="X68" s="100">
        <f t="shared" ref="X68:X99" si="21">W68/H68</f>
        <v>1.05957153846154</v>
      </c>
      <c r="Y68" s="99"/>
      <c r="Z68" s="99">
        <v>150</v>
      </c>
      <c r="AA68" s="104"/>
      <c r="AB68" s="45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8">
        <v>67</v>
      </c>
      <c r="B69" s="68">
        <v>102564</v>
      </c>
      <c r="C69" s="69" t="s">
        <v>1943</v>
      </c>
      <c r="D69" s="69" t="s">
        <v>59</v>
      </c>
      <c r="E69" s="59">
        <v>23</v>
      </c>
      <c r="F69" s="70">
        <v>150</v>
      </c>
      <c r="G69" s="61">
        <f t="shared" si="18"/>
        <v>450</v>
      </c>
      <c r="H69" s="62">
        <v>10000</v>
      </c>
      <c r="I69" s="62">
        <f t="shared" si="17"/>
        <v>2553.9848341911</v>
      </c>
      <c r="J69" s="79">
        <v>0.25539848341911</v>
      </c>
      <c r="K69" s="80">
        <v>5500.94</v>
      </c>
      <c r="L69" s="81">
        <f t="shared" si="19"/>
        <v>0.550094</v>
      </c>
      <c r="M69" s="82"/>
      <c r="N69" s="80">
        <v>0</v>
      </c>
      <c r="O69" s="83"/>
      <c r="Q69" s="80">
        <v>11051.22</v>
      </c>
      <c r="R69" s="81">
        <f t="shared" si="20"/>
        <v>1.105122</v>
      </c>
      <c r="S69" s="80"/>
      <c r="T69" s="80">
        <v>150</v>
      </c>
      <c r="U69" s="80"/>
      <c r="V69" s="44" t="s">
        <v>1840</v>
      </c>
      <c r="W69" s="80">
        <v>6399.15</v>
      </c>
      <c r="X69" s="81">
        <f t="shared" si="21"/>
        <v>0.639915</v>
      </c>
      <c r="Y69" s="80"/>
      <c r="Z69" s="80">
        <v>0</v>
      </c>
      <c r="AA69" s="83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8">
        <v>68</v>
      </c>
      <c r="B70" s="68">
        <v>572</v>
      </c>
      <c r="C70" s="69" t="s">
        <v>1944</v>
      </c>
      <c r="D70" s="69" t="s">
        <v>47</v>
      </c>
      <c r="E70" s="59">
        <v>23</v>
      </c>
      <c r="F70" s="70">
        <v>150</v>
      </c>
      <c r="G70" s="61">
        <f t="shared" si="18"/>
        <v>450</v>
      </c>
      <c r="H70" s="62">
        <v>13000</v>
      </c>
      <c r="I70" s="62">
        <f t="shared" si="17"/>
        <v>3232.07804368849</v>
      </c>
      <c r="J70" s="79">
        <v>0.248621387976038</v>
      </c>
      <c r="K70" s="80">
        <v>9794.09</v>
      </c>
      <c r="L70" s="81">
        <f t="shared" si="19"/>
        <v>0.753391538461539</v>
      </c>
      <c r="M70" s="82"/>
      <c r="N70" s="80">
        <v>0</v>
      </c>
      <c r="O70" s="83"/>
      <c r="Q70" s="80">
        <v>7826.11</v>
      </c>
      <c r="R70" s="81">
        <f t="shared" si="20"/>
        <v>0.602008461538462</v>
      </c>
      <c r="S70" s="80"/>
      <c r="T70" s="80">
        <v>0</v>
      </c>
      <c r="U70" s="80"/>
      <c r="W70" s="80">
        <v>13658.71</v>
      </c>
      <c r="X70" s="91">
        <f t="shared" si="21"/>
        <v>1.05067</v>
      </c>
      <c r="Y70" s="80">
        <v>150</v>
      </c>
      <c r="Z70" s="80">
        <v>150</v>
      </c>
      <c r="AA70" s="83" t="s">
        <v>1945</v>
      </c>
      <c r="AB70" s="45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8">
        <v>69</v>
      </c>
      <c r="B71" s="68">
        <v>105910</v>
      </c>
      <c r="C71" s="69" t="s">
        <v>1946</v>
      </c>
      <c r="D71" s="69" t="s">
        <v>51</v>
      </c>
      <c r="E71" s="59">
        <v>23</v>
      </c>
      <c r="F71" s="70">
        <v>150</v>
      </c>
      <c r="G71" s="61">
        <f t="shared" si="18"/>
        <v>450</v>
      </c>
      <c r="H71" s="62">
        <v>12000</v>
      </c>
      <c r="I71" s="62">
        <f t="shared" si="17"/>
        <v>3087.32656099038</v>
      </c>
      <c r="J71" s="79">
        <v>0.257277213415865</v>
      </c>
      <c r="K71" s="80">
        <v>13007.1</v>
      </c>
      <c r="L71" s="91">
        <f t="shared" si="19"/>
        <v>1.083925</v>
      </c>
      <c r="M71" s="82">
        <v>300</v>
      </c>
      <c r="N71" s="80">
        <v>150</v>
      </c>
      <c r="O71" s="83" t="s">
        <v>1947</v>
      </c>
      <c r="P71" s="44" t="s">
        <v>1840</v>
      </c>
      <c r="Q71" s="80">
        <v>13528.49</v>
      </c>
      <c r="R71" s="91">
        <f t="shared" si="20"/>
        <v>1.12737416666667</v>
      </c>
      <c r="S71" s="80">
        <v>150</v>
      </c>
      <c r="T71" s="80">
        <v>150</v>
      </c>
      <c r="U71" s="80" t="s">
        <v>1948</v>
      </c>
      <c r="V71" s="44" t="s">
        <v>1840</v>
      </c>
      <c r="W71" s="80">
        <v>12022.51</v>
      </c>
      <c r="X71" s="81">
        <f t="shared" si="21"/>
        <v>1.00187583333333</v>
      </c>
      <c r="Y71" s="80"/>
      <c r="Z71" s="80">
        <v>150</v>
      </c>
      <c r="AA71" s="83"/>
      <c r="AB71" s="45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71">
        <v>70</v>
      </c>
      <c r="B72" s="71">
        <v>102935</v>
      </c>
      <c r="C72" s="72" t="s">
        <v>1949</v>
      </c>
      <c r="D72" s="72" t="s">
        <v>47</v>
      </c>
      <c r="E72" s="65">
        <v>24</v>
      </c>
      <c r="F72" s="73">
        <v>150</v>
      </c>
      <c r="G72" s="61">
        <f t="shared" si="18"/>
        <v>450</v>
      </c>
      <c r="H72" s="67">
        <v>10000</v>
      </c>
      <c r="I72" s="67">
        <f t="shared" si="17"/>
        <v>2785.2541967656</v>
      </c>
      <c r="J72" s="85">
        <v>0.27852541967656</v>
      </c>
      <c r="K72" s="86">
        <v>14716.76</v>
      </c>
      <c r="L72" s="92">
        <f t="shared" si="19"/>
        <v>1.471676</v>
      </c>
      <c r="M72" s="88">
        <v>150</v>
      </c>
      <c r="N72" s="86">
        <v>150</v>
      </c>
      <c r="O72" s="89" t="s">
        <v>1841</v>
      </c>
      <c r="P72" s="90" t="s">
        <v>1840</v>
      </c>
      <c r="Q72" s="86">
        <v>6872.67</v>
      </c>
      <c r="R72" s="87">
        <f t="shared" si="20"/>
        <v>0.687267</v>
      </c>
      <c r="S72" s="86"/>
      <c r="T72" s="86">
        <v>0</v>
      </c>
      <c r="U72" s="86"/>
      <c r="W72" s="102">
        <v>10569.13</v>
      </c>
      <c r="X72" s="100">
        <f t="shared" si="21"/>
        <v>1.056913</v>
      </c>
      <c r="Y72" s="99"/>
      <c r="Z72" s="99">
        <v>150</v>
      </c>
      <c r="AA72" s="104"/>
      <c r="AB72" s="45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71">
        <v>71</v>
      </c>
      <c r="B73" s="71">
        <v>721</v>
      </c>
      <c r="C73" s="72" t="s">
        <v>1950</v>
      </c>
      <c r="D73" s="72" t="s">
        <v>59</v>
      </c>
      <c r="E73" s="65">
        <v>24</v>
      </c>
      <c r="F73" s="73">
        <v>150</v>
      </c>
      <c r="G73" s="61">
        <f t="shared" si="18"/>
        <v>450</v>
      </c>
      <c r="H73" s="67">
        <v>12000</v>
      </c>
      <c r="I73" s="67">
        <f t="shared" si="17"/>
        <v>3002.82239236596</v>
      </c>
      <c r="J73" s="85">
        <v>0.25023519936383</v>
      </c>
      <c r="K73" s="86">
        <v>12058.45</v>
      </c>
      <c r="L73" s="87">
        <f t="shared" si="19"/>
        <v>1.00487083333333</v>
      </c>
      <c r="M73" s="88"/>
      <c r="N73" s="86">
        <v>150</v>
      </c>
      <c r="O73" s="89"/>
      <c r="P73" s="90" t="s">
        <v>1840</v>
      </c>
      <c r="Q73" s="86">
        <v>12329.03</v>
      </c>
      <c r="R73" s="92">
        <f t="shared" si="20"/>
        <v>1.02741916666667</v>
      </c>
      <c r="S73" s="86">
        <v>150</v>
      </c>
      <c r="T73" s="86">
        <v>150</v>
      </c>
      <c r="U73" s="86" t="s">
        <v>1951</v>
      </c>
      <c r="V73" s="44" t="s">
        <v>1840</v>
      </c>
      <c r="W73" s="99">
        <v>9995.23</v>
      </c>
      <c r="X73" s="100">
        <f t="shared" si="21"/>
        <v>0.832935833333333</v>
      </c>
      <c r="Y73" s="99"/>
      <c r="Z73" s="99">
        <v>0</v>
      </c>
      <c r="AA73" s="104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71">
        <v>72</v>
      </c>
      <c r="B74" s="71">
        <v>367</v>
      </c>
      <c r="C74" s="72" t="s">
        <v>1952</v>
      </c>
      <c r="D74" s="72" t="s">
        <v>55</v>
      </c>
      <c r="E74" s="65">
        <v>24</v>
      </c>
      <c r="F74" s="73">
        <v>150</v>
      </c>
      <c r="G74" s="61">
        <f t="shared" si="18"/>
        <v>450</v>
      </c>
      <c r="H74" s="67">
        <v>12000</v>
      </c>
      <c r="I74" s="67">
        <f t="shared" si="17"/>
        <v>2452.84224824324</v>
      </c>
      <c r="J74" s="85">
        <v>0.204403520686937</v>
      </c>
      <c r="K74" s="86">
        <v>13033.05</v>
      </c>
      <c r="L74" s="87">
        <f t="shared" si="19"/>
        <v>1.0860875</v>
      </c>
      <c r="M74" s="88"/>
      <c r="N74" s="86">
        <v>150</v>
      </c>
      <c r="O74" s="89"/>
      <c r="P74" s="90" t="s">
        <v>1840</v>
      </c>
      <c r="Q74" s="86">
        <v>12092.4</v>
      </c>
      <c r="R74" s="87">
        <f t="shared" si="20"/>
        <v>1.0077</v>
      </c>
      <c r="S74" s="86"/>
      <c r="T74" s="86">
        <v>150</v>
      </c>
      <c r="U74" s="86"/>
      <c r="V74" s="44" t="s">
        <v>1840</v>
      </c>
      <c r="W74" s="99">
        <v>14696.84</v>
      </c>
      <c r="X74" s="101">
        <f t="shared" si="21"/>
        <v>1.22473666666667</v>
      </c>
      <c r="Y74" s="99">
        <v>300</v>
      </c>
      <c r="Z74" s="99">
        <v>150</v>
      </c>
      <c r="AA74" s="104" t="s">
        <v>1953</v>
      </c>
      <c r="AB74" s="45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8">
        <v>73</v>
      </c>
      <c r="B75" s="68">
        <v>107728</v>
      </c>
      <c r="C75" s="69" t="s">
        <v>1954</v>
      </c>
      <c r="D75" s="69" t="s">
        <v>49</v>
      </c>
      <c r="E75" s="59">
        <v>25</v>
      </c>
      <c r="F75" s="70">
        <v>150</v>
      </c>
      <c r="G75" s="61">
        <f t="shared" si="18"/>
        <v>450</v>
      </c>
      <c r="H75" s="62">
        <v>12000</v>
      </c>
      <c r="I75" s="62">
        <f t="shared" si="17"/>
        <v>2440.87701884138</v>
      </c>
      <c r="J75" s="79">
        <v>0.203406418236782</v>
      </c>
      <c r="K75" s="80">
        <v>14741.33</v>
      </c>
      <c r="L75" s="91">
        <f t="shared" si="19"/>
        <v>1.22844416666667</v>
      </c>
      <c r="M75" s="82">
        <v>150</v>
      </c>
      <c r="N75" s="80">
        <v>150</v>
      </c>
      <c r="O75" s="83" t="s">
        <v>1955</v>
      </c>
      <c r="P75" s="44" t="s">
        <v>1840</v>
      </c>
      <c r="Q75" s="80">
        <v>8519.04</v>
      </c>
      <c r="R75" s="81">
        <f t="shared" si="20"/>
        <v>0.70992</v>
      </c>
      <c r="S75" s="80"/>
      <c r="T75" s="80">
        <v>0</v>
      </c>
      <c r="U75" s="80"/>
      <c r="W75" s="80">
        <v>12627.02</v>
      </c>
      <c r="X75" s="81">
        <f t="shared" si="21"/>
        <v>1.05225166666667</v>
      </c>
      <c r="Y75" s="80"/>
      <c r="Z75" s="80">
        <v>150</v>
      </c>
      <c r="AA75" s="83"/>
      <c r="AB75" s="45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8">
        <v>74</v>
      </c>
      <c r="B76" s="68">
        <v>743</v>
      </c>
      <c r="C76" s="69" t="s">
        <v>1956</v>
      </c>
      <c r="D76" s="69" t="s">
        <v>51</v>
      </c>
      <c r="E76" s="59">
        <v>25</v>
      </c>
      <c r="F76" s="70">
        <v>150</v>
      </c>
      <c r="G76" s="61">
        <f t="shared" si="18"/>
        <v>450</v>
      </c>
      <c r="H76" s="62">
        <v>14000</v>
      </c>
      <c r="I76" s="62">
        <f t="shared" si="17"/>
        <v>3680.93439563581</v>
      </c>
      <c r="J76" s="79">
        <v>0.262923885402558</v>
      </c>
      <c r="K76" s="80">
        <v>10717.15</v>
      </c>
      <c r="L76" s="81">
        <f t="shared" si="19"/>
        <v>0.765510714285714</v>
      </c>
      <c r="M76" s="82"/>
      <c r="N76" s="80">
        <v>0</v>
      </c>
      <c r="O76" s="83"/>
      <c r="Q76" s="80">
        <v>14125.65</v>
      </c>
      <c r="R76" s="81">
        <f t="shared" si="20"/>
        <v>1.008975</v>
      </c>
      <c r="S76" s="80"/>
      <c r="T76" s="80">
        <v>150</v>
      </c>
      <c r="U76" s="80"/>
      <c r="V76" s="44" t="s">
        <v>1840</v>
      </c>
      <c r="W76" s="80">
        <v>8356.42</v>
      </c>
      <c r="X76" s="81">
        <f t="shared" si="21"/>
        <v>0.596887142857143</v>
      </c>
      <c r="Y76" s="80"/>
      <c r="Z76" s="80">
        <v>0</v>
      </c>
      <c r="AA76" s="83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8">
        <v>75</v>
      </c>
      <c r="B77" s="68">
        <v>587</v>
      </c>
      <c r="C77" s="69" t="s">
        <v>1957</v>
      </c>
      <c r="D77" s="69" t="s">
        <v>55</v>
      </c>
      <c r="E77" s="59">
        <v>25</v>
      </c>
      <c r="F77" s="70">
        <v>150</v>
      </c>
      <c r="G77" s="61">
        <f t="shared" si="18"/>
        <v>450</v>
      </c>
      <c r="H77" s="62">
        <v>13000</v>
      </c>
      <c r="I77" s="62">
        <f t="shared" si="17"/>
        <v>2708.46907780052</v>
      </c>
      <c r="J77" s="79">
        <v>0.208343775215425</v>
      </c>
      <c r="K77" s="80">
        <v>14000.6</v>
      </c>
      <c r="L77" s="81">
        <f t="shared" si="19"/>
        <v>1.07696923076923</v>
      </c>
      <c r="M77" s="82"/>
      <c r="N77" s="80">
        <v>150</v>
      </c>
      <c r="O77" s="83"/>
      <c r="P77" s="44" t="s">
        <v>1840</v>
      </c>
      <c r="Q77" s="80">
        <v>13187.27</v>
      </c>
      <c r="R77" s="91">
        <f t="shared" si="20"/>
        <v>1.01440538461538</v>
      </c>
      <c r="S77" s="80">
        <v>150</v>
      </c>
      <c r="T77" s="80">
        <v>150</v>
      </c>
      <c r="U77" s="80" t="s">
        <v>1958</v>
      </c>
      <c r="V77" s="44" t="s">
        <v>1840</v>
      </c>
      <c r="W77" s="80">
        <v>14126.2</v>
      </c>
      <c r="X77" s="91">
        <f t="shared" si="21"/>
        <v>1.08663076923077</v>
      </c>
      <c r="Y77" s="80">
        <v>150</v>
      </c>
      <c r="Z77" s="80">
        <v>150</v>
      </c>
      <c r="AA77" s="83" t="s">
        <v>1955</v>
      </c>
      <c r="AB77" s="45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71">
        <v>76</v>
      </c>
      <c r="B78" s="71">
        <v>710</v>
      </c>
      <c r="C78" s="72" t="s">
        <v>1959</v>
      </c>
      <c r="D78" s="72" t="s">
        <v>55</v>
      </c>
      <c r="E78" s="65">
        <v>26</v>
      </c>
      <c r="F78" s="73">
        <v>150</v>
      </c>
      <c r="G78" s="61">
        <f t="shared" si="18"/>
        <v>450</v>
      </c>
      <c r="H78" s="67">
        <v>10500</v>
      </c>
      <c r="I78" s="67">
        <f t="shared" si="17"/>
        <v>2760.00902010775</v>
      </c>
      <c r="J78" s="85">
        <v>0.262858001915024</v>
      </c>
      <c r="K78" s="86">
        <v>10520.63</v>
      </c>
      <c r="L78" s="87">
        <f t="shared" si="19"/>
        <v>1.00196476190476</v>
      </c>
      <c r="M78" s="88"/>
      <c r="N78" s="86">
        <v>150</v>
      </c>
      <c r="O78" s="89"/>
      <c r="P78" s="90" t="s">
        <v>1840</v>
      </c>
      <c r="Q78" s="86">
        <v>10599.4</v>
      </c>
      <c r="R78" s="87">
        <f t="shared" si="20"/>
        <v>1.00946666666667</v>
      </c>
      <c r="S78" s="86"/>
      <c r="T78" s="86">
        <v>150</v>
      </c>
      <c r="U78" s="86"/>
      <c r="V78" s="108"/>
      <c r="W78" s="99">
        <v>10898.34</v>
      </c>
      <c r="X78" s="101">
        <f t="shared" si="21"/>
        <v>1.03793714285714</v>
      </c>
      <c r="Y78" s="99">
        <v>300</v>
      </c>
      <c r="Z78" s="99">
        <v>150</v>
      </c>
      <c r="AA78" s="104" t="s">
        <v>1960</v>
      </c>
      <c r="AB78" s="45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71">
        <v>77</v>
      </c>
      <c r="B79" s="71">
        <v>108277</v>
      </c>
      <c r="C79" s="72" t="s">
        <v>1961</v>
      </c>
      <c r="D79" s="72" t="s">
        <v>53</v>
      </c>
      <c r="E79" s="65">
        <v>26</v>
      </c>
      <c r="F79" s="73">
        <v>150</v>
      </c>
      <c r="G79" s="61">
        <f t="shared" si="18"/>
        <v>450</v>
      </c>
      <c r="H79" s="67">
        <v>10500</v>
      </c>
      <c r="I79" s="67">
        <f t="shared" si="17"/>
        <v>2100</v>
      </c>
      <c r="J79" s="85">
        <v>0.2</v>
      </c>
      <c r="K79" s="86">
        <v>9062.53</v>
      </c>
      <c r="L79" s="87">
        <f t="shared" si="19"/>
        <v>0.863098095238095</v>
      </c>
      <c r="M79" s="88"/>
      <c r="N79" s="86">
        <v>0</v>
      </c>
      <c r="O79" s="89"/>
      <c r="P79" s="90"/>
      <c r="Q79" s="86">
        <v>9075.8</v>
      </c>
      <c r="R79" s="87">
        <f t="shared" si="20"/>
        <v>0.864361904761905</v>
      </c>
      <c r="S79" s="86"/>
      <c r="T79" s="86">
        <v>0</v>
      </c>
      <c r="U79" s="86"/>
      <c r="V79" s="108"/>
      <c r="W79" s="99">
        <v>5511.13</v>
      </c>
      <c r="X79" s="100">
        <f t="shared" si="21"/>
        <v>0.524869523809524</v>
      </c>
      <c r="Y79" s="99"/>
      <c r="Z79" s="99">
        <v>0</v>
      </c>
      <c r="AA79" s="104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71">
        <v>78</v>
      </c>
      <c r="B80" s="71">
        <v>570</v>
      </c>
      <c r="C80" s="72" t="s">
        <v>1962</v>
      </c>
      <c r="D80" s="72" t="s">
        <v>53</v>
      </c>
      <c r="E80" s="65">
        <v>26</v>
      </c>
      <c r="F80" s="73">
        <v>150</v>
      </c>
      <c r="G80" s="61">
        <f t="shared" si="18"/>
        <v>450</v>
      </c>
      <c r="H80" s="67">
        <v>10000</v>
      </c>
      <c r="I80" s="67">
        <f t="shared" si="17"/>
        <v>2045.59926977135</v>
      </c>
      <c r="J80" s="85">
        <v>0.204559926977135</v>
      </c>
      <c r="K80" s="86">
        <v>10293.58</v>
      </c>
      <c r="L80" s="92">
        <f t="shared" si="19"/>
        <v>1.029358</v>
      </c>
      <c r="M80" s="88">
        <v>150</v>
      </c>
      <c r="N80" s="86">
        <v>150</v>
      </c>
      <c r="O80" s="89" t="s">
        <v>1963</v>
      </c>
      <c r="P80" s="90" t="s">
        <v>1840</v>
      </c>
      <c r="Q80" s="86">
        <v>10205.88</v>
      </c>
      <c r="R80" s="92">
        <f t="shared" si="20"/>
        <v>1.020588</v>
      </c>
      <c r="S80" s="86">
        <v>150</v>
      </c>
      <c r="T80" s="86">
        <v>150</v>
      </c>
      <c r="U80" s="86" t="s">
        <v>1963</v>
      </c>
      <c r="V80" s="108" t="s">
        <v>1840</v>
      </c>
      <c r="W80" s="99">
        <v>7917.71</v>
      </c>
      <c r="X80" s="100">
        <f t="shared" si="21"/>
        <v>0.791771</v>
      </c>
      <c r="Y80" s="99"/>
      <c r="Z80" s="99">
        <v>0</v>
      </c>
      <c r="AA80" s="104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8">
        <v>79</v>
      </c>
      <c r="B81" s="68">
        <v>56</v>
      </c>
      <c r="C81" s="69" t="s">
        <v>1964</v>
      </c>
      <c r="D81" s="69" t="s">
        <v>55</v>
      </c>
      <c r="E81" s="59">
        <v>27</v>
      </c>
      <c r="F81" s="70">
        <v>150</v>
      </c>
      <c r="G81" s="61">
        <f t="shared" si="18"/>
        <v>450</v>
      </c>
      <c r="H81" s="62">
        <v>11000</v>
      </c>
      <c r="I81" s="62">
        <f t="shared" si="17"/>
        <v>2425.38985702328</v>
      </c>
      <c r="J81" s="79">
        <v>0.220489987002116</v>
      </c>
      <c r="K81" s="80">
        <v>11254.95</v>
      </c>
      <c r="L81" s="81">
        <f t="shared" si="19"/>
        <v>1.02317727272727</v>
      </c>
      <c r="M81" s="82"/>
      <c r="N81" s="80">
        <v>150</v>
      </c>
      <c r="O81" s="83"/>
      <c r="P81" s="44" t="s">
        <v>1840</v>
      </c>
      <c r="Q81" s="80">
        <v>12687.96</v>
      </c>
      <c r="R81" s="91">
        <f t="shared" si="20"/>
        <v>1.15345090909091</v>
      </c>
      <c r="S81" s="80">
        <v>150</v>
      </c>
      <c r="T81" s="80">
        <v>150</v>
      </c>
      <c r="U81" s="80" t="s">
        <v>1965</v>
      </c>
      <c r="V81" s="44" t="s">
        <v>1840</v>
      </c>
      <c r="W81" s="80">
        <v>11212.56</v>
      </c>
      <c r="X81" s="91">
        <f t="shared" si="21"/>
        <v>1.01932363636364</v>
      </c>
      <c r="Y81" s="80">
        <v>300</v>
      </c>
      <c r="Z81" s="80">
        <v>150</v>
      </c>
      <c r="AA81" s="83" t="s">
        <v>1966</v>
      </c>
      <c r="AB81" s="45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8">
        <v>80</v>
      </c>
      <c r="B82" s="68">
        <v>104838</v>
      </c>
      <c r="C82" s="69" t="s">
        <v>1967</v>
      </c>
      <c r="D82" s="69" t="s">
        <v>55</v>
      </c>
      <c r="E82" s="59">
        <v>27</v>
      </c>
      <c r="F82" s="70">
        <v>150</v>
      </c>
      <c r="G82" s="61">
        <f t="shared" si="18"/>
        <v>450</v>
      </c>
      <c r="H82" s="62">
        <v>10500</v>
      </c>
      <c r="I82" s="62">
        <f t="shared" si="17"/>
        <v>2122.95546272515</v>
      </c>
      <c r="J82" s="79">
        <v>0.202186234545252</v>
      </c>
      <c r="K82" s="80">
        <v>7297.76</v>
      </c>
      <c r="L82" s="81">
        <f t="shared" si="19"/>
        <v>0.695024761904762</v>
      </c>
      <c r="M82" s="82"/>
      <c r="N82" s="80">
        <v>0</v>
      </c>
      <c r="O82" s="83"/>
      <c r="Q82" s="80">
        <v>10667.21</v>
      </c>
      <c r="R82" s="81">
        <f t="shared" si="20"/>
        <v>1.01592476190476</v>
      </c>
      <c r="S82" s="80"/>
      <c r="T82" s="80">
        <v>150</v>
      </c>
      <c r="U82" s="80"/>
      <c r="V82" s="44" t="s">
        <v>1840</v>
      </c>
      <c r="W82" s="80">
        <v>7618.67</v>
      </c>
      <c r="X82" s="81">
        <f t="shared" si="21"/>
        <v>0.725587619047619</v>
      </c>
      <c r="Y82" s="80"/>
      <c r="Z82" s="80">
        <v>0</v>
      </c>
      <c r="AA82" s="83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8">
        <v>81</v>
      </c>
      <c r="B83" s="68">
        <v>106865</v>
      </c>
      <c r="C83" s="69" t="s">
        <v>1968</v>
      </c>
      <c r="D83" s="69" t="s">
        <v>47</v>
      </c>
      <c r="E83" s="59">
        <v>27</v>
      </c>
      <c r="F83" s="70">
        <v>150</v>
      </c>
      <c r="G83" s="61">
        <f t="shared" si="18"/>
        <v>450</v>
      </c>
      <c r="H83" s="62">
        <v>10500</v>
      </c>
      <c r="I83" s="62">
        <f t="shared" si="17"/>
        <v>1837.5</v>
      </c>
      <c r="J83" s="79">
        <v>0.175</v>
      </c>
      <c r="K83" s="80">
        <v>11465.76</v>
      </c>
      <c r="L83" s="91">
        <f t="shared" si="19"/>
        <v>1.09197714285714</v>
      </c>
      <c r="M83" s="82">
        <v>150</v>
      </c>
      <c r="N83" s="80">
        <v>150</v>
      </c>
      <c r="O83" s="83" t="s">
        <v>1969</v>
      </c>
      <c r="P83" s="44" t="s">
        <v>1840</v>
      </c>
      <c r="Q83" s="80">
        <v>8135.3</v>
      </c>
      <c r="R83" s="81">
        <f t="shared" si="20"/>
        <v>0.774790476190476</v>
      </c>
      <c r="S83" s="80"/>
      <c r="T83" s="80">
        <v>0</v>
      </c>
      <c r="U83" s="80"/>
      <c r="W83" s="80">
        <v>7718.57</v>
      </c>
      <c r="X83" s="81">
        <f t="shared" si="21"/>
        <v>0.735101904761905</v>
      </c>
      <c r="Y83" s="80"/>
      <c r="Z83" s="80">
        <v>0</v>
      </c>
      <c r="AA83" s="83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71">
        <v>82</v>
      </c>
      <c r="B84" s="71">
        <v>752</v>
      </c>
      <c r="C84" s="72" t="s">
        <v>541</v>
      </c>
      <c r="D84" s="72" t="s">
        <v>53</v>
      </c>
      <c r="E84" s="65">
        <v>28</v>
      </c>
      <c r="F84" s="73">
        <v>150</v>
      </c>
      <c r="G84" s="61">
        <f t="shared" si="18"/>
        <v>450</v>
      </c>
      <c r="H84" s="67">
        <v>10000</v>
      </c>
      <c r="I84" s="67">
        <f t="shared" si="17"/>
        <v>2000</v>
      </c>
      <c r="J84" s="85">
        <v>0.2</v>
      </c>
      <c r="K84" s="86">
        <v>8884.66</v>
      </c>
      <c r="L84" s="87">
        <f t="shared" si="19"/>
        <v>0.888466</v>
      </c>
      <c r="M84" s="88"/>
      <c r="N84" s="86">
        <v>0</v>
      </c>
      <c r="O84" s="89"/>
      <c r="P84" s="90"/>
      <c r="Q84" s="86">
        <v>5959.13</v>
      </c>
      <c r="R84" s="87">
        <f t="shared" si="20"/>
        <v>0.595913</v>
      </c>
      <c r="S84" s="86"/>
      <c r="T84" s="86">
        <v>0</v>
      </c>
      <c r="U84" s="86"/>
      <c r="W84" s="99">
        <v>5903.33</v>
      </c>
      <c r="X84" s="100">
        <f t="shared" si="21"/>
        <v>0.590333</v>
      </c>
      <c r="Y84" s="99"/>
      <c r="Z84" s="99">
        <v>0</v>
      </c>
      <c r="AA84" s="104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71">
        <v>83</v>
      </c>
      <c r="B85" s="71">
        <v>704</v>
      </c>
      <c r="C85" s="72" t="s">
        <v>1970</v>
      </c>
      <c r="D85" s="72" t="s">
        <v>55</v>
      </c>
      <c r="E85" s="65">
        <v>28</v>
      </c>
      <c r="F85" s="73">
        <v>150</v>
      </c>
      <c r="G85" s="61">
        <f t="shared" si="18"/>
        <v>450</v>
      </c>
      <c r="H85" s="67">
        <v>12500</v>
      </c>
      <c r="I85" s="67">
        <f t="shared" si="17"/>
        <v>2663.34180523624</v>
      </c>
      <c r="J85" s="85">
        <v>0.213067344418899</v>
      </c>
      <c r="K85" s="86">
        <v>12514.74</v>
      </c>
      <c r="L85" s="87">
        <f t="shared" si="19"/>
        <v>1.0011792</v>
      </c>
      <c r="M85" s="88"/>
      <c r="N85" s="86">
        <v>150</v>
      </c>
      <c r="O85" s="89"/>
      <c r="P85" s="90" t="s">
        <v>1840</v>
      </c>
      <c r="Q85" s="86">
        <v>5394.79</v>
      </c>
      <c r="R85" s="87">
        <f t="shared" si="20"/>
        <v>0.4315832</v>
      </c>
      <c r="S85" s="86"/>
      <c r="T85" s="86">
        <v>0</v>
      </c>
      <c r="U85" s="86"/>
      <c r="W85" s="99">
        <v>6057.53</v>
      </c>
      <c r="X85" s="100">
        <f t="shared" si="21"/>
        <v>0.4846024</v>
      </c>
      <c r="Y85" s="99"/>
      <c r="Z85" s="99">
        <v>0</v>
      </c>
      <c r="AA85" s="104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71">
        <v>84</v>
      </c>
      <c r="B86" s="71">
        <v>727</v>
      </c>
      <c r="C86" s="72" t="s">
        <v>1971</v>
      </c>
      <c r="D86" s="72" t="s">
        <v>53</v>
      </c>
      <c r="E86" s="65">
        <v>28</v>
      </c>
      <c r="F86" s="73">
        <v>150</v>
      </c>
      <c r="G86" s="61">
        <f t="shared" si="18"/>
        <v>450</v>
      </c>
      <c r="H86" s="67">
        <v>10000</v>
      </c>
      <c r="I86" s="67">
        <f t="shared" si="17"/>
        <v>2307.36372521544</v>
      </c>
      <c r="J86" s="85">
        <v>0.230736372521544</v>
      </c>
      <c r="K86" s="86">
        <v>11499.48</v>
      </c>
      <c r="L86" s="92">
        <f t="shared" si="19"/>
        <v>1.149948</v>
      </c>
      <c r="M86" s="88">
        <v>150</v>
      </c>
      <c r="N86" s="86">
        <v>150</v>
      </c>
      <c r="O86" s="89" t="s">
        <v>1972</v>
      </c>
      <c r="P86" s="90" t="s">
        <v>1840</v>
      </c>
      <c r="Q86" s="86">
        <v>7014.97</v>
      </c>
      <c r="R86" s="87">
        <f t="shared" si="20"/>
        <v>0.701497</v>
      </c>
      <c r="S86" s="86"/>
      <c r="T86" s="86">
        <v>0</v>
      </c>
      <c r="U86" s="86"/>
      <c r="W86" s="99">
        <v>6560.67</v>
      </c>
      <c r="X86" s="100">
        <f t="shared" si="21"/>
        <v>0.656067</v>
      </c>
      <c r="Y86" s="99"/>
      <c r="Z86" s="99">
        <v>0</v>
      </c>
      <c r="AA86" s="104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8">
        <v>85</v>
      </c>
      <c r="B87" s="68">
        <v>740</v>
      </c>
      <c r="C87" s="69" t="s">
        <v>1973</v>
      </c>
      <c r="D87" s="69" t="s">
        <v>51</v>
      </c>
      <c r="E87" s="59">
        <v>29</v>
      </c>
      <c r="F87" s="70">
        <v>150</v>
      </c>
      <c r="G87" s="61">
        <f t="shared" si="18"/>
        <v>450</v>
      </c>
      <c r="H87" s="62">
        <v>10500</v>
      </c>
      <c r="I87" s="62">
        <f t="shared" si="17"/>
        <v>2726.87567961291</v>
      </c>
      <c r="J87" s="79">
        <v>0.25970244567742</v>
      </c>
      <c r="K87" s="80">
        <v>10628.51</v>
      </c>
      <c r="L87" s="91">
        <f t="shared" si="19"/>
        <v>1.01223904761905</v>
      </c>
      <c r="M87" s="82">
        <v>300</v>
      </c>
      <c r="N87" s="80">
        <v>150</v>
      </c>
      <c r="O87" s="83" t="s">
        <v>1974</v>
      </c>
      <c r="P87" s="44" t="s">
        <v>1840</v>
      </c>
      <c r="Q87" s="80">
        <v>5970.67</v>
      </c>
      <c r="R87" s="81">
        <f t="shared" si="20"/>
        <v>0.568635238095238</v>
      </c>
      <c r="S87" s="80"/>
      <c r="T87" s="80">
        <v>0</v>
      </c>
      <c r="U87" s="80"/>
      <c r="W87" s="80">
        <v>4837.94</v>
      </c>
      <c r="X87" s="81">
        <f t="shared" si="21"/>
        <v>0.46075619047619</v>
      </c>
      <c r="Y87" s="80"/>
      <c r="Z87" s="80">
        <v>0</v>
      </c>
      <c r="AA87" s="83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8">
        <v>86</v>
      </c>
      <c r="B88" s="68">
        <v>723</v>
      </c>
      <c r="C88" s="69" t="s">
        <v>1975</v>
      </c>
      <c r="D88" s="69" t="s">
        <v>47</v>
      </c>
      <c r="E88" s="59">
        <v>29</v>
      </c>
      <c r="F88" s="70">
        <v>150</v>
      </c>
      <c r="G88" s="61">
        <f t="shared" si="18"/>
        <v>450</v>
      </c>
      <c r="H88" s="62">
        <v>10000</v>
      </c>
      <c r="I88" s="62">
        <f t="shared" si="17"/>
        <v>1900</v>
      </c>
      <c r="J88" s="79">
        <v>0.19</v>
      </c>
      <c r="K88" s="80">
        <v>4819.51</v>
      </c>
      <c r="L88" s="81">
        <f t="shared" si="19"/>
        <v>0.481951</v>
      </c>
      <c r="M88" s="82"/>
      <c r="N88" s="80">
        <v>0</v>
      </c>
      <c r="O88" s="83"/>
      <c r="Q88" s="80">
        <v>10157.71</v>
      </c>
      <c r="R88" s="81">
        <f t="shared" si="20"/>
        <v>1.015771</v>
      </c>
      <c r="S88" s="80">
        <v>300</v>
      </c>
      <c r="T88" s="80">
        <v>150</v>
      </c>
      <c r="U88" s="80" t="s">
        <v>1974</v>
      </c>
      <c r="V88" s="44" t="s">
        <v>1840</v>
      </c>
      <c r="W88" s="80">
        <v>6855.32</v>
      </c>
      <c r="X88" s="81">
        <f t="shared" si="21"/>
        <v>0.685532</v>
      </c>
      <c r="Y88" s="80"/>
      <c r="Z88" s="80">
        <v>0</v>
      </c>
      <c r="AA88" s="83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7">
        <v>87</v>
      </c>
      <c r="B89" s="57">
        <v>114844</v>
      </c>
      <c r="C89" s="58" t="s">
        <v>1976</v>
      </c>
      <c r="D89" s="58" t="s">
        <v>47</v>
      </c>
      <c r="E89" s="59">
        <v>29</v>
      </c>
      <c r="F89" s="60">
        <v>150</v>
      </c>
      <c r="G89" s="61">
        <f t="shared" si="18"/>
        <v>450</v>
      </c>
      <c r="H89" s="62">
        <v>11000</v>
      </c>
      <c r="I89" s="62">
        <f t="shared" si="17"/>
        <v>1815</v>
      </c>
      <c r="J89" s="79">
        <v>0.165</v>
      </c>
      <c r="K89" s="82">
        <v>9367.57</v>
      </c>
      <c r="L89" s="81">
        <f t="shared" si="19"/>
        <v>0.851597272727273</v>
      </c>
      <c r="M89" s="82"/>
      <c r="N89" s="80">
        <v>0</v>
      </c>
      <c r="O89" s="83" t="s">
        <v>1908</v>
      </c>
      <c r="Q89" s="82">
        <v>9367.57</v>
      </c>
      <c r="R89" s="81">
        <f t="shared" si="20"/>
        <v>0.851597272727273</v>
      </c>
      <c r="S89" s="80"/>
      <c r="T89" s="80">
        <v>0</v>
      </c>
      <c r="U89" s="83" t="s">
        <v>1908</v>
      </c>
      <c r="W89" s="82">
        <v>9367.57</v>
      </c>
      <c r="X89" s="91">
        <f t="shared" si="21"/>
        <v>0.851597272727273</v>
      </c>
      <c r="Y89" s="80"/>
      <c r="Z89" s="80">
        <v>0</v>
      </c>
      <c r="AA89" s="83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71">
        <v>88</v>
      </c>
      <c r="B90" s="71">
        <v>717</v>
      </c>
      <c r="C90" s="72" t="s">
        <v>1977</v>
      </c>
      <c r="D90" s="72" t="s">
        <v>49</v>
      </c>
      <c r="E90" s="65">
        <v>30</v>
      </c>
      <c r="F90" s="73">
        <v>150</v>
      </c>
      <c r="G90" s="61">
        <f t="shared" si="18"/>
        <v>450</v>
      </c>
      <c r="H90" s="67">
        <v>12000</v>
      </c>
      <c r="I90" s="67">
        <f t="shared" si="17"/>
        <v>2988.98295816833</v>
      </c>
      <c r="J90" s="85">
        <v>0.249081913180694</v>
      </c>
      <c r="K90" s="86">
        <v>12052.67</v>
      </c>
      <c r="L90" s="92">
        <f t="shared" si="19"/>
        <v>1.00438916666667</v>
      </c>
      <c r="M90" s="88">
        <v>300</v>
      </c>
      <c r="N90" s="86">
        <v>150</v>
      </c>
      <c r="O90" s="89" t="s">
        <v>1978</v>
      </c>
      <c r="P90" s="90" t="s">
        <v>1840</v>
      </c>
      <c r="Q90" s="86">
        <v>12341.07</v>
      </c>
      <c r="R90" s="92">
        <f t="shared" si="20"/>
        <v>1.0284225</v>
      </c>
      <c r="S90" s="86">
        <v>300</v>
      </c>
      <c r="T90" s="86">
        <v>150</v>
      </c>
      <c r="U90" s="86" t="s">
        <v>1978</v>
      </c>
      <c r="V90" s="44" t="s">
        <v>1840</v>
      </c>
      <c r="W90" s="99">
        <v>12066.65</v>
      </c>
      <c r="X90" s="101">
        <f t="shared" si="21"/>
        <v>1.00555416666667</v>
      </c>
      <c r="Y90" s="99">
        <v>300</v>
      </c>
      <c r="Z90" s="99">
        <v>150</v>
      </c>
      <c r="AA90" s="104"/>
      <c r="AB90" s="45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3">
        <v>89</v>
      </c>
      <c r="B91" s="63">
        <v>349</v>
      </c>
      <c r="C91" s="64" t="s">
        <v>1979</v>
      </c>
      <c r="D91" s="64" t="s">
        <v>47</v>
      </c>
      <c r="E91" s="65">
        <v>30</v>
      </c>
      <c r="F91" s="66">
        <v>150</v>
      </c>
      <c r="G91" s="61">
        <f t="shared" si="18"/>
        <v>450</v>
      </c>
      <c r="H91" s="67">
        <v>11000</v>
      </c>
      <c r="I91" s="67">
        <f t="shared" si="17"/>
        <v>2951.4921765291</v>
      </c>
      <c r="J91" s="85">
        <v>0.268317470593555</v>
      </c>
      <c r="K91" s="88">
        <v>8009.24</v>
      </c>
      <c r="L91" s="87">
        <f t="shared" si="19"/>
        <v>0.728112727272727</v>
      </c>
      <c r="M91" s="88"/>
      <c r="N91" s="86">
        <v>0</v>
      </c>
      <c r="O91" s="89" t="s">
        <v>1908</v>
      </c>
      <c r="P91" s="90"/>
      <c r="Q91" s="88">
        <v>8009.24</v>
      </c>
      <c r="R91" s="87">
        <f t="shared" si="20"/>
        <v>0.728112727272727</v>
      </c>
      <c r="S91" s="86"/>
      <c r="T91" s="86">
        <v>0</v>
      </c>
      <c r="U91" s="89" t="s">
        <v>1908</v>
      </c>
      <c r="W91" s="102">
        <v>8009.24</v>
      </c>
      <c r="X91" s="100">
        <f t="shared" si="21"/>
        <v>0.728112727272727</v>
      </c>
      <c r="Y91" s="99"/>
      <c r="Z91" s="99">
        <v>0</v>
      </c>
      <c r="AA91" s="104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71">
        <v>90</v>
      </c>
      <c r="B92" s="71">
        <v>733</v>
      </c>
      <c r="C92" s="72" t="s">
        <v>1980</v>
      </c>
      <c r="D92" s="72" t="s">
        <v>51</v>
      </c>
      <c r="E92" s="65">
        <v>30</v>
      </c>
      <c r="F92" s="73">
        <v>150</v>
      </c>
      <c r="G92" s="61">
        <f t="shared" si="18"/>
        <v>450</v>
      </c>
      <c r="H92" s="67">
        <v>9500</v>
      </c>
      <c r="I92" s="67">
        <f t="shared" si="17"/>
        <v>2311.82854096569</v>
      </c>
      <c r="J92" s="85">
        <v>0.243350372733231</v>
      </c>
      <c r="K92" s="86">
        <v>5828.43</v>
      </c>
      <c r="L92" s="87">
        <f t="shared" si="19"/>
        <v>0.613518947368421</v>
      </c>
      <c r="M92" s="88"/>
      <c r="N92" s="86">
        <v>0</v>
      </c>
      <c r="O92" s="89"/>
      <c r="P92" s="90"/>
      <c r="Q92" s="86">
        <v>8477.74</v>
      </c>
      <c r="R92" s="87">
        <f t="shared" si="20"/>
        <v>0.892393684210526</v>
      </c>
      <c r="S92" s="86"/>
      <c r="T92" s="86">
        <v>0</v>
      </c>
      <c r="U92" s="86"/>
      <c r="W92" s="99">
        <v>6522.39</v>
      </c>
      <c r="X92" s="100">
        <f t="shared" si="21"/>
        <v>0.686567368421053</v>
      </c>
      <c r="Y92" s="99"/>
      <c r="Z92" s="99">
        <v>0</v>
      </c>
      <c r="AA92" s="104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8">
        <v>91</v>
      </c>
      <c r="B93" s="68">
        <v>594</v>
      </c>
      <c r="C93" s="69" t="s">
        <v>1981</v>
      </c>
      <c r="D93" s="69" t="s">
        <v>49</v>
      </c>
      <c r="E93" s="59">
        <v>31</v>
      </c>
      <c r="F93" s="70">
        <v>150</v>
      </c>
      <c r="G93" s="61">
        <f t="shared" si="18"/>
        <v>450</v>
      </c>
      <c r="H93" s="62">
        <v>9500</v>
      </c>
      <c r="I93" s="62">
        <f t="shared" si="17"/>
        <v>2201.486306775</v>
      </c>
      <c r="J93" s="79">
        <v>0.231735400713158</v>
      </c>
      <c r="K93" s="80">
        <v>10053.59</v>
      </c>
      <c r="L93" s="81">
        <f t="shared" si="19"/>
        <v>1.05827263157895</v>
      </c>
      <c r="M93" s="82"/>
      <c r="N93" s="80">
        <v>150</v>
      </c>
      <c r="O93" s="83"/>
      <c r="P93" s="44" t="s">
        <v>1840</v>
      </c>
      <c r="Q93" s="80">
        <v>6244.94</v>
      </c>
      <c r="R93" s="81">
        <f t="shared" si="20"/>
        <v>0.657362105263158</v>
      </c>
      <c r="S93" s="80"/>
      <c r="T93" s="80">
        <v>75</v>
      </c>
      <c r="U93" s="80"/>
      <c r="V93" s="46" t="s">
        <v>1982</v>
      </c>
      <c r="W93" s="80">
        <v>7388.88</v>
      </c>
      <c r="X93" s="81">
        <f t="shared" si="21"/>
        <v>0.777776842105263</v>
      </c>
      <c r="Y93" s="80"/>
      <c r="Z93" s="80">
        <v>75</v>
      </c>
      <c r="AA93" s="83"/>
      <c r="AC93" s="46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8">
        <v>92</v>
      </c>
      <c r="B94" s="68">
        <v>113299</v>
      </c>
      <c r="C94" s="69" t="s">
        <v>1983</v>
      </c>
      <c r="D94" s="69" t="s">
        <v>47</v>
      </c>
      <c r="E94" s="59">
        <v>31</v>
      </c>
      <c r="F94" s="70">
        <v>150</v>
      </c>
      <c r="G94" s="61">
        <f t="shared" si="18"/>
        <v>450</v>
      </c>
      <c r="H94" s="62">
        <v>9500</v>
      </c>
      <c r="I94" s="62">
        <f t="shared" si="17"/>
        <v>1900</v>
      </c>
      <c r="J94" s="79">
        <v>0.2</v>
      </c>
      <c r="K94" s="80">
        <v>3831.26</v>
      </c>
      <c r="L94" s="81">
        <f t="shared" si="19"/>
        <v>0.403290526315789</v>
      </c>
      <c r="M94" s="82"/>
      <c r="N94" s="80">
        <v>0</v>
      </c>
      <c r="O94" s="83"/>
      <c r="Q94" s="80">
        <v>5989.1</v>
      </c>
      <c r="R94" s="81">
        <f t="shared" si="20"/>
        <v>0.630431578947368</v>
      </c>
      <c r="S94" s="80"/>
      <c r="T94" s="80">
        <v>0</v>
      </c>
      <c r="U94" s="80"/>
      <c r="W94" s="80">
        <v>4778.91</v>
      </c>
      <c r="X94" s="81">
        <f t="shared" si="21"/>
        <v>0.503043157894737</v>
      </c>
      <c r="Y94" s="80"/>
      <c r="Z94" s="80">
        <v>0</v>
      </c>
      <c r="AA94" s="83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8">
        <v>93</v>
      </c>
      <c r="B95" s="68">
        <v>720</v>
      </c>
      <c r="C95" s="69" t="s">
        <v>1984</v>
      </c>
      <c r="D95" s="69" t="s">
        <v>49</v>
      </c>
      <c r="E95" s="59">
        <v>31</v>
      </c>
      <c r="F95" s="70">
        <v>150</v>
      </c>
      <c r="G95" s="61">
        <f t="shared" si="18"/>
        <v>450</v>
      </c>
      <c r="H95" s="62">
        <v>12000</v>
      </c>
      <c r="I95" s="62">
        <f t="shared" si="17"/>
        <v>2517.06324829</v>
      </c>
      <c r="J95" s="79">
        <v>0.209755270690833</v>
      </c>
      <c r="K95" s="80">
        <v>13226.61</v>
      </c>
      <c r="L95" s="91">
        <f t="shared" si="19"/>
        <v>1.1022175</v>
      </c>
      <c r="M95" s="82">
        <v>150</v>
      </c>
      <c r="N95" s="80">
        <v>150</v>
      </c>
      <c r="O95" s="83" t="s">
        <v>1985</v>
      </c>
      <c r="P95" s="44" t="s">
        <v>1840</v>
      </c>
      <c r="Q95" s="80">
        <v>12024.93</v>
      </c>
      <c r="R95" s="91">
        <f t="shared" si="20"/>
        <v>1.0020775</v>
      </c>
      <c r="S95" s="80">
        <v>300</v>
      </c>
      <c r="T95" s="80">
        <v>150</v>
      </c>
      <c r="U95" s="80" t="s">
        <v>1986</v>
      </c>
      <c r="V95" s="44" t="s">
        <v>1840</v>
      </c>
      <c r="W95" s="80">
        <v>12859.52</v>
      </c>
      <c r="X95" s="91">
        <f t="shared" si="21"/>
        <v>1.07162666666667</v>
      </c>
      <c r="Y95" s="80">
        <v>300</v>
      </c>
      <c r="Z95" s="80">
        <v>150</v>
      </c>
      <c r="AA95" s="83" t="s">
        <v>1987</v>
      </c>
      <c r="AB95" s="45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71">
        <v>94</v>
      </c>
      <c r="B96" s="71">
        <v>339</v>
      </c>
      <c r="C96" s="72" t="s">
        <v>1988</v>
      </c>
      <c r="D96" s="72" t="s">
        <v>53</v>
      </c>
      <c r="E96" s="65">
        <v>32</v>
      </c>
      <c r="F96" s="73">
        <v>150</v>
      </c>
      <c r="G96" s="61">
        <f t="shared" si="18"/>
        <v>450</v>
      </c>
      <c r="H96" s="67">
        <v>10000</v>
      </c>
      <c r="I96" s="67">
        <f t="shared" si="17"/>
        <v>2229.00137952835</v>
      </c>
      <c r="J96" s="85">
        <v>0.222900137952835</v>
      </c>
      <c r="K96" s="86">
        <v>10165.38</v>
      </c>
      <c r="L96" s="92">
        <f t="shared" si="19"/>
        <v>1.016538</v>
      </c>
      <c r="M96" s="88">
        <v>300</v>
      </c>
      <c r="N96" s="86">
        <v>150</v>
      </c>
      <c r="O96" s="89" t="s">
        <v>1989</v>
      </c>
      <c r="P96" s="90" t="s">
        <v>1840</v>
      </c>
      <c r="Q96" s="86">
        <v>4326.52</v>
      </c>
      <c r="R96" s="87">
        <f t="shared" si="20"/>
        <v>0.432652</v>
      </c>
      <c r="S96" s="86"/>
      <c r="T96" s="86">
        <v>0</v>
      </c>
      <c r="U96" s="86"/>
      <c r="W96" s="99">
        <v>10169.84</v>
      </c>
      <c r="X96" s="101">
        <f t="shared" si="21"/>
        <v>1.016984</v>
      </c>
      <c r="Y96" s="99">
        <v>300</v>
      </c>
      <c r="Z96" s="99">
        <v>150</v>
      </c>
      <c r="AA96" s="104" t="s">
        <v>1990</v>
      </c>
      <c r="AB96" s="45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71">
        <v>95</v>
      </c>
      <c r="B97" s="71">
        <v>573</v>
      </c>
      <c r="C97" s="72" t="s">
        <v>1991</v>
      </c>
      <c r="D97" s="72" t="s">
        <v>51</v>
      </c>
      <c r="E97" s="65">
        <v>32</v>
      </c>
      <c r="F97" s="73">
        <v>150</v>
      </c>
      <c r="G97" s="61">
        <f t="shared" si="18"/>
        <v>450</v>
      </c>
      <c r="H97" s="67">
        <v>10000</v>
      </c>
      <c r="I97" s="67">
        <f t="shared" si="17"/>
        <v>2103.34478047153</v>
      </c>
      <c r="J97" s="85">
        <v>0.210334478047153</v>
      </c>
      <c r="K97" s="86">
        <v>7127.53</v>
      </c>
      <c r="L97" s="87">
        <f t="shared" si="19"/>
        <v>0.712753</v>
      </c>
      <c r="M97" s="88"/>
      <c r="N97" s="86">
        <v>0</v>
      </c>
      <c r="O97" s="89"/>
      <c r="P97" s="90"/>
      <c r="Q97" s="86">
        <v>10018.71</v>
      </c>
      <c r="R97" s="92">
        <f t="shared" si="20"/>
        <v>1.001871</v>
      </c>
      <c r="S97" s="86">
        <v>300</v>
      </c>
      <c r="T97" s="86">
        <v>150</v>
      </c>
      <c r="U97" s="86" t="s">
        <v>1992</v>
      </c>
      <c r="V97" s="44" t="s">
        <v>1840</v>
      </c>
      <c r="W97" s="99">
        <v>6180.49</v>
      </c>
      <c r="X97" s="100">
        <f t="shared" si="21"/>
        <v>0.618049</v>
      </c>
      <c r="Y97" s="99"/>
      <c r="Z97" s="99">
        <v>0</v>
      </c>
      <c r="AA97" s="104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71">
        <v>96</v>
      </c>
      <c r="B98" s="71">
        <v>106485</v>
      </c>
      <c r="C98" s="72" t="s">
        <v>1993</v>
      </c>
      <c r="D98" s="72" t="s">
        <v>51</v>
      </c>
      <c r="E98" s="65">
        <v>32</v>
      </c>
      <c r="F98" s="73">
        <v>150</v>
      </c>
      <c r="G98" s="61">
        <f t="shared" si="18"/>
        <v>450</v>
      </c>
      <c r="H98" s="67">
        <v>10000</v>
      </c>
      <c r="I98" s="67">
        <f t="shared" si="17"/>
        <v>1650</v>
      </c>
      <c r="J98" s="85">
        <v>0.165</v>
      </c>
      <c r="K98" s="86">
        <v>7936.36</v>
      </c>
      <c r="L98" s="87">
        <f t="shared" si="19"/>
        <v>0.793636</v>
      </c>
      <c r="M98" s="88"/>
      <c r="N98" s="86">
        <v>0</v>
      </c>
      <c r="O98" s="89"/>
      <c r="P98" s="90"/>
      <c r="Q98" s="86">
        <v>5746.83</v>
      </c>
      <c r="R98" s="87">
        <f t="shared" si="20"/>
        <v>0.574683</v>
      </c>
      <c r="S98" s="86"/>
      <c r="T98" s="86">
        <v>0</v>
      </c>
      <c r="U98" s="86"/>
      <c r="W98" s="99">
        <v>5100.62</v>
      </c>
      <c r="X98" s="100">
        <f t="shared" si="21"/>
        <v>0.510062</v>
      </c>
      <c r="Y98" s="99"/>
      <c r="Z98" s="99">
        <v>0</v>
      </c>
      <c r="AA98" s="104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8">
        <v>97</v>
      </c>
      <c r="B99" s="68">
        <v>112415</v>
      </c>
      <c r="C99" s="69" t="s">
        <v>1994</v>
      </c>
      <c r="D99" s="69" t="s">
        <v>53</v>
      </c>
      <c r="E99" s="59">
        <v>33</v>
      </c>
      <c r="F99" s="70">
        <v>150</v>
      </c>
      <c r="G99" s="61">
        <f t="shared" si="18"/>
        <v>450</v>
      </c>
      <c r="H99" s="62">
        <v>9500</v>
      </c>
      <c r="I99" s="62">
        <f t="shared" si="17"/>
        <v>1900</v>
      </c>
      <c r="J99" s="79">
        <v>0.2</v>
      </c>
      <c r="K99" s="80">
        <v>5984.53</v>
      </c>
      <c r="L99" s="81">
        <f t="shared" si="19"/>
        <v>0.629950526315789</v>
      </c>
      <c r="M99" s="82"/>
      <c r="N99" s="80">
        <v>0</v>
      </c>
      <c r="O99" s="83"/>
      <c r="Q99" s="80">
        <v>7046.36</v>
      </c>
      <c r="R99" s="81">
        <f t="shared" si="20"/>
        <v>0.741722105263158</v>
      </c>
      <c r="S99" s="80"/>
      <c r="T99" s="80">
        <v>0</v>
      </c>
      <c r="U99" s="80"/>
      <c r="W99" s="80">
        <v>4704.92</v>
      </c>
      <c r="X99" s="81">
        <f t="shared" si="21"/>
        <v>0.495254736842105</v>
      </c>
      <c r="Y99" s="80"/>
      <c r="Z99" s="80">
        <v>0</v>
      </c>
      <c r="AA99" s="83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8">
        <v>98</v>
      </c>
      <c r="B100" s="68">
        <v>102567</v>
      </c>
      <c r="C100" s="69" t="s">
        <v>1995</v>
      </c>
      <c r="D100" s="69" t="s">
        <v>45</v>
      </c>
      <c r="E100" s="59">
        <v>33</v>
      </c>
      <c r="F100" s="70">
        <v>150</v>
      </c>
      <c r="G100" s="61">
        <f t="shared" ref="G100:G131" si="25">F100*3</f>
        <v>450</v>
      </c>
      <c r="H100" s="62">
        <v>8500</v>
      </c>
      <c r="I100" s="62">
        <f t="shared" si="17"/>
        <v>1572.5</v>
      </c>
      <c r="J100" s="79">
        <v>0.185</v>
      </c>
      <c r="K100" s="80">
        <v>8741.28</v>
      </c>
      <c r="L100" s="91">
        <f t="shared" ref="L100:L131" si="26">K100/H100</f>
        <v>1.02838588235294</v>
      </c>
      <c r="M100" s="82">
        <v>150</v>
      </c>
      <c r="N100" s="80">
        <v>150</v>
      </c>
      <c r="O100" s="83" t="s">
        <v>1996</v>
      </c>
      <c r="P100" s="44" t="s">
        <v>1840</v>
      </c>
      <c r="Q100" s="80">
        <v>8714.69</v>
      </c>
      <c r="R100" s="81">
        <f t="shared" ref="R100:R131" si="27">Q100/H100</f>
        <v>1.02525764705882</v>
      </c>
      <c r="S100" s="80"/>
      <c r="T100" s="80">
        <v>150</v>
      </c>
      <c r="U100" s="80"/>
      <c r="V100" s="44" t="s">
        <v>1840</v>
      </c>
      <c r="W100" s="80">
        <v>5520.19</v>
      </c>
      <c r="X100" s="81">
        <f t="shared" ref="X100:X131" si="28">W100/H100</f>
        <v>0.649434117647059</v>
      </c>
      <c r="Y100" s="80"/>
      <c r="Z100" s="80">
        <v>0</v>
      </c>
      <c r="AA100" s="83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8">
        <v>99</v>
      </c>
      <c r="B101" s="68">
        <v>104533</v>
      </c>
      <c r="C101" s="69" t="s">
        <v>1997</v>
      </c>
      <c r="D101" s="69" t="s">
        <v>49</v>
      </c>
      <c r="E101" s="59">
        <v>33</v>
      </c>
      <c r="F101" s="70">
        <v>150</v>
      </c>
      <c r="G101" s="61">
        <f t="shared" si="25"/>
        <v>450</v>
      </c>
      <c r="H101" s="62">
        <v>10500</v>
      </c>
      <c r="I101" s="62">
        <f t="shared" si="17"/>
        <v>2712.03459688336</v>
      </c>
      <c r="J101" s="79">
        <v>0.258289009226987</v>
      </c>
      <c r="K101" s="80">
        <v>10753.16</v>
      </c>
      <c r="L101" s="81">
        <f t="shared" si="26"/>
        <v>1.02411047619048</v>
      </c>
      <c r="M101" s="82"/>
      <c r="N101" s="80">
        <v>150</v>
      </c>
      <c r="O101" s="83"/>
      <c r="P101" s="44" t="s">
        <v>1840</v>
      </c>
      <c r="Q101" s="80">
        <v>12661.38</v>
      </c>
      <c r="R101" s="91">
        <f t="shared" si="27"/>
        <v>1.20584571428571</v>
      </c>
      <c r="S101" s="80">
        <v>150</v>
      </c>
      <c r="T101" s="80">
        <v>150</v>
      </c>
      <c r="U101" s="80" t="s">
        <v>1998</v>
      </c>
      <c r="V101" s="44" t="s">
        <v>1840</v>
      </c>
      <c r="W101" s="80">
        <v>11054.09</v>
      </c>
      <c r="X101" s="91">
        <f t="shared" si="28"/>
        <v>1.05277047619048</v>
      </c>
      <c r="Y101" s="80">
        <v>300</v>
      </c>
      <c r="Z101" s="80">
        <v>150</v>
      </c>
      <c r="AA101" s="83" t="s">
        <v>1999</v>
      </c>
      <c r="AB101" s="45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71">
        <v>100</v>
      </c>
      <c r="B102" s="71">
        <v>706</v>
      </c>
      <c r="C102" s="72" t="s">
        <v>2000</v>
      </c>
      <c r="D102" s="72" t="s">
        <v>55</v>
      </c>
      <c r="E102" s="65">
        <v>34</v>
      </c>
      <c r="F102" s="73">
        <v>150</v>
      </c>
      <c r="G102" s="61">
        <f t="shared" si="25"/>
        <v>450</v>
      </c>
      <c r="H102" s="67">
        <v>10500</v>
      </c>
      <c r="I102" s="67">
        <f t="shared" si="17"/>
        <v>2731.51624453103</v>
      </c>
      <c r="J102" s="85">
        <v>0.26014440424105</v>
      </c>
      <c r="K102" s="86">
        <v>10566.76</v>
      </c>
      <c r="L102" s="87">
        <f t="shared" si="26"/>
        <v>1.0063580952381</v>
      </c>
      <c r="M102" s="88"/>
      <c r="N102" s="86">
        <v>150</v>
      </c>
      <c r="O102" s="89"/>
      <c r="P102" s="90" t="s">
        <v>1840</v>
      </c>
      <c r="Q102" s="86">
        <v>10606.74</v>
      </c>
      <c r="R102" s="87">
        <f t="shared" si="27"/>
        <v>1.01016571428571</v>
      </c>
      <c r="S102" s="86"/>
      <c r="T102" s="86">
        <v>150</v>
      </c>
      <c r="U102" s="86"/>
      <c r="V102" s="44" t="s">
        <v>1840</v>
      </c>
      <c r="W102" s="99">
        <v>10619.03</v>
      </c>
      <c r="X102" s="101">
        <f t="shared" si="28"/>
        <v>1.01133619047619</v>
      </c>
      <c r="Y102" s="99">
        <v>300</v>
      </c>
      <c r="Z102" s="99">
        <v>150</v>
      </c>
      <c r="AA102" s="104" t="s">
        <v>2001</v>
      </c>
      <c r="AB102" s="45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71">
        <v>101</v>
      </c>
      <c r="B103" s="71">
        <v>549</v>
      </c>
      <c r="C103" s="72" t="s">
        <v>2002</v>
      </c>
      <c r="D103" s="72" t="s">
        <v>49</v>
      </c>
      <c r="E103" s="65">
        <v>34</v>
      </c>
      <c r="F103" s="73">
        <v>150</v>
      </c>
      <c r="G103" s="61">
        <f t="shared" si="25"/>
        <v>450</v>
      </c>
      <c r="H103" s="67">
        <v>10500</v>
      </c>
      <c r="I103" s="67">
        <f t="shared" si="17"/>
        <v>2100</v>
      </c>
      <c r="J103" s="85">
        <v>0.2</v>
      </c>
      <c r="K103" s="86">
        <v>12121.74</v>
      </c>
      <c r="L103" s="92">
        <f t="shared" si="26"/>
        <v>1.15445142857143</v>
      </c>
      <c r="M103" s="88">
        <v>150</v>
      </c>
      <c r="N103" s="86">
        <v>150</v>
      </c>
      <c r="O103" s="89" t="s">
        <v>1841</v>
      </c>
      <c r="P103" s="90" t="s">
        <v>1840</v>
      </c>
      <c r="Q103" s="86">
        <v>11287.47</v>
      </c>
      <c r="R103" s="92">
        <f t="shared" si="27"/>
        <v>1.07499714285714</v>
      </c>
      <c r="S103" s="86">
        <v>150</v>
      </c>
      <c r="T103" s="86">
        <v>150</v>
      </c>
      <c r="U103" s="86" t="s">
        <v>2003</v>
      </c>
      <c r="V103" s="44" t="s">
        <v>1840</v>
      </c>
      <c r="W103" s="99">
        <v>7282.28</v>
      </c>
      <c r="X103" s="100">
        <f t="shared" si="28"/>
        <v>0.693550476190476</v>
      </c>
      <c r="Y103" s="99"/>
      <c r="Z103" s="99">
        <v>0</v>
      </c>
      <c r="AA103" s="104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71">
        <v>102</v>
      </c>
      <c r="B104" s="71">
        <v>732</v>
      </c>
      <c r="C104" s="72" t="s">
        <v>2004</v>
      </c>
      <c r="D104" s="72" t="s">
        <v>59</v>
      </c>
      <c r="E104" s="65">
        <v>34</v>
      </c>
      <c r="F104" s="73">
        <v>150</v>
      </c>
      <c r="G104" s="61">
        <f t="shared" si="25"/>
        <v>450</v>
      </c>
      <c r="H104" s="67">
        <v>10000</v>
      </c>
      <c r="I104" s="67">
        <f t="shared" si="17"/>
        <v>2319.63140254076</v>
      </c>
      <c r="J104" s="85">
        <v>0.231963140254076</v>
      </c>
      <c r="K104" s="86">
        <v>10222.51</v>
      </c>
      <c r="L104" s="87">
        <f t="shared" si="26"/>
        <v>1.022251</v>
      </c>
      <c r="M104" s="88"/>
      <c r="N104" s="86">
        <v>150</v>
      </c>
      <c r="O104" s="89"/>
      <c r="P104" s="90" t="s">
        <v>1840</v>
      </c>
      <c r="Q104" s="86">
        <v>8224.46</v>
      </c>
      <c r="R104" s="87">
        <f t="shared" si="27"/>
        <v>0.822446</v>
      </c>
      <c r="S104" s="86"/>
      <c r="T104" s="86">
        <v>0</v>
      </c>
      <c r="U104" s="86"/>
      <c r="W104" s="99">
        <v>6947.26</v>
      </c>
      <c r="X104" s="100">
        <f t="shared" si="28"/>
        <v>0.694726</v>
      </c>
      <c r="Y104" s="99"/>
      <c r="Z104" s="99">
        <v>0</v>
      </c>
      <c r="AA104" s="104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8">
        <v>103</v>
      </c>
      <c r="B105" s="68">
        <v>329</v>
      </c>
      <c r="C105" s="69" t="s">
        <v>2005</v>
      </c>
      <c r="D105" s="69" t="s">
        <v>55</v>
      </c>
      <c r="E105" s="59">
        <v>35</v>
      </c>
      <c r="F105" s="70">
        <v>150</v>
      </c>
      <c r="G105" s="61">
        <f t="shared" si="25"/>
        <v>450</v>
      </c>
      <c r="H105" s="62">
        <v>12000</v>
      </c>
      <c r="I105" s="62">
        <f t="shared" si="17"/>
        <v>2603.03260543782</v>
      </c>
      <c r="J105" s="79">
        <v>0.216919383786485</v>
      </c>
      <c r="K105" s="80">
        <v>14779.29</v>
      </c>
      <c r="L105" s="91">
        <f t="shared" si="26"/>
        <v>1.2316075</v>
      </c>
      <c r="M105" s="82">
        <v>150</v>
      </c>
      <c r="N105" s="80">
        <v>150</v>
      </c>
      <c r="O105" s="83" t="s">
        <v>2006</v>
      </c>
      <c r="P105" s="44" t="s">
        <v>1840</v>
      </c>
      <c r="Q105" s="80">
        <v>15168.52</v>
      </c>
      <c r="R105" s="91">
        <f t="shared" si="27"/>
        <v>1.26404333333333</v>
      </c>
      <c r="S105" s="80">
        <v>150</v>
      </c>
      <c r="T105" s="80">
        <v>150</v>
      </c>
      <c r="U105" s="80" t="s">
        <v>2007</v>
      </c>
      <c r="V105" s="44" t="s">
        <v>1840</v>
      </c>
      <c r="W105" s="80">
        <v>15979.3</v>
      </c>
      <c r="X105" s="91">
        <f t="shared" si="28"/>
        <v>1.33160833333333</v>
      </c>
      <c r="Y105" s="80">
        <v>150</v>
      </c>
      <c r="Z105" s="80">
        <v>150</v>
      </c>
      <c r="AA105" s="83" t="s">
        <v>2007</v>
      </c>
      <c r="AB105" s="45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8">
        <v>104</v>
      </c>
      <c r="B106" s="68">
        <v>347</v>
      </c>
      <c r="C106" s="69" t="s">
        <v>2008</v>
      </c>
      <c r="D106" s="69" t="s">
        <v>53</v>
      </c>
      <c r="E106" s="59">
        <v>35</v>
      </c>
      <c r="F106" s="70">
        <v>150</v>
      </c>
      <c r="G106" s="61">
        <f t="shared" si="25"/>
        <v>450</v>
      </c>
      <c r="H106" s="62">
        <v>10000</v>
      </c>
      <c r="I106" s="62">
        <f t="shared" si="17"/>
        <v>2245.04272417238</v>
      </c>
      <c r="J106" s="79">
        <v>0.224504272417238</v>
      </c>
      <c r="K106" s="80">
        <v>6556.91</v>
      </c>
      <c r="L106" s="81">
        <f t="shared" si="26"/>
        <v>0.655691</v>
      </c>
      <c r="M106" s="82"/>
      <c r="N106" s="80">
        <v>0</v>
      </c>
      <c r="O106" s="83"/>
      <c r="Q106" s="80">
        <v>6073.01</v>
      </c>
      <c r="R106" s="81">
        <f t="shared" si="27"/>
        <v>0.607301</v>
      </c>
      <c r="S106" s="80"/>
      <c r="T106" s="80">
        <v>0</v>
      </c>
      <c r="U106" s="80"/>
      <c r="W106" s="80">
        <v>8661.43</v>
      </c>
      <c r="X106" s="81">
        <f t="shared" si="28"/>
        <v>0.866143</v>
      </c>
      <c r="Y106" s="80"/>
      <c r="Z106" s="80">
        <v>0</v>
      </c>
      <c r="AA106" s="83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8">
        <v>105</v>
      </c>
      <c r="B107" s="68">
        <v>738</v>
      </c>
      <c r="C107" s="69" t="s">
        <v>2009</v>
      </c>
      <c r="D107" s="69" t="s">
        <v>55</v>
      </c>
      <c r="E107" s="59">
        <v>35</v>
      </c>
      <c r="F107" s="70">
        <v>150</v>
      </c>
      <c r="G107" s="61">
        <f t="shared" si="25"/>
        <v>450</v>
      </c>
      <c r="H107" s="62">
        <v>10500</v>
      </c>
      <c r="I107" s="62">
        <f t="shared" si="17"/>
        <v>2495.10601372903</v>
      </c>
      <c r="J107" s="79">
        <v>0.23762914416467</v>
      </c>
      <c r="K107" s="80">
        <v>12180.03</v>
      </c>
      <c r="L107" s="81">
        <f t="shared" si="26"/>
        <v>1.16000285714286</v>
      </c>
      <c r="M107" s="82"/>
      <c r="N107" s="80">
        <v>150</v>
      </c>
      <c r="O107" s="83"/>
      <c r="P107" s="44" t="s">
        <v>1840</v>
      </c>
      <c r="Q107" s="80">
        <v>10854.43</v>
      </c>
      <c r="R107" s="81">
        <f t="shared" si="27"/>
        <v>1.03375523809524</v>
      </c>
      <c r="S107" s="80"/>
      <c r="T107" s="80">
        <v>150</v>
      </c>
      <c r="U107" s="80"/>
      <c r="V107" s="44" t="s">
        <v>1840</v>
      </c>
      <c r="W107" s="80">
        <v>11139.73</v>
      </c>
      <c r="X107" s="81">
        <f t="shared" si="28"/>
        <v>1.06092666666667</v>
      </c>
      <c r="Y107" s="80"/>
      <c r="Z107" s="80">
        <v>150</v>
      </c>
      <c r="AA107" s="83"/>
      <c r="AB107" s="45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71">
        <v>106</v>
      </c>
      <c r="B108" s="71">
        <v>104429</v>
      </c>
      <c r="C108" s="72" t="s">
        <v>2010</v>
      </c>
      <c r="D108" s="72" t="s">
        <v>53</v>
      </c>
      <c r="E108" s="65">
        <v>36</v>
      </c>
      <c r="F108" s="73">
        <v>100</v>
      </c>
      <c r="G108" s="61">
        <f t="shared" si="25"/>
        <v>300</v>
      </c>
      <c r="H108" s="67">
        <v>8000</v>
      </c>
      <c r="I108" s="67">
        <f t="shared" si="17"/>
        <v>1280</v>
      </c>
      <c r="J108" s="85">
        <v>0.16</v>
      </c>
      <c r="K108" s="86">
        <v>6444.52</v>
      </c>
      <c r="L108" s="87">
        <f t="shared" si="26"/>
        <v>0.805565</v>
      </c>
      <c r="M108" s="88"/>
      <c r="N108" s="86">
        <v>0</v>
      </c>
      <c r="O108" s="89"/>
      <c r="P108" s="90"/>
      <c r="Q108" s="86">
        <v>5851.64</v>
      </c>
      <c r="R108" s="87">
        <f t="shared" si="27"/>
        <v>0.731455</v>
      </c>
      <c r="S108" s="86"/>
      <c r="T108" s="86">
        <v>0</v>
      </c>
      <c r="U108" s="86"/>
      <c r="W108" s="99">
        <v>6135.31</v>
      </c>
      <c r="X108" s="100">
        <f t="shared" si="28"/>
        <v>0.76691375</v>
      </c>
      <c r="Y108" s="99"/>
      <c r="Z108" s="99">
        <v>0</v>
      </c>
      <c r="AA108" s="104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71">
        <v>107</v>
      </c>
      <c r="B109" s="71">
        <v>713</v>
      </c>
      <c r="C109" s="72" t="s">
        <v>2011</v>
      </c>
      <c r="D109" s="72" t="s">
        <v>55</v>
      </c>
      <c r="E109" s="65">
        <v>36</v>
      </c>
      <c r="F109" s="73">
        <v>100</v>
      </c>
      <c r="G109" s="61">
        <f t="shared" si="25"/>
        <v>300</v>
      </c>
      <c r="H109" s="67">
        <v>8500</v>
      </c>
      <c r="I109" s="67">
        <f t="shared" si="17"/>
        <v>2090.57779295042</v>
      </c>
      <c r="J109" s="85">
        <v>0.245950328582402</v>
      </c>
      <c r="K109" s="86">
        <v>8596.45</v>
      </c>
      <c r="L109" s="92">
        <f t="shared" si="26"/>
        <v>1.01134705882353</v>
      </c>
      <c r="M109" s="88">
        <v>200</v>
      </c>
      <c r="N109" s="86">
        <v>100</v>
      </c>
      <c r="O109" s="89" t="s">
        <v>2012</v>
      </c>
      <c r="P109" s="90" t="s">
        <v>1840</v>
      </c>
      <c r="Q109" s="86">
        <v>8523.34</v>
      </c>
      <c r="R109" s="92">
        <f t="shared" si="27"/>
        <v>1.00274588235294</v>
      </c>
      <c r="S109" s="86">
        <v>200</v>
      </c>
      <c r="T109" s="86">
        <v>100</v>
      </c>
      <c r="U109" s="86" t="s">
        <v>2012</v>
      </c>
      <c r="V109" s="44" t="s">
        <v>1840</v>
      </c>
      <c r="W109" s="99">
        <v>8592.92</v>
      </c>
      <c r="X109" s="101">
        <f t="shared" si="28"/>
        <v>1.01093176470588</v>
      </c>
      <c r="Y109" s="99">
        <v>200</v>
      </c>
      <c r="Z109" s="99">
        <v>100</v>
      </c>
      <c r="AA109" s="104" t="s">
        <v>2012</v>
      </c>
      <c r="AB109" s="45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71">
        <v>108</v>
      </c>
      <c r="B110" s="71">
        <v>112888</v>
      </c>
      <c r="C110" s="72" t="s">
        <v>1703</v>
      </c>
      <c r="D110" s="72" t="s">
        <v>53</v>
      </c>
      <c r="E110" s="65">
        <v>36</v>
      </c>
      <c r="F110" s="73">
        <v>100</v>
      </c>
      <c r="G110" s="61">
        <f t="shared" si="25"/>
        <v>300</v>
      </c>
      <c r="H110" s="67">
        <v>9500</v>
      </c>
      <c r="I110" s="67">
        <f t="shared" si="17"/>
        <v>1900</v>
      </c>
      <c r="J110" s="85">
        <v>0.2</v>
      </c>
      <c r="K110" s="86">
        <v>6406.82</v>
      </c>
      <c r="L110" s="87">
        <f t="shared" si="26"/>
        <v>0.674402105263158</v>
      </c>
      <c r="M110" s="88"/>
      <c r="N110" s="86">
        <v>0</v>
      </c>
      <c r="O110" s="89"/>
      <c r="P110" s="90"/>
      <c r="Q110" s="86">
        <v>5475.87</v>
      </c>
      <c r="R110" s="87">
        <f t="shared" si="27"/>
        <v>0.576407368421053</v>
      </c>
      <c r="S110" s="86"/>
      <c r="T110" s="86">
        <v>0</v>
      </c>
      <c r="U110" s="86"/>
      <c r="W110" s="99">
        <v>4779.85</v>
      </c>
      <c r="X110" s="100">
        <f t="shared" si="28"/>
        <v>0.503142105263158</v>
      </c>
      <c r="Y110" s="99"/>
      <c r="Z110" s="99">
        <v>0</v>
      </c>
      <c r="AA110" s="104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8">
        <v>109</v>
      </c>
      <c r="B111" s="68">
        <v>52</v>
      </c>
      <c r="C111" s="69" t="s">
        <v>2013</v>
      </c>
      <c r="D111" s="69" t="s">
        <v>55</v>
      </c>
      <c r="E111" s="59">
        <v>37</v>
      </c>
      <c r="F111" s="70">
        <v>100</v>
      </c>
      <c r="G111" s="61">
        <f t="shared" si="25"/>
        <v>300</v>
      </c>
      <c r="H111" s="62">
        <v>10000</v>
      </c>
      <c r="I111" s="62">
        <f t="shared" si="17"/>
        <v>2275.69677607236</v>
      </c>
      <c r="J111" s="79">
        <v>0.227569677607236</v>
      </c>
      <c r="K111" s="80">
        <v>3232.45</v>
      </c>
      <c r="L111" s="81">
        <f t="shared" si="26"/>
        <v>0.323245</v>
      </c>
      <c r="M111" s="82"/>
      <c r="N111" s="80">
        <v>0</v>
      </c>
      <c r="O111" s="83"/>
      <c r="Q111" s="80">
        <v>5152.6</v>
      </c>
      <c r="R111" s="81">
        <f t="shared" si="27"/>
        <v>0.51526</v>
      </c>
      <c r="S111" s="80"/>
      <c r="T111" s="80">
        <v>0</v>
      </c>
      <c r="U111" s="80"/>
      <c r="W111" s="80">
        <v>3306.74</v>
      </c>
      <c r="X111" s="81">
        <f t="shared" si="28"/>
        <v>0.330674</v>
      </c>
      <c r="Y111" s="80"/>
      <c r="Z111" s="80">
        <v>0</v>
      </c>
      <c r="AA111" s="83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8">
        <v>110</v>
      </c>
      <c r="B112" s="68">
        <v>102478</v>
      </c>
      <c r="C112" s="69" t="s">
        <v>2014</v>
      </c>
      <c r="D112" s="69" t="s">
        <v>47</v>
      </c>
      <c r="E112" s="59">
        <v>37</v>
      </c>
      <c r="F112" s="70">
        <v>100</v>
      </c>
      <c r="G112" s="61">
        <f t="shared" si="25"/>
        <v>300</v>
      </c>
      <c r="H112" s="62">
        <v>7500</v>
      </c>
      <c r="I112" s="62">
        <f t="shared" si="17"/>
        <v>1350</v>
      </c>
      <c r="J112" s="79">
        <v>0.18</v>
      </c>
      <c r="K112" s="80">
        <v>11218.7</v>
      </c>
      <c r="L112" s="91">
        <f t="shared" si="26"/>
        <v>1.49582666666667</v>
      </c>
      <c r="M112" s="82">
        <v>100</v>
      </c>
      <c r="N112" s="80">
        <v>100</v>
      </c>
      <c r="O112" s="83" t="s">
        <v>177</v>
      </c>
      <c r="P112" s="44" t="s">
        <v>1840</v>
      </c>
      <c r="Q112" s="80">
        <v>4605.7</v>
      </c>
      <c r="R112" s="81">
        <f t="shared" si="27"/>
        <v>0.614093333333333</v>
      </c>
      <c r="S112" s="80"/>
      <c r="T112" s="80">
        <v>0</v>
      </c>
      <c r="U112" s="80"/>
      <c r="W112" s="80">
        <v>4552.59</v>
      </c>
      <c r="X112" s="81">
        <f t="shared" si="28"/>
        <v>0.607012</v>
      </c>
      <c r="Y112" s="80"/>
      <c r="Z112" s="80">
        <v>0</v>
      </c>
      <c r="AA112" s="83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8">
        <v>111</v>
      </c>
      <c r="B113" s="68">
        <v>113298</v>
      </c>
      <c r="C113" s="69" t="s">
        <v>2015</v>
      </c>
      <c r="D113" s="69" t="s">
        <v>53</v>
      </c>
      <c r="E113" s="59">
        <v>37</v>
      </c>
      <c r="F113" s="70">
        <v>100</v>
      </c>
      <c r="G113" s="61">
        <f t="shared" si="25"/>
        <v>300</v>
      </c>
      <c r="H113" s="62">
        <v>8500</v>
      </c>
      <c r="I113" s="62">
        <f t="shared" si="17"/>
        <v>2013.88715716473</v>
      </c>
      <c r="J113" s="79">
        <v>0.236927900842909</v>
      </c>
      <c r="K113" s="80">
        <v>9339.96</v>
      </c>
      <c r="L113" s="81">
        <f t="shared" si="26"/>
        <v>1.09881882352941</v>
      </c>
      <c r="M113" s="82"/>
      <c r="N113" s="80">
        <v>100</v>
      </c>
      <c r="O113" s="83"/>
      <c r="P113" s="44" t="s">
        <v>1840</v>
      </c>
      <c r="Q113" s="80">
        <v>2729.14</v>
      </c>
      <c r="R113" s="81">
        <f t="shared" si="27"/>
        <v>0.321075294117647</v>
      </c>
      <c r="S113" s="80"/>
      <c r="T113" s="80">
        <v>0</v>
      </c>
      <c r="U113" s="80"/>
      <c r="W113" s="80">
        <v>6600.41</v>
      </c>
      <c r="X113" s="81">
        <f t="shared" si="28"/>
        <v>0.776518823529412</v>
      </c>
      <c r="Y113" s="80"/>
      <c r="Z113" s="80">
        <v>0</v>
      </c>
      <c r="AA113" s="83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71">
        <v>112</v>
      </c>
      <c r="B114" s="71">
        <v>113023</v>
      </c>
      <c r="C114" s="72" t="s">
        <v>1444</v>
      </c>
      <c r="D114" s="72" t="s">
        <v>47</v>
      </c>
      <c r="E114" s="65">
        <v>38</v>
      </c>
      <c r="F114" s="73">
        <v>100</v>
      </c>
      <c r="G114" s="61">
        <f t="shared" si="25"/>
        <v>300</v>
      </c>
      <c r="H114" s="67">
        <v>7500</v>
      </c>
      <c r="I114" s="67">
        <f t="shared" si="17"/>
        <v>1200</v>
      </c>
      <c r="J114" s="85">
        <v>0.16</v>
      </c>
      <c r="K114" s="86">
        <v>10254.47</v>
      </c>
      <c r="L114" s="92">
        <f t="shared" si="26"/>
        <v>1.36726266666667</v>
      </c>
      <c r="M114" s="88">
        <v>100</v>
      </c>
      <c r="N114" s="86">
        <v>100</v>
      </c>
      <c r="O114" s="89" t="s">
        <v>2016</v>
      </c>
      <c r="P114" s="90" t="s">
        <v>1840</v>
      </c>
      <c r="Q114" s="86">
        <v>5859.36</v>
      </c>
      <c r="R114" s="87">
        <f t="shared" si="27"/>
        <v>0.781248</v>
      </c>
      <c r="S114" s="86"/>
      <c r="T114" s="86">
        <v>0</v>
      </c>
      <c r="U114" s="86"/>
      <c r="W114" s="99">
        <v>4702.81</v>
      </c>
      <c r="X114" s="100">
        <f t="shared" si="28"/>
        <v>0.627041333333333</v>
      </c>
      <c r="Y114" s="99"/>
      <c r="Z114" s="99">
        <v>0</v>
      </c>
      <c r="AA114" s="104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3">
        <v>113</v>
      </c>
      <c r="B115" s="63">
        <v>105396</v>
      </c>
      <c r="C115" s="64" t="s">
        <v>2017</v>
      </c>
      <c r="D115" s="64" t="s">
        <v>51</v>
      </c>
      <c r="E115" s="65">
        <v>38</v>
      </c>
      <c r="F115" s="73">
        <v>100</v>
      </c>
      <c r="G115" s="61">
        <f t="shared" si="25"/>
        <v>300</v>
      </c>
      <c r="H115" s="67">
        <v>9000</v>
      </c>
      <c r="I115" s="67">
        <f t="shared" si="17"/>
        <v>2596.51427162425</v>
      </c>
      <c r="J115" s="85">
        <v>0.288501585736028</v>
      </c>
      <c r="K115" s="88">
        <v>12407.6</v>
      </c>
      <c r="L115" s="87">
        <f t="shared" si="26"/>
        <v>1.37862222222222</v>
      </c>
      <c r="M115" s="88"/>
      <c r="N115" s="86">
        <v>100</v>
      </c>
      <c r="O115" s="89" t="s">
        <v>1908</v>
      </c>
      <c r="P115" s="90"/>
      <c r="Q115" s="88">
        <v>12407.6</v>
      </c>
      <c r="R115" s="87">
        <f t="shared" si="27"/>
        <v>1.37862222222222</v>
      </c>
      <c r="S115" s="86"/>
      <c r="T115" s="86">
        <v>100</v>
      </c>
      <c r="U115" s="89" t="s">
        <v>1908</v>
      </c>
      <c r="W115" s="102">
        <v>12407.6</v>
      </c>
      <c r="X115" s="101">
        <f t="shared" si="28"/>
        <v>1.37862222222222</v>
      </c>
      <c r="Y115" s="99"/>
      <c r="Z115" s="99">
        <v>100</v>
      </c>
      <c r="AA115" s="104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71">
        <v>114</v>
      </c>
      <c r="B116" s="71">
        <v>106568</v>
      </c>
      <c r="C116" s="72" t="s">
        <v>2018</v>
      </c>
      <c r="D116" s="72" t="s">
        <v>51</v>
      </c>
      <c r="E116" s="65">
        <v>38</v>
      </c>
      <c r="F116" s="73">
        <v>100</v>
      </c>
      <c r="G116" s="61">
        <f t="shared" si="25"/>
        <v>300</v>
      </c>
      <c r="H116" s="67">
        <v>8500</v>
      </c>
      <c r="I116" s="67">
        <f t="shared" si="17"/>
        <v>2355.63619337952</v>
      </c>
      <c r="J116" s="85">
        <v>0.277133669809355</v>
      </c>
      <c r="K116" s="86">
        <v>8506.84</v>
      </c>
      <c r="L116" s="87">
        <f t="shared" si="26"/>
        <v>1.00080470588235</v>
      </c>
      <c r="M116" s="88"/>
      <c r="N116" s="86">
        <v>100</v>
      </c>
      <c r="O116" s="89"/>
      <c r="P116" s="90" t="s">
        <v>1840</v>
      </c>
      <c r="Q116" s="86">
        <v>8778.77</v>
      </c>
      <c r="R116" s="92">
        <f t="shared" si="27"/>
        <v>1.03279647058824</v>
      </c>
      <c r="S116" s="86">
        <v>200</v>
      </c>
      <c r="T116" s="86">
        <v>100</v>
      </c>
      <c r="U116" s="86" t="s">
        <v>2019</v>
      </c>
      <c r="V116" s="44" t="s">
        <v>1840</v>
      </c>
      <c r="W116" s="99">
        <v>8558.44</v>
      </c>
      <c r="X116" s="100">
        <f t="shared" si="28"/>
        <v>1.00687529411765</v>
      </c>
      <c r="Y116" s="99"/>
      <c r="Z116" s="99">
        <v>100</v>
      </c>
      <c r="AA116" s="104"/>
      <c r="AB116" s="45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8">
        <v>115</v>
      </c>
      <c r="B117" s="68">
        <v>113025</v>
      </c>
      <c r="C117" s="69" t="s">
        <v>2020</v>
      </c>
      <c r="D117" s="69" t="s">
        <v>53</v>
      </c>
      <c r="E117" s="59">
        <v>39</v>
      </c>
      <c r="F117" s="70">
        <v>100</v>
      </c>
      <c r="G117" s="61">
        <f t="shared" si="25"/>
        <v>300</v>
      </c>
      <c r="H117" s="62">
        <v>8000</v>
      </c>
      <c r="I117" s="62">
        <f t="shared" si="17"/>
        <v>1847.47246518138</v>
      </c>
      <c r="J117" s="79">
        <v>0.230934058147672</v>
      </c>
      <c r="K117" s="80">
        <v>6198.97</v>
      </c>
      <c r="L117" s="81">
        <f t="shared" si="26"/>
        <v>0.77487125</v>
      </c>
      <c r="M117" s="82"/>
      <c r="N117" s="80">
        <v>0</v>
      </c>
      <c r="O117" s="83"/>
      <c r="Q117" s="80">
        <v>4293.16</v>
      </c>
      <c r="R117" s="81">
        <f t="shared" si="27"/>
        <v>0.536645</v>
      </c>
      <c r="S117" s="80"/>
      <c r="T117" s="80">
        <v>0</v>
      </c>
      <c r="U117" s="80"/>
      <c r="W117" s="80">
        <v>5541.27</v>
      </c>
      <c r="X117" s="81">
        <f t="shared" si="28"/>
        <v>0.69265875</v>
      </c>
      <c r="Y117" s="80"/>
      <c r="Z117" s="80">
        <v>0</v>
      </c>
      <c r="AA117" s="83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8">
        <v>116</v>
      </c>
      <c r="B118" s="68">
        <v>110378</v>
      </c>
      <c r="C118" s="69" t="s">
        <v>2021</v>
      </c>
      <c r="D118" s="69" t="s">
        <v>55</v>
      </c>
      <c r="E118" s="59">
        <v>39</v>
      </c>
      <c r="F118" s="70">
        <v>100</v>
      </c>
      <c r="G118" s="61">
        <f t="shared" si="25"/>
        <v>300</v>
      </c>
      <c r="H118" s="62">
        <v>8000</v>
      </c>
      <c r="I118" s="62">
        <f t="shared" si="17"/>
        <v>1600</v>
      </c>
      <c r="J118" s="79">
        <v>0.2</v>
      </c>
      <c r="K118" s="80">
        <v>3851.53</v>
      </c>
      <c r="L118" s="81">
        <f t="shared" si="26"/>
        <v>0.48144125</v>
      </c>
      <c r="M118" s="82"/>
      <c r="N118" s="80">
        <v>0</v>
      </c>
      <c r="O118" s="83"/>
      <c r="Q118" s="80">
        <v>8261.01</v>
      </c>
      <c r="R118" s="91">
        <f t="shared" si="27"/>
        <v>1.03262625</v>
      </c>
      <c r="S118" s="80">
        <v>200</v>
      </c>
      <c r="T118" s="80">
        <v>100</v>
      </c>
      <c r="U118" s="80" t="s">
        <v>2022</v>
      </c>
      <c r="V118" s="44" t="s">
        <v>1840</v>
      </c>
      <c r="W118" s="80">
        <v>4115.79</v>
      </c>
      <c r="X118" s="81">
        <f t="shared" si="28"/>
        <v>0.51447375</v>
      </c>
      <c r="Y118" s="80"/>
      <c r="Z118" s="80">
        <v>0</v>
      </c>
      <c r="AA118" s="83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8">
        <v>117</v>
      </c>
      <c r="B119" s="68">
        <v>351</v>
      </c>
      <c r="C119" s="69" t="s">
        <v>2023</v>
      </c>
      <c r="D119" s="69" t="s">
        <v>55</v>
      </c>
      <c r="E119" s="59">
        <v>39</v>
      </c>
      <c r="F119" s="70">
        <v>100</v>
      </c>
      <c r="G119" s="61">
        <f t="shared" si="25"/>
        <v>300</v>
      </c>
      <c r="H119" s="62">
        <v>14000</v>
      </c>
      <c r="I119" s="62">
        <f t="shared" si="17"/>
        <v>3007.94135761881</v>
      </c>
      <c r="J119" s="79">
        <v>0.214852954115629</v>
      </c>
      <c r="K119" s="80">
        <v>14011.01</v>
      </c>
      <c r="L119" s="81">
        <f t="shared" si="26"/>
        <v>1.00078642857143</v>
      </c>
      <c r="M119" s="82">
        <v>200</v>
      </c>
      <c r="N119" s="80">
        <v>100</v>
      </c>
      <c r="O119" s="83" t="s">
        <v>2024</v>
      </c>
      <c r="P119" s="44" t="s">
        <v>1840</v>
      </c>
      <c r="Q119" s="80">
        <v>10345.75</v>
      </c>
      <c r="R119" s="81">
        <f t="shared" si="27"/>
        <v>0.738982142857143</v>
      </c>
      <c r="S119" s="80"/>
      <c r="T119" s="80">
        <v>0</v>
      </c>
      <c r="U119" s="80"/>
      <c r="W119" s="80">
        <v>9953.01</v>
      </c>
      <c r="X119" s="81">
        <f t="shared" si="28"/>
        <v>0.710929285714286</v>
      </c>
      <c r="Y119" s="80"/>
      <c r="Z119" s="80">
        <v>0</v>
      </c>
      <c r="AA119" s="83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71">
        <v>118</v>
      </c>
      <c r="B120" s="71">
        <v>114286</v>
      </c>
      <c r="C120" s="72" t="s">
        <v>2025</v>
      </c>
      <c r="D120" s="72" t="s">
        <v>53</v>
      </c>
      <c r="E120" s="65">
        <v>40</v>
      </c>
      <c r="F120" s="73">
        <v>100</v>
      </c>
      <c r="G120" s="61">
        <f t="shared" si="25"/>
        <v>300</v>
      </c>
      <c r="H120" s="67">
        <v>8000</v>
      </c>
      <c r="I120" s="67">
        <f t="shared" si="17"/>
        <v>1320</v>
      </c>
      <c r="J120" s="85">
        <v>0.165</v>
      </c>
      <c r="K120" s="86">
        <v>9442.18</v>
      </c>
      <c r="L120" s="87">
        <f t="shared" si="26"/>
        <v>1.1802725</v>
      </c>
      <c r="M120" s="88">
        <v>200</v>
      </c>
      <c r="N120" s="86">
        <v>100</v>
      </c>
      <c r="O120" s="89" t="s">
        <v>2026</v>
      </c>
      <c r="P120" s="90" t="s">
        <v>1840</v>
      </c>
      <c r="Q120" s="86">
        <v>9323.43</v>
      </c>
      <c r="R120" s="92">
        <f t="shared" si="27"/>
        <v>1.16542875</v>
      </c>
      <c r="S120" s="86">
        <v>100</v>
      </c>
      <c r="T120" s="86">
        <v>100</v>
      </c>
      <c r="U120" s="86" t="s">
        <v>2027</v>
      </c>
      <c r="V120" s="44" t="s">
        <v>1840</v>
      </c>
      <c r="W120" s="99">
        <v>10675.92</v>
      </c>
      <c r="X120" s="101">
        <f t="shared" si="28"/>
        <v>1.33449</v>
      </c>
      <c r="Y120" s="99">
        <v>200</v>
      </c>
      <c r="Z120" s="99">
        <v>100</v>
      </c>
      <c r="AA120" s="104" t="s">
        <v>2026</v>
      </c>
      <c r="AB120" s="45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71">
        <v>119</v>
      </c>
      <c r="B121" s="71">
        <v>591</v>
      </c>
      <c r="C121" s="72" t="s">
        <v>2028</v>
      </c>
      <c r="D121" s="72" t="s">
        <v>59</v>
      </c>
      <c r="E121" s="65">
        <v>40</v>
      </c>
      <c r="F121" s="73">
        <v>100</v>
      </c>
      <c r="G121" s="61">
        <f t="shared" si="25"/>
        <v>300</v>
      </c>
      <c r="H121" s="67">
        <v>8500</v>
      </c>
      <c r="I121" s="67">
        <f t="shared" si="17"/>
        <v>2209.47080860302</v>
      </c>
      <c r="J121" s="85">
        <v>0.259937742188591</v>
      </c>
      <c r="K121" s="86">
        <v>4227.21</v>
      </c>
      <c r="L121" s="87">
        <f t="shared" si="26"/>
        <v>0.497318823529412</v>
      </c>
      <c r="M121" s="88"/>
      <c r="N121" s="86">
        <v>0</v>
      </c>
      <c r="O121" s="89"/>
      <c r="P121" s="90"/>
      <c r="Q121" s="86">
        <v>9883.4</v>
      </c>
      <c r="R121" s="87">
        <f t="shared" si="27"/>
        <v>1.16275294117647</v>
      </c>
      <c r="S121" s="86"/>
      <c r="T121" s="86">
        <v>100</v>
      </c>
      <c r="U121" s="86"/>
      <c r="V121" s="44" t="s">
        <v>1840</v>
      </c>
      <c r="W121" s="99">
        <v>4908.36</v>
      </c>
      <c r="X121" s="100">
        <f t="shared" si="28"/>
        <v>0.577454117647059</v>
      </c>
      <c r="Y121" s="99"/>
      <c r="Z121" s="99">
        <v>0</v>
      </c>
      <c r="AA121" s="104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71">
        <v>120</v>
      </c>
      <c r="B122" s="71">
        <v>753</v>
      </c>
      <c r="C122" s="72" t="s">
        <v>563</v>
      </c>
      <c r="D122" s="72" t="s">
        <v>51</v>
      </c>
      <c r="E122" s="65">
        <v>40</v>
      </c>
      <c r="F122" s="73">
        <v>100</v>
      </c>
      <c r="G122" s="61">
        <f t="shared" si="25"/>
        <v>300</v>
      </c>
      <c r="H122" s="67">
        <v>8000</v>
      </c>
      <c r="I122" s="67">
        <f t="shared" si="17"/>
        <v>1872.35902704079</v>
      </c>
      <c r="J122" s="85">
        <v>0.234044878380099</v>
      </c>
      <c r="K122" s="86">
        <v>5312.57</v>
      </c>
      <c r="L122" s="87">
        <f t="shared" si="26"/>
        <v>0.66407125</v>
      </c>
      <c r="M122" s="88"/>
      <c r="N122" s="86">
        <v>0</v>
      </c>
      <c r="O122" s="89"/>
      <c r="P122" s="90"/>
      <c r="Q122" s="86">
        <v>5424.51</v>
      </c>
      <c r="R122" s="87">
        <f t="shared" si="27"/>
        <v>0.67806375</v>
      </c>
      <c r="S122" s="86"/>
      <c r="T122" s="86">
        <v>0</v>
      </c>
      <c r="U122" s="86"/>
      <c r="W122" s="99">
        <v>5536.33</v>
      </c>
      <c r="X122" s="100">
        <f t="shared" si="28"/>
        <v>0.69204125</v>
      </c>
      <c r="Y122" s="99"/>
      <c r="Z122" s="99">
        <v>0</v>
      </c>
      <c r="AA122" s="104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8">
        <v>121</v>
      </c>
      <c r="B123" s="68">
        <v>113008</v>
      </c>
      <c r="C123" s="69" t="s">
        <v>993</v>
      </c>
      <c r="D123" s="69" t="s">
        <v>51</v>
      </c>
      <c r="E123" s="59">
        <v>41</v>
      </c>
      <c r="F123" s="70">
        <v>100</v>
      </c>
      <c r="G123" s="61">
        <f t="shared" si="25"/>
        <v>300</v>
      </c>
      <c r="H123" s="62">
        <v>6000</v>
      </c>
      <c r="I123" s="62">
        <f t="shared" si="17"/>
        <v>1353.51345592259</v>
      </c>
      <c r="J123" s="79">
        <v>0.225585575987099</v>
      </c>
      <c r="K123" s="80">
        <v>5072.92</v>
      </c>
      <c r="L123" s="81">
        <f t="shared" si="26"/>
        <v>0.845486666666667</v>
      </c>
      <c r="M123" s="82"/>
      <c r="N123" s="80">
        <v>0</v>
      </c>
      <c r="O123" s="83"/>
      <c r="Q123" s="80">
        <v>1313.78</v>
      </c>
      <c r="R123" s="81">
        <f t="shared" si="27"/>
        <v>0.218963333333333</v>
      </c>
      <c r="S123" s="80"/>
      <c r="T123" s="80">
        <v>0</v>
      </c>
      <c r="U123" s="80"/>
      <c r="W123" s="80">
        <v>2539.42</v>
      </c>
      <c r="X123" s="81">
        <f t="shared" si="28"/>
        <v>0.423236666666667</v>
      </c>
      <c r="Y123" s="80"/>
      <c r="Z123" s="80">
        <v>0</v>
      </c>
      <c r="AA123" s="83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8">
        <v>122</v>
      </c>
      <c r="B124" s="68">
        <v>113833</v>
      </c>
      <c r="C124" s="69" t="s">
        <v>2029</v>
      </c>
      <c r="D124" s="69" t="s">
        <v>53</v>
      </c>
      <c r="E124" s="59">
        <v>41</v>
      </c>
      <c r="F124" s="70">
        <v>100</v>
      </c>
      <c r="G124" s="61">
        <f t="shared" si="25"/>
        <v>300</v>
      </c>
      <c r="H124" s="62">
        <v>6500</v>
      </c>
      <c r="I124" s="62">
        <f t="shared" si="17"/>
        <v>1339.12512930804</v>
      </c>
      <c r="J124" s="79">
        <v>0.206019250662776</v>
      </c>
      <c r="K124" s="80">
        <v>6591.58</v>
      </c>
      <c r="L124" s="91">
        <f t="shared" si="26"/>
        <v>1.01408923076923</v>
      </c>
      <c r="M124" s="82">
        <v>100</v>
      </c>
      <c r="N124" s="80">
        <v>100</v>
      </c>
      <c r="O124" s="83" t="s">
        <v>2030</v>
      </c>
      <c r="P124" s="44" t="s">
        <v>1840</v>
      </c>
      <c r="Q124" s="80">
        <v>3174.92</v>
      </c>
      <c r="R124" s="81">
        <f t="shared" si="27"/>
        <v>0.488449230769231</v>
      </c>
      <c r="S124" s="80"/>
      <c r="T124" s="80">
        <v>0</v>
      </c>
      <c r="U124" s="80"/>
      <c r="W124" s="80">
        <v>7595.58</v>
      </c>
      <c r="X124" s="91">
        <f t="shared" si="28"/>
        <v>1.16855076923077</v>
      </c>
      <c r="Y124" s="80">
        <v>100</v>
      </c>
      <c r="Z124" s="80">
        <v>100</v>
      </c>
      <c r="AA124" s="83" t="s">
        <v>2030</v>
      </c>
      <c r="AB124" s="45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71">
        <v>123</v>
      </c>
      <c r="B125" s="71">
        <v>111064</v>
      </c>
      <c r="C125" s="72" t="s">
        <v>2031</v>
      </c>
      <c r="D125" s="72" t="s">
        <v>59</v>
      </c>
      <c r="E125" s="65">
        <v>42</v>
      </c>
      <c r="F125" s="73">
        <v>100</v>
      </c>
      <c r="G125" s="61">
        <f t="shared" si="25"/>
        <v>300</v>
      </c>
      <c r="H125" s="67">
        <v>6000</v>
      </c>
      <c r="I125" s="67">
        <f t="shared" si="17"/>
        <v>1734.02389881257</v>
      </c>
      <c r="J125" s="85">
        <v>0.289003983135428</v>
      </c>
      <c r="K125" s="86">
        <v>6004.15</v>
      </c>
      <c r="L125" s="92">
        <f t="shared" si="26"/>
        <v>1.00069166666667</v>
      </c>
      <c r="M125" s="88">
        <v>100</v>
      </c>
      <c r="N125" s="86">
        <v>100</v>
      </c>
      <c r="O125" s="89" t="s">
        <v>2032</v>
      </c>
      <c r="P125" s="90" t="s">
        <v>1840</v>
      </c>
      <c r="Q125" s="86">
        <v>3357.22</v>
      </c>
      <c r="R125" s="87">
        <f t="shared" si="27"/>
        <v>0.559536666666667</v>
      </c>
      <c r="S125" s="86"/>
      <c r="T125" s="86">
        <v>0</v>
      </c>
      <c r="U125" s="86"/>
      <c r="W125" s="99">
        <v>2226.37</v>
      </c>
      <c r="X125" s="100">
        <f t="shared" si="28"/>
        <v>0.371061666666667</v>
      </c>
      <c r="Y125" s="99"/>
      <c r="Z125" s="99">
        <v>0</v>
      </c>
      <c r="AA125" s="104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71">
        <v>124</v>
      </c>
      <c r="B126" s="71">
        <v>114069</v>
      </c>
      <c r="C126" s="72" t="s">
        <v>2033</v>
      </c>
      <c r="D126" s="72" t="s">
        <v>51</v>
      </c>
      <c r="E126" s="65">
        <v>42</v>
      </c>
      <c r="F126" s="73">
        <v>100</v>
      </c>
      <c r="G126" s="61">
        <f t="shared" si="25"/>
        <v>300</v>
      </c>
      <c r="H126" s="67">
        <v>6000</v>
      </c>
      <c r="I126" s="67">
        <f t="shared" si="17"/>
        <v>1607.86733471036</v>
      </c>
      <c r="J126" s="85">
        <v>0.267977889118393</v>
      </c>
      <c r="K126" s="86">
        <v>5031.86</v>
      </c>
      <c r="L126" s="87">
        <f t="shared" si="26"/>
        <v>0.838643333333333</v>
      </c>
      <c r="M126" s="88"/>
      <c r="N126" s="86">
        <v>0</v>
      </c>
      <c r="O126" s="89"/>
      <c r="P126" s="90"/>
      <c r="Q126" s="86">
        <v>3753.58</v>
      </c>
      <c r="R126" s="87">
        <f t="shared" si="27"/>
        <v>0.625596666666667</v>
      </c>
      <c r="S126" s="86"/>
      <c r="T126" s="86">
        <v>0</v>
      </c>
      <c r="U126" s="86"/>
      <c r="W126" s="99">
        <v>3326.28</v>
      </c>
      <c r="X126" s="100">
        <f t="shared" si="28"/>
        <v>0.55438</v>
      </c>
      <c r="Y126" s="99"/>
      <c r="Z126" s="99">
        <v>0</v>
      </c>
      <c r="AA126" s="104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8">
        <v>125</v>
      </c>
      <c r="B127" s="68">
        <v>104430</v>
      </c>
      <c r="C127" s="69" t="s">
        <v>2034</v>
      </c>
      <c r="D127" s="69" t="s">
        <v>51</v>
      </c>
      <c r="E127" s="59">
        <v>43</v>
      </c>
      <c r="F127" s="70">
        <v>100</v>
      </c>
      <c r="G127" s="61">
        <f t="shared" si="25"/>
        <v>300</v>
      </c>
      <c r="H127" s="62">
        <v>8500</v>
      </c>
      <c r="I127" s="62">
        <f t="shared" si="17"/>
        <v>1959.29381837828</v>
      </c>
      <c r="J127" s="79">
        <v>0.230505155103327</v>
      </c>
      <c r="K127" s="80">
        <v>5706.55</v>
      </c>
      <c r="L127" s="81">
        <f t="shared" si="26"/>
        <v>0.671358823529412</v>
      </c>
      <c r="M127" s="82"/>
      <c r="N127" s="80">
        <v>0</v>
      </c>
      <c r="O127" s="83"/>
      <c r="Q127" s="80">
        <v>5001.69</v>
      </c>
      <c r="R127" s="81">
        <f t="shared" si="27"/>
        <v>0.588434117647059</v>
      </c>
      <c r="S127" s="80"/>
      <c r="T127" s="80">
        <v>0</v>
      </c>
      <c r="U127" s="80"/>
      <c r="W127" s="80">
        <v>5861.22</v>
      </c>
      <c r="X127" s="81">
        <f t="shared" si="28"/>
        <v>0.689555294117647</v>
      </c>
      <c r="Y127" s="80"/>
      <c r="Z127" s="80">
        <v>0</v>
      </c>
      <c r="AA127" s="83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8">
        <v>126</v>
      </c>
      <c r="B128" s="68">
        <v>371</v>
      </c>
      <c r="C128" s="69" t="s">
        <v>2035</v>
      </c>
      <c r="D128" s="69" t="s">
        <v>45</v>
      </c>
      <c r="E128" s="59">
        <v>43</v>
      </c>
      <c r="F128" s="70">
        <v>100</v>
      </c>
      <c r="G128" s="61">
        <f t="shared" si="25"/>
        <v>300</v>
      </c>
      <c r="H128" s="62">
        <v>7000</v>
      </c>
      <c r="I128" s="62">
        <f t="shared" si="17"/>
        <v>1810.01108718606</v>
      </c>
      <c r="J128" s="79">
        <v>0.258573012455151</v>
      </c>
      <c r="K128" s="80">
        <v>7449.95</v>
      </c>
      <c r="L128" s="91">
        <f t="shared" si="26"/>
        <v>1.06427857142857</v>
      </c>
      <c r="M128" s="82">
        <v>100</v>
      </c>
      <c r="N128" s="80">
        <v>100</v>
      </c>
      <c r="O128" s="83" t="s">
        <v>2036</v>
      </c>
      <c r="P128" s="44" t="s">
        <v>1840</v>
      </c>
      <c r="Q128" s="80">
        <v>4373.68</v>
      </c>
      <c r="R128" s="81">
        <f t="shared" si="27"/>
        <v>0.624811428571429</v>
      </c>
      <c r="S128" s="80"/>
      <c r="T128" s="80">
        <v>0</v>
      </c>
      <c r="U128" s="80"/>
      <c r="W128" s="80">
        <v>9200.28</v>
      </c>
      <c r="X128" s="91">
        <f t="shared" si="28"/>
        <v>1.31432571428571</v>
      </c>
      <c r="Y128" s="80">
        <v>100</v>
      </c>
      <c r="Z128" s="80">
        <v>100</v>
      </c>
      <c r="AA128" s="83" t="s">
        <v>2036</v>
      </c>
      <c r="AB128" s="45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71">
        <v>127</v>
      </c>
      <c r="B129" s="63">
        <v>107829</v>
      </c>
      <c r="C129" s="64" t="s">
        <v>2037</v>
      </c>
      <c r="D129" s="72" t="s">
        <v>47</v>
      </c>
      <c r="E129" s="65">
        <v>44</v>
      </c>
      <c r="F129" s="73">
        <v>100</v>
      </c>
      <c r="G129" s="61">
        <f t="shared" si="25"/>
        <v>300</v>
      </c>
      <c r="H129" s="67">
        <v>8000</v>
      </c>
      <c r="I129" s="67">
        <f t="shared" si="17"/>
        <v>2116.10760979978</v>
      </c>
      <c r="J129" s="85">
        <v>0.264513451224973</v>
      </c>
      <c r="K129" s="88">
        <v>3892</v>
      </c>
      <c r="L129" s="87">
        <f t="shared" si="26"/>
        <v>0.4865</v>
      </c>
      <c r="M129" s="88"/>
      <c r="N129" s="86">
        <v>0</v>
      </c>
      <c r="O129" s="89" t="s">
        <v>1908</v>
      </c>
      <c r="P129" s="90"/>
      <c r="Q129" s="88">
        <v>3892</v>
      </c>
      <c r="R129" s="87">
        <f t="shared" si="27"/>
        <v>0.4865</v>
      </c>
      <c r="S129" s="86"/>
      <c r="T129" s="86">
        <v>0</v>
      </c>
      <c r="U129" s="89" t="s">
        <v>1908</v>
      </c>
      <c r="W129" s="102">
        <v>3892</v>
      </c>
      <c r="X129" s="100">
        <f t="shared" si="28"/>
        <v>0.4865</v>
      </c>
      <c r="Y129" s="99"/>
      <c r="Z129" s="99">
        <v>0</v>
      </c>
      <c r="AA129" s="104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71">
        <v>128</v>
      </c>
      <c r="B130" s="71">
        <v>545</v>
      </c>
      <c r="C130" s="72" t="s">
        <v>2038</v>
      </c>
      <c r="D130" s="72" t="s">
        <v>51</v>
      </c>
      <c r="E130" s="65">
        <v>44</v>
      </c>
      <c r="F130" s="73">
        <v>100</v>
      </c>
      <c r="G130" s="61">
        <f t="shared" si="25"/>
        <v>300</v>
      </c>
      <c r="H130" s="67">
        <v>7000</v>
      </c>
      <c r="I130" s="67">
        <f t="shared" si="17"/>
        <v>1770.61321317975</v>
      </c>
      <c r="J130" s="85">
        <v>0.252944744739964</v>
      </c>
      <c r="K130" s="86">
        <v>7029.23</v>
      </c>
      <c r="L130" s="87">
        <f t="shared" si="26"/>
        <v>1.00417571428571</v>
      </c>
      <c r="M130" s="88">
        <v>100</v>
      </c>
      <c r="N130" s="86">
        <v>100</v>
      </c>
      <c r="O130" s="89" t="s">
        <v>2039</v>
      </c>
      <c r="P130" s="90" t="s">
        <v>1840</v>
      </c>
      <c r="Q130" s="88">
        <v>7000.54</v>
      </c>
      <c r="R130" s="92">
        <f t="shared" si="27"/>
        <v>1.00007714285714</v>
      </c>
      <c r="S130" s="86">
        <v>100</v>
      </c>
      <c r="T130" s="86">
        <v>100</v>
      </c>
      <c r="U130" s="86" t="s">
        <v>2039</v>
      </c>
      <c r="W130" s="99">
        <v>2687.75</v>
      </c>
      <c r="X130" s="100">
        <f t="shared" si="28"/>
        <v>0.383964285714286</v>
      </c>
      <c r="Y130" s="99"/>
      <c r="Z130" s="99">
        <v>0</v>
      </c>
      <c r="AA130" s="104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9" t="s">
        <v>178</v>
      </c>
      <c r="B131" s="109"/>
      <c r="C131" s="109"/>
      <c r="D131" s="109"/>
      <c r="E131" s="109"/>
      <c r="F131" s="110">
        <f>SUM(F3:F130)</f>
        <v>19550</v>
      </c>
      <c r="G131" s="61">
        <f t="shared" si="25"/>
        <v>58650</v>
      </c>
      <c r="H131" s="111">
        <f>SUM(H3:H130)</f>
        <v>2018500</v>
      </c>
      <c r="I131" s="111">
        <f>SUM(I3:I130)</f>
        <v>441042.636416023</v>
      </c>
      <c r="J131" s="112">
        <v>0.217702717854812</v>
      </c>
      <c r="K131" s="80">
        <f>SUM(K3:K130)</f>
        <v>1914575.25</v>
      </c>
      <c r="L131" s="113">
        <f t="shared" si="26"/>
        <v>0.948513871686896</v>
      </c>
      <c r="M131" s="22"/>
      <c r="N131" s="12"/>
      <c r="O131" s="114"/>
      <c r="Q131" s="12">
        <f>SUM(Q3:Q130)</f>
        <v>1796915.23</v>
      </c>
      <c r="R131" s="113">
        <f t="shared" si="27"/>
        <v>0.890223051771117</v>
      </c>
      <c r="S131" s="12"/>
      <c r="T131" s="12"/>
      <c r="U131" s="12"/>
      <c r="W131" s="10">
        <f>SUM(W3:W130)</f>
        <v>2034861</v>
      </c>
      <c r="X131" s="41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autoFilter ref="A1:AR131">
    <extLst/>
  </autoFilter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9"/>
  <sheetViews>
    <sheetView workbookViewId="0">
      <selection activeCell="F17" sqref="F17"/>
    </sheetView>
  </sheetViews>
  <sheetFormatPr defaultColWidth="9" defaultRowHeight="13.5" outlineLevelCol="6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7">
      <c r="A17" s="22">
        <v>16</v>
      </c>
      <c r="B17" s="23">
        <v>343</v>
      </c>
      <c r="C17" s="25" t="s">
        <v>112</v>
      </c>
      <c r="D17" s="25" t="s">
        <v>53</v>
      </c>
      <c r="E17" s="26" t="e">
        <v>#N/A</v>
      </c>
      <c r="F17" s="26">
        <v>-100</v>
      </c>
      <c r="G17" s="27"/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8">
        <v>31</v>
      </c>
      <c r="B32" s="29">
        <v>598</v>
      </c>
      <c r="C32" s="30" t="s">
        <v>94</v>
      </c>
      <c r="D32" s="30" t="s">
        <v>51</v>
      </c>
      <c r="E32" s="28" t="s">
        <v>2042</v>
      </c>
      <c r="F32" s="28"/>
    </row>
    <row r="33" spans="1:5">
      <c r="A33" s="28">
        <v>32</v>
      </c>
      <c r="B33" s="31">
        <v>105910</v>
      </c>
      <c r="C33" s="32" t="s">
        <v>83</v>
      </c>
      <c r="D33" s="32" t="s">
        <v>51</v>
      </c>
      <c r="E33" s="33" t="s">
        <v>1371</v>
      </c>
    </row>
    <row r="34" spans="1:5">
      <c r="A34" s="28">
        <v>33</v>
      </c>
      <c r="B34" s="29">
        <v>104430</v>
      </c>
      <c r="C34" s="30" t="s">
        <v>168</v>
      </c>
      <c r="D34" s="30" t="s">
        <v>51</v>
      </c>
      <c r="E34" s="28" t="s">
        <v>1233</v>
      </c>
    </row>
    <row r="35" spans="1:5">
      <c r="A35" s="28">
        <v>34</v>
      </c>
      <c r="B35" s="29">
        <v>113023</v>
      </c>
      <c r="C35" s="30" t="s">
        <v>123</v>
      </c>
      <c r="D35" s="30" t="s">
        <v>47</v>
      </c>
      <c r="E35" s="28" t="s">
        <v>2043</v>
      </c>
    </row>
    <row r="36" spans="1:5">
      <c r="A36" s="28">
        <v>35</v>
      </c>
      <c r="B36" s="29">
        <v>106485</v>
      </c>
      <c r="C36" s="30" t="s">
        <v>171</v>
      </c>
      <c r="D36" s="30" t="s">
        <v>51</v>
      </c>
      <c r="E36" s="28" t="s">
        <v>2044</v>
      </c>
    </row>
    <row r="37" spans="1:5">
      <c r="A37" s="28">
        <v>36</v>
      </c>
      <c r="B37" s="29">
        <v>104428</v>
      </c>
      <c r="C37" s="30" t="s">
        <v>88</v>
      </c>
      <c r="D37" s="30" t="s">
        <v>55</v>
      </c>
      <c r="E37" s="28" t="s">
        <v>1406</v>
      </c>
    </row>
    <row r="38" spans="1:5">
      <c r="A38" s="28">
        <v>37</v>
      </c>
      <c r="B38" s="29">
        <v>108277</v>
      </c>
      <c r="C38" s="30" t="s">
        <v>152</v>
      </c>
      <c r="D38" s="30" t="s">
        <v>53</v>
      </c>
      <c r="E38" s="28" t="s">
        <v>1963</v>
      </c>
    </row>
    <row r="39" spans="1:5">
      <c r="A39" s="28">
        <v>38</v>
      </c>
      <c r="B39" s="29">
        <v>585</v>
      </c>
      <c r="C39" s="30" t="s">
        <v>98</v>
      </c>
      <c r="D39" s="30" t="s">
        <v>47</v>
      </c>
      <c r="E39" s="28" t="s">
        <v>2045</v>
      </c>
    </row>
    <row r="40" spans="1:5">
      <c r="A40" s="28">
        <v>39</v>
      </c>
      <c r="B40" s="29">
        <v>371</v>
      </c>
      <c r="C40" s="30" t="s">
        <v>114</v>
      </c>
      <c r="D40" s="30" t="s">
        <v>45</v>
      </c>
      <c r="E40" s="28" t="s">
        <v>2046</v>
      </c>
    </row>
    <row r="41" spans="1:5">
      <c r="A41" s="28">
        <v>40</v>
      </c>
      <c r="B41" s="29">
        <v>377</v>
      </c>
      <c r="C41" s="30" t="s">
        <v>158</v>
      </c>
      <c r="D41" s="30" t="s">
        <v>51</v>
      </c>
      <c r="E41" s="28" t="s">
        <v>1921</v>
      </c>
    </row>
    <row r="42" spans="1:5">
      <c r="A42" s="28">
        <v>41</v>
      </c>
      <c r="B42" s="29">
        <v>105751</v>
      </c>
      <c r="C42" s="30" t="s">
        <v>117</v>
      </c>
      <c r="D42" s="30" t="s">
        <v>51</v>
      </c>
      <c r="E42" s="28" t="s">
        <v>2047</v>
      </c>
    </row>
    <row r="43" spans="1:5">
      <c r="A43" s="28">
        <v>42</v>
      </c>
      <c r="B43" s="29">
        <v>387</v>
      </c>
      <c r="C43" s="30" t="s">
        <v>60</v>
      </c>
      <c r="D43" s="30" t="s">
        <v>51</v>
      </c>
      <c r="E43" s="28" t="s">
        <v>2048</v>
      </c>
    </row>
    <row r="44" spans="1:5">
      <c r="A44" s="28">
        <v>43</v>
      </c>
      <c r="B44" s="29">
        <v>102567</v>
      </c>
      <c r="C44" s="30" t="s">
        <v>127</v>
      </c>
      <c r="D44" s="30" t="s">
        <v>45</v>
      </c>
      <c r="E44" s="28" t="s">
        <v>2049</v>
      </c>
    </row>
    <row r="45" spans="1:5">
      <c r="A45" s="28">
        <v>44</v>
      </c>
      <c r="B45" s="29">
        <v>730</v>
      </c>
      <c r="C45" s="30" t="s">
        <v>68</v>
      </c>
      <c r="D45" s="30" t="s">
        <v>53</v>
      </c>
      <c r="E45" s="28" t="s">
        <v>2050</v>
      </c>
    </row>
    <row r="46" spans="1:5">
      <c r="A46" s="28">
        <v>45</v>
      </c>
      <c r="B46" s="29">
        <v>720</v>
      </c>
      <c r="C46" s="30" t="s">
        <v>92</v>
      </c>
      <c r="D46" s="30" t="s">
        <v>49</v>
      </c>
      <c r="E46" s="28" t="s">
        <v>2051</v>
      </c>
    </row>
    <row r="47" spans="1:5">
      <c r="A47" s="28">
        <v>46</v>
      </c>
      <c r="B47" s="29">
        <v>706</v>
      </c>
      <c r="C47" s="30" t="s">
        <v>107</v>
      </c>
      <c r="D47" s="30" t="s">
        <v>55</v>
      </c>
      <c r="E47" s="28" t="s">
        <v>2052</v>
      </c>
    </row>
    <row r="48" spans="1:5">
      <c r="A48" s="28">
        <v>47</v>
      </c>
      <c r="B48" s="29">
        <v>311</v>
      </c>
      <c r="C48" s="30" t="s">
        <v>57</v>
      </c>
      <c r="D48" s="30" t="s">
        <v>53</v>
      </c>
      <c r="E48" s="28" t="s">
        <v>57</v>
      </c>
    </row>
    <row r="49" spans="1:5">
      <c r="A49" s="28">
        <v>48</v>
      </c>
      <c r="B49" s="29">
        <v>108656</v>
      </c>
      <c r="C49" s="30" t="s">
        <v>120</v>
      </c>
      <c r="D49" s="30" t="s">
        <v>45</v>
      </c>
      <c r="E49" s="28" t="s">
        <v>2053</v>
      </c>
    </row>
    <row r="50" spans="1:5">
      <c r="A50" s="28">
        <v>49</v>
      </c>
      <c r="B50" s="29">
        <v>385</v>
      </c>
      <c r="C50" s="30" t="s">
        <v>2054</v>
      </c>
      <c r="D50" s="30" t="s">
        <v>45</v>
      </c>
      <c r="E50" s="28" t="s">
        <v>2055</v>
      </c>
    </row>
    <row r="51" spans="1:5">
      <c r="A51" s="28">
        <v>50</v>
      </c>
      <c r="B51" s="29">
        <v>112415</v>
      </c>
      <c r="C51" s="30" t="s">
        <v>172</v>
      </c>
      <c r="D51" s="30" t="s">
        <v>53</v>
      </c>
      <c r="E51" s="28" t="s">
        <v>2056</v>
      </c>
    </row>
    <row r="52" spans="1:5">
      <c r="A52" s="28">
        <v>51</v>
      </c>
      <c r="B52" s="29">
        <v>710</v>
      </c>
      <c r="C52" s="30" t="s">
        <v>103</v>
      </c>
      <c r="D52" s="30" t="s">
        <v>55</v>
      </c>
      <c r="E52" s="28" t="s">
        <v>2057</v>
      </c>
    </row>
    <row r="53" spans="1:5">
      <c r="A53" s="28">
        <v>52</v>
      </c>
      <c r="B53" s="29">
        <v>329</v>
      </c>
      <c r="C53" s="30" t="s">
        <v>54</v>
      </c>
      <c r="D53" s="30" t="s">
        <v>55</v>
      </c>
      <c r="E53" s="28" t="s">
        <v>54</v>
      </c>
    </row>
    <row r="54" spans="1:5">
      <c r="A54" s="28">
        <v>53</v>
      </c>
      <c r="B54" s="29">
        <v>743</v>
      </c>
      <c r="C54" s="30" t="s">
        <v>145</v>
      </c>
      <c r="D54" s="30" t="s">
        <v>51</v>
      </c>
      <c r="E54" s="28" t="s">
        <v>2058</v>
      </c>
    </row>
    <row r="55" spans="1:5">
      <c r="A55" s="28">
        <v>54</v>
      </c>
      <c r="B55" s="29">
        <v>707</v>
      </c>
      <c r="C55" s="30" t="s">
        <v>115</v>
      </c>
      <c r="D55" s="30" t="s">
        <v>51</v>
      </c>
      <c r="E55" s="28" t="s">
        <v>2059</v>
      </c>
    </row>
    <row r="56" spans="1:5">
      <c r="A56" s="28">
        <v>55</v>
      </c>
      <c r="B56" s="29">
        <v>107658</v>
      </c>
      <c r="C56" s="30" t="s">
        <v>131</v>
      </c>
      <c r="D56" s="30" t="s">
        <v>53</v>
      </c>
      <c r="E56" s="28" t="s">
        <v>2060</v>
      </c>
    </row>
    <row r="57" spans="1:5">
      <c r="A57" s="28">
        <v>56</v>
      </c>
      <c r="B57" s="29">
        <v>379</v>
      </c>
      <c r="C57" s="30" t="s">
        <v>89</v>
      </c>
      <c r="D57" s="30" t="s">
        <v>53</v>
      </c>
      <c r="E57" s="28" t="s">
        <v>2061</v>
      </c>
    </row>
    <row r="58" spans="1:5">
      <c r="A58" s="28">
        <v>57</v>
      </c>
      <c r="B58" s="29">
        <v>373</v>
      </c>
      <c r="C58" s="30" t="s">
        <v>137</v>
      </c>
      <c r="D58" s="30" t="s">
        <v>47</v>
      </c>
      <c r="E58" s="28" t="s">
        <v>2062</v>
      </c>
    </row>
    <row r="59" spans="1:5">
      <c r="A59" s="28">
        <v>58</v>
      </c>
      <c r="B59" s="29">
        <v>717</v>
      </c>
      <c r="C59" s="30" t="s">
        <v>106</v>
      </c>
      <c r="D59" s="30" t="s">
        <v>49</v>
      </c>
      <c r="E59" s="28" t="s">
        <v>2063</v>
      </c>
    </row>
    <row r="60" spans="1:5">
      <c r="A60" s="28">
        <v>59</v>
      </c>
      <c r="B60" s="29">
        <v>399</v>
      </c>
      <c r="C60" s="30" t="s">
        <v>77</v>
      </c>
      <c r="D60" s="30" t="s">
        <v>51</v>
      </c>
      <c r="E60" s="28" t="s">
        <v>2064</v>
      </c>
    </row>
    <row r="61" spans="1:5">
      <c r="A61" s="28">
        <v>60</v>
      </c>
      <c r="B61" s="29">
        <v>106865</v>
      </c>
      <c r="C61" s="30" t="s">
        <v>132</v>
      </c>
      <c r="D61" s="30" t="s">
        <v>47</v>
      </c>
      <c r="E61" s="28" t="s">
        <v>1690</v>
      </c>
    </row>
    <row r="62" spans="1:5">
      <c r="A62" s="28">
        <v>61</v>
      </c>
      <c r="B62" s="29">
        <v>513</v>
      </c>
      <c r="C62" s="30" t="s">
        <v>93</v>
      </c>
      <c r="D62" s="30" t="s">
        <v>53</v>
      </c>
      <c r="E62" s="28" t="s">
        <v>93</v>
      </c>
    </row>
    <row r="63" spans="1:5">
      <c r="A63" s="28">
        <v>62</v>
      </c>
      <c r="B63" s="29">
        <v>355</v>
      </c>
      <c r="C63" s="30" t="s">
        <v>69</v>
      </c>
      <c r="D63" s="30" t="s">
        <v>47</v>
      </c>
      <c r="E63" s="28" t="s">
        <v>2065</v>
      </c>
    </row>
    <row r="64" spans="1:5">
      <c r="A64" s="28">
        <v>63</v>
      </c>
      <c r="B64" s="29">
        <v>104838</v>
      </c>
      <c r="C64" s="30" t="s">
        <v>140</v>
      </c>
      <c r="D64" s="30" t="s">
        <v>55</v>
      </c>
      <c r="E64" s="28" t="s">
        <v>1423</v>
      </c>
    </row>
    <row r="65" spans="1:5">
      <c r="A65" s="28">
        <v>64</v>
      </c>
      <c r="B65" s="29">
        <v>105267</v>
      </c>
      <c r="C65" s="30" t="s">
        <v>66</v>
      </c>
      <c r="D65" s="30" t="s">
        <v>53</v>
      </c>
      <c r="E65" s="28" t="s">
        <v>989</v>
      </c>
    </row>
    <row r="66" spans="1:5">
      <c r="A66" s="28">
        <v>65</v>
      </c>
      <c r="B66" s="29">
        <v>582</v>
      </c>
      <c r="C66" s="30" t="s">
        <v>95</v>
      </c>
      <c r="D66" s="30" t="s">
        <v>53</v>
      </c>
      <c r="E66" s="28" t="s">
        <v>2066</v>
      </c>
    </row>
    <row r="67" spans="1:5">
      <c r="A67" s="28">
        <v>66</v>
      </c>
      <c r="B67" s="29">
        <v>754</v>
      </c>
      <c r="C67" s="30" t="s">
        <v>141</v>
      </c>
      <c r="D67" s="30" t="s">
        <v>55</v>
      </c>
      <c r="E67" s="28" t="s">
        <v>1925</v>
      </c>
    </row>
    <row r="68" spans="1:5">
      <c r="A68" s="28">
        <v>67</v>
      </c>
      <c r="B68" s="29">
        <v>511</v>
      </c>
      <c r="C68" s="30" t="s">
        <v>70</v>
      </c>
      <c r="D68" s="30" t="s">
        <v>47</v>
      </c>
      <c r="E68" s="28" t="s">
        <v>2067</v>
      </c>
    </row>
    <row r="69" spans="1:5">
      <c r="A69" s="28">
        <v>68</v>
      </c>
      <c r="B69" s="29">
        <v>716</v>
      </c>
      <c r="C69" s="30" t="s">
        <v>164</v>
      </c>
      <c r="D69" s="30" t="s">
        <v>49</v>
      </c>
      <c r="E69" s="28" t="s">
        <v>2068</v>
      </c>
    </row>
    <row r="70" spans="1:5">
      <c r="A70" s="28">
        <v>69</v>
      </c>
      <c r="B70" s="29">
        <v>339</v>
      </c>
      <c r="C70" s="30" t="s">
        <v>138</v>
      </c>
      <c r="D70" s="30" t="s">
        <v>53</v>
      </c>
      <c r="E70" s="28" t="s">
        <v>2069</v>
      </c>
    </row>
    <row r="71" spans="1:5">
      <c r="A71" s="28">
        <v>70</v>
      </c>
      <c r="B71" s="29">
        <v>546</v>
      </c>
      <c r="C71" s="30" t="s">
        <v>122</v>
      </c>
      <c r="D71" s="30" t="s">
        <v>51</v>
      </c>
      <c r="E71" s="28" t="s">
        <v>1855</v>
      </c>
    </row>
    <row r="72" spans="1:5">
      <c r="A72" s="28">
        <v>71</v>
      </c>
      <c r="B72" s="29">
        <v>341</v>
      </c>
      <c r="C72" s="30" t="s">
        <v>149</v>
      </c>
      <c r="D72" s="30" t="s">
        <v>59</v>
      </c>
      <c r="E72" s="28" t="s">
        <v>2070</v>
      </c>
    </row>
    <row r="73" spans="1:5">
      <c r="A73" s="28">
        <v>72</v>
      </c>
      <c r="B73" s="29">
        <v>591</v>
      </c>
      <c r="C73" s="30" t="s">
        <v>153</v>
      </c>
      <c r="D73" s="30" t="s">
        <v>59</v>
      </c>
      <c r="E73" s="28" t="s">
        <v>2071</v>
      </c>
    </row>
    <row r="74" spans="1:5">
      <c r="A74" s="28">
        <v>73</v>
      </c>
      <c r="B74" s="29">
        <v>111064</v>
      </c>
      <c r="C74" s="30" t="s">
        <v>169</v>
      </c>
      <c r="D74" s="30" t="s">
        <v>59</v>
      </c>
      <c r="E74" s="28" t="s">
        <v>2072</v>
      </c>
    </row>
    <row r="75" spans="1:5">
      <c r="A75" s="28">
        <v>74</v>
      </c>
      <c r="B75" s="29">
        <v>111400</v>
      </c>
      <c r="C75" s="30" t="s">
        <v>58</v>
      </c>
      <c r="D75" s="30" t="s">
        <v>59</v>
      </c>
      <c r="E75" s="28" t="s">
        <v>2073</v>
      </c>
    </row>
    <row r="76" spans="1:5">
      <c r="A76" s="28">
        <v>75</v>
      </c>
      <c r="B76" s="29">
        <v>721</v>
      </c>
      <c r="C76" s="30" t="s">
        <v>119</v>
      </c>
      <c r="D76" s="30" t="s">
        <v>59</v>
      </c>
      <c r="E76" s="28" t="s">
        <v>2074</v>
      </c>
    </row>
    <row r="77" spans="1:5">
      <c r="A77" s="28">
        <v>76</v>
      </c>
      <c r="B77" s="29">
        <v>102564</v>
      </c>
      <c r="C77" s="30" t="s">
        <v>147</v>
      </c>
      <c r="D77" s="30" t="s">
        <v>59</v>
      </c>
      <c r="E77" s="28" t="s">
        <v>2075</v>
      </c>
    </row>
    <row r="78" spans="1:5">
      <c r="A78" s="28">
        <v>77</v>
      </c>
      <c r="B78" s="29">
        <v>347</v>
      </c>
      <c r="C78" s="30" t="s">
        <v>159</v>
      </c>
      <c r="D78" s="30" t="s">
        <v>53</v>
      </c>
      <c r="E78" s="28" t="s">
        <v>2076</v>
      </c>
    </row>
    <row r="79" spans="1:5">
      <c r="A79" s="28">
        <v>78</v>
      </c>
      <c r="B79" s="29">
        <v>357</v>
      </c>
      <c r="C79" s="30" t="s">
        <v>167</v>
      </c>
      <c r="D79" s="30" t="s">
        <v>53</v>
      </c>
      <c r="E79" s="28" t="s">
        <v>2077</v>
      </c>
    </row>
    <row r="80" spans="1:5">
      <c r="A80" s="28">
        <v>79</v>
      </c>
      <c r="B80" s="29">
        <v>114685</v>
      </c>
      <c r="C80" s="30" t="s">
        <v>63</v>
      </c>
      <c r="D80" s="30" t="s">
        <v>47</v>
      </c>
      <c r="E80" s="28" t="s">
        <v>2078</v>
      </c>
    </row>
    <row r="81" spans="1:5">
      <c r="A81" s="28">
        <v>80</v>
      </c>
      <c r="B81" s="29">
        <v>747</v>
      </c>
      <c r="C81" s="30" t="s">
        <v>71</v>
      </c>
      <c r="D81" s="30" t="s">
        <v>47</v>
      </c>
      <c r="E81" s="28" t="s">
        <v>1136</v>
      </c>
    </row>
    <row r="82" spans="1:5">
      <c r="A82" s="28">
        <v>81</v>
      </c>
      <c r="B82" s="29">
        <v>572</v>
      </c>
      <c r="C82" s="30" t="s">
        <v>144</v>
      </c>
      <c r="D82" s="30" t="s">
        <v>47</v>
      </c>
      <c r="E82" s="28" t="s">
        <v>2079</v>
      </c>
    </row>
    <row r="83" spans="1:5">
      <c r="A83" s="28">
        <v>82</v>
      </c>
      <c r="B83" s="29">
        <v>114844</v>
      </c>
      <c r="C83" s="30" t="s">
        <v>133</v>
      </c>
      <c r="D83" s="30" t="s">
        <v>47</v>
      </c>
      <c r="E83" s="28" t="s">
        <v>2080</v>
      </c>
    </row>
    <row r="84" spans="1:5">
      <c r="A84" s="28">
        <v>83</v>
      </c>
      <c r="B84" s="29">
        <v>113299</v>
      </c>
      <c r="C84" s="30" t="s">
        <v>174</v>
      </c>
      <c r="D84" s="30" t="s">
        <v>47</v>
      </c>
      <c r="E84" s="28" t="s">
        <v>1985</v>
      </c>
    </row>
    <row r="85" spans="1:5">
      <c r="A85" s="28">
        <v>84</v>
      </c>
      <c r="B85" s="29">
        <v>113008</v>
      </c>
      <c r="C85" s="30" t="s">
        <v>175</v>
      </c>
      <c r="D85" s="30" t="s">
        <v>51</v>
      </c>
      <c r="E85" s="28" t="s">
        <v>2081</v>
      </c>
    </row>
    <row r="86" spans="1:5">
      <c r="A86" s="28">
        <v>85</v>
      </c>
      <c r="B86" s="29">
        <v>709</v>
      </c>
      <c r="C86" s="30" t="s">
        <v>101</v>
      </c>
      <c r="D86" s="30" t="s">
        <v>53</v>
      </c>
      <c r="E86" s="28" t="s">
        <v>2082</v>
      </c>
    </row>
    <row r="87" spans="1:5">
      <c r="A87" s="28">
        <v>86</v>
      </c>
      <c r="B87" s="29">
        <v>723</v>
      </c>
      <c r="C87" s="30" t="s">
        <v>157</v>
      </c>
      <c r="D87" s="30" t="s">
        <v>47</v>
      </c>
      <c r="E87" s="28" t="s">
        <v>2083</v>
      </c>
    </row>
    <row r="88" spans="1:5">
      <c r="A88" s="28">
        <v>87</v>
      </c>
      <c r="B88" s="29">
        <v>704</v>
      </c>
      <c r="C88" s="30" t="s">
        <v>170</v>
      </c>
      <c r="D88" s="30" t="s">
        <v>55</v>
      </c>
      <c r="E88" s="28" t="s">
        <v>2084</v>
      </c>
    </row>
    <row r="89" spans="1:5">
      <c r="A89" s="28">
        <v>88</v>
      </c>
      <c r="B89" s="29">
        <v>744</v>
      </c>
      <c r="C89" s="30" t="s">
        <v>110</v>
      </c>
      <c r="D89" s="30" t="s">
        <v>47</v>
      </c>
      <c r="E89" s="28" t="s">
        <v>2085</v>
      </c>
    </row>
    <row r="90" spans="1:5">
      <c r="A90" s="28">
        <v>89</v>
      </c>
      <c r="B90" s="29">
        <v>713</v>
      </c>
      <c r="C90" s="30" t="s">
        <v>108</v>
      </c>
      <c r="D90" s="30" t="s">
        <v>55</v>
      </c>
      <c r="E90" s="28" t="s">
        <v>2086</v>
      </c>
    </row>
    <row r="91" spans="1:5">
      <c r="A91" s="28">
        <v>90</v>
      </c>
      <c r="B91" s="29">
        <v>102478</v>
      </c>
      <c r="C91" s="30" t="s">
        <v>126</v>
      </c>
      <c r="D91" s="30" t="s">
        <v>47</v>
      </c>
      <c r="E91" s="28" t="s">
        <v>2087</v>
      </c>
    </row>
    <row r="92" spans="1:5">
      <c r="A92" s="28">
        <v>91</v>
      </c>
      <c r="B92" s="29">
        <v>587</v>
      </c>
      <c r="C92" s="30" t="s">
        <v>91</v>
      </c>
      <c r="D92" s="30" t="s">
        <v>55</v>
      </c>
      <c r="E92" s="28" t="s">
        <v>2088</v>
      </c>
    </row>
    <row r="93" spans="1:5">
      <c r="A93" s="28">
        <v>92</v>
      </c>
      <c r="B93" s="29">
        <v>573</v>
      </c>
      <c r="C93" s="30" t="s">
        <v>150</v>
      </c>
      <c r="D93" s="30" t="s">
        <v>51</v>
      </c>
      <c r="E93" s="28" t="s">
        <v>2089</v>
      </c>
    </row>
    <row r="94" spans="1:5">
      <c r="A94" s="28">
        <v>93</v>
      </c>
      <c r="B94" s="29">
        <v>571</v>
      </c>
      <c r="C94" s="30" t="s">
        <v>130</v>
      </c>
      <c r="D94" s="30" t="s">
        <v>51</v>
      </c>
      <c r="E94" s="28" t="s">
        <v>2090</v>
      </c>
    </row>
    <row r="95" spans="1:5">
      <c r="A95" s="28">
        <v>94</v>
      </c>
      <c r="B95" s="29">
        <v>391</v>
      </c>
      <c r="C95" s="30" t="s">
        <v>146</v>
      </c>
      <c r="D95" s="30" t="s">
        <v>47</v>
      </c>
      <c r="E95" s="28" t="s">
        <v>1915</v>
      </c>
    </row>
    <row r="96" spans="1:5">
      <c r="A96" s="28">
        <v>95</v>
      </c>
      <c r="B96" s="29">
        <v>745</v>
      </c>
      <c r="C96" s="30" t="s">
        <v>100</v>
      </c>
      <c r="D96" s="30" t="s">
        <v>53</v>
      </c>
      <c r="E96" s="28" t="s">
        <v>2091</v>
      </c>
    </row>
    <row r="97" spans="1:5">
      <c r="A97" s="28">
        <v>96</v>
      </c>
      <c r="B97" s="29">
        <v>367</v>
      </c>
      <c r="C97" s="30" t="s">
        <v>74</v>
      </c>
      <c r="D97" s="30" t="s">
        <v>55</v>
      </c>
      <c r="E97" s="28" t="s">
        <v>2092</v>
      </c>
    </row>
    <row r="98" spans="1:5">
      <c r="A98" s="28">
        <v>97</v>
      </c>
      <c r="B98" s="29">
        <v>107829</v>
      </c>
      <c r="C98" s="30" t="s">
        <v>176</v>
      </c>
      <c r="D98" s="30" t="s">
        <v>47</v>
      </c>
      <c r="E98" s="28" t="s">
        <v>1262</v>
      </c>
    </row>
    <row r="99" spans="1:5">
      <c r="A99" s="28">
        <v>98</v>
      </c>
      <c r="B99" s="29">
        <v>102479</v>
      </c>
      <c r="C99" s="30" t="s">
        <v>104</v>
      </c>
      <c r="D99" s="30" t="s">
        <v>47</v>
      </c>
      <c r="E99" s="28" t="s">
        <v>2093</v>
      </c>
    </row>
    <row r="100" spans="1:5">
      <c r="A100" s="28">
        <v>99</v>
      </c>
      <c r="B100" s="29">
        <v>726</v>
      </c>
      <c r="C100" s="30" t="s">
        <v>97</v>
      </c>
      <c r="D100" s="30" t="s">
        <v>53</v>
      </c>
      <c r="E100" s="28" t="s">
        <v>2094</v>
      </c>
    </row>
    <row r="101" spans="1:5">
      <c r="A101" s="28">
        <v>100</v>
      </c>
      <c r="B101" s="29">
        <v>337</v>
      </c>
      <c r="C101" s="30" t="s">
        <v>2095</v>
      </c>
      <c r="D101" s="30" t="s">
        <v>47</v>
      </c>
      <c r="E101" s="28" t="s">
        <v>2096</v>
      </c>
    </row>
    <row r="102" spans="1:5">
      <c r="A102" s="28">
        <v>101</v>
      </c>
      <c r="B102" s="29">
        <v>101453</v>
      </c>
      <c r="C102" s="30" t="s">
        <v>56</v>
      </c>
      <c r="D102" s="30" t="s">
        <v>55</v>
      </c>
      <c r="E102" s="28" t="s">
        <v>2097</v>
      </c>
    </row>
    <row r="103" spans="1:5">
      <c r="A103" s="28">
        <v>102</v>
      </c>
      <c r="B103" s="29">
        <v>114069</v>
      </c>
      <c r="C103" s="30" t="s">
        <v>165</v>
      </c>
      <c r="D103" s="30" t="s">
        <v>51</v>
      </c>
      <c r="E103" s="28" t="s">
        <v>2098</v>
      </c>
    </row>
    <row r="104" spans="1:5">
      <c r="A104" s="28">
        <v>103</v>
      </c>
      <c r="B104" s="29">
        <v>102565</v>
      </c>
      <c r="C104" s="30" t="s">
        <v>64</v>
      </c>
      <c r="D104" s="30" t="s">
        <v>53</v>
      </c>
      <c r="E104" s="28" t="s">
        <v>1617</v>
      </c>
    </row>
    <row r="105" spans="1:5">
      <c r="A105" s="28">
        <v>104</v>
      </c>
      <c r="B105" s="29">
        <v>727</v>
      </c>
      <c r="C105" s="30" t="s">
        <v>135</v>
      </c>
      <c r="D105" s="30" t="s">
        <v>53</v>
      </c>
      <c r="E105" s="28" t="s">
        <v>2099</v>
      </c>
    </row>
    <row r="106" spans="1:5">
      <c r="A106" s="28">
        <v>105</v>
      </c>
      <c r="B106" s="29">
        <v>54</v>
      </c>
      <c r="C106" s="30" t="s">
        <v>96</v>
      </c>
      <c r="D106" s="30" t="s">
        <v>55</v>
      </c>
      <c r="E106" s="28" t="s">
        <v>96</v>
      </c>
    </row>
    <row r="107" spans="1:5">
      <c r="A107" s="28">
        <v>106</v>
      </c>
      <c r="B107" s="29">
        <v>712</v>
      </c>
      <c r="C107" s="30" t="s">
        <v>113</v>
      </c>
      <c r="D107" s="30" t="s">
        <v>51</v>
      </c>
      <c r="E107" s="28" t="s">
        <v>2100</v>
      </c>
    </row>
    <row r="108" spans="1:5">
      <c r="A108" s="28">
        <v>107</v>
      </c>
      <c r="B108" s="29">
        <v>740</v>
      </c>
      <c r="C108" s="30" t="s">
        <v>161</v>
      </c>
      <c r="D108" s="30" t="s">
        <v>51</v>
      </c>
      <c r="E108" s="28" t="s">
        <v>2101</v>
      </c>
    </row>
    <row r="109" spans="1:5">
      <c r="A109" s="28">
        <v>108</v>
      </c>
      <c r="B109" s="29">
        <v>111219</v>
      </c>
      <c r="C109" s="30" t="s">
        <v>90</v>
      </c>
      <c r="D109" s="30" t="s">
        <v>53</v>
      </c>
      <c r="E109" s="28" t="s">
        <v>949</v>
      </c>
    </row>
    <row r="110" spans="1:5">
      <c r="A110" s="28">
        <v>109</v>
      </c>
      <c r="B110" s="29">
        <v>753</v>
      </c>
      <c r="C110" s="30" t="s">
        <v>162</v>
      </c>
      <c r="D110" s="30" t="s">
        <v>51</v>
      </c>
      <c r="E110" s="28" t="s">
        <v>2027</v>
      </c>
    </row>
    <row r="111" spans="1:5">
      <c r="A111" s="28">
        <v>110</v>
      </c>
      <c r="B111" s="29">
        <v>105396</v>
      </c>
      <c r="C111" s="30" t="s">
        <v>50</v>
      </c>
      <c r="D111" s="30" t="s">
        <v>51</v>
      </c>
      <c r="E111" s="28" t="s">
        <v>2102</v>
      </c>
    </row>
    <row r="112" spans="1:5">
      <c r="A112" s="28">
        <v>111</v>
      </c>
      <c r="B112" s="29">
        <v>724</v>
      </c>
      <c r="C112" s="30" t="s">
        <v>128</v>
      </c>
      <c r="D112" s="30" t="s">
        <v>51</v>
      </c>
      <c r="E112" s="28" t="s">
        <v>2103</v>
      </c>
    </row>
    <row r="113" spans="1:5">
      <c r="A113" s="28">
        <v>112</v>
      </c>
      <c r="B113" s="29">
        <v>106568</v>
      </c>
      <c r="C113" s="30" t="s">
        <v>105</v>
      </c>
      <c r="D113" s="30" t="s">
        <v>51</v>
      </c>
      <c r="E113" s="28" t="s">
        <v>1556</v>
      </c>
    </row>
    <row r="114" spans="1:5">
      <c r="A114" s="28">
        <v>113</v>
      </c>
      <c r="B114" s="29">
        <v>351</v>
      </c>
      <c r="C114" s="30" t="s">
        <v>139</v>
      </c>
      <c r="D114" s="30" t="s">
        <v>55</v>
      </c>
      <c r="E114" s="28" t="s">
        <v>2104</v>
      </c>
    </row>
    <row r="115" spans="1:5">
      <c r="A115" s="28">
        <v>114</v>
      </c>
      <c r="B115" s="29">
        <v>114622</v>
      </c>
      <c r="C115" s="30" t="s">
        <v>142</v>
      </c>
      <c r="D115" s="30" t="s">
        <v>47</v>
      </c>
      <c r="E115" s="28" t="s">
        <v>2105</v>
      </c>
    </row>
    <row r="116" spans="1:5">
      <c r="A116" s="28">
        <v>115</v>
      </c>
      <c r="B116" s="29">
        <v>514</v>
      </c>
      <c r="C116" s="30" t="s">
        <v>76</v>
      </c>
      <c r="D116" s="30" t="s">
        <v>45</v>
      </c>
      <c r="E116" s="28" t="s">
        <v>2106</v>
      </c>
    </row>
    <row r="117" spans="1:5">
      <c r="A117" s="28">
        <v>116</v>
      </c>
      <c r="B117" s="29">
        <v>106569</v>
      </c>
      <c r="C117" s="30" t="s">
        <v>111</v>
      </c>
      <c r="D117" s="30" t="s">
        <v>53</v>
      </c>
      <c r="E117" s="28" t="s">
        <v>973</v>
      </c>
    </row>
    <row r="118" spans="1:5">
      <c r="A118" s="28">
        <v>117</v>
      </c>
      <c r="B118" s="29">
        <v>737</v>
      </c>
      <c r="C118" s="30" t="s">
        <v>82</v>
      </c>
      <c r="D118" s="30" t="s">
        <v>51</v>
      </c>
      <c r="E118" s="28" t="s">
        <v>2107</v>
      </c>
    </row>
    <row r="119" spans="1:5">
      <c r="A119" s="28">
        <v>118</v>
      </c>
      <c r="B119" s="29">
        <v>539</v>
      </c>
      <c r="C119" s="30" t="s">
        <v>67</v>
      </c>
      <c r="D119" s="30" t="s">
        <v>49</v>
      </c>
      <c r="E119" s="28" t="s">
        <v>2108</v>
      </c>
    </row>
    <row r="120" spans="1:5">
      <c r="A120" s="28">
        <v>119</v>
      </c>
      <c r="B120" s="29">
        <v>746</v>
      </c>
      <c r="C120" s="30" t="s">
        <v>99</v>
      </c>
      <c r="D120" s="30" t="s">
        <v>49</v>
      </c>
      <c r="E120" s="28" t="s">
        <v>2109</v>
      </c>
    </row>
    <row r="121" spans="1:5">
      <c r="A121" s="28">
        <v>120</v>
      </c>
      <c r="B121" s="29">
        <v>104533</v>
      </c>
      <c r="C121" s="30" t="s">
        <v>79</v>
      </c>
      <c r="D121" s="30" t="s">
        <v>49</v>
      </c>
      <c r="E121" s="28" t="s">
        <v>2110</v>
      </c>
    </row>
    <row r="122" spans="1:5">
      <c r="A122" s="28">
        <v>121</v>
      </c>
      <c r="B122" s="29">
        <v>748</v>
      </c>
      <c r="C122" s="30" t="s">
        <v>48</v>
      </c>
      <c r="D122" s="30" t="s">
        <v>49</v>
      </c>
      <c r="E122" s="28" t="s">
        <v>2111</v>
      </c>
    </row>
    <row r="123" spans="1:5">
      <c r="A123" s="28">
        <v>122</v>
      </c>
      <c r="B123" s="29">
        <v>107728</v>
      </c>
      <c r="C123" s="30" t="s">
        <v>116</v>
      </c>
      <c r="D123" s="30" t="s">
        <v>49</v>
      </c>
      <c r="E123" s="28" t="s">
        <v>1958</v>
      </c>
    </row>
    <row r="124" spans="1:5">
      <c r="A124" s="28">
        <v>123</v>
      </c>
      <c r="B124" s="29">
        <v>594</v>
      </c>
      <c r="C124" s="30" t="s">
        <v>136</v>
      </c>
      <c r="D124" s="30" t="s">
        <v>49</v>
      </c>
      <c r="E124" s="28" t="s">
        <v>2112</v>
      </c>
    </row>
    <row r="125" spans="1:5">
      <c r="A125" s="28">
        <v>124</v>
      </c>
      <c r="B125" s="29">
        <v>52</v>
      </c>
      <c r="C125" s="30" t="s">
        <v>177</v>
      </c>
      <c r="D125" s="30" t="s">
        <v>55</v>
      </c>
      <c r="E125" s="28" t="s">
        <v>2113</v>
      </c>
    </row>
    <row r="126" spans="1:5">
      <c r="A126" s="28">
        <v>125</v>
      </c>
      <c r="B126" s="29">
        <v>750</v>
      </c>
      <c r="C126" s="30" t="s">
        <v>62</v>
      </c>
      <c r="D126" s="30" t="s">
        <v>51</v>
      </c>
      <c r="E126" s="28" t="s">
        <v>2114</v>
      </c>
    </row>
    <row r="127" spans="1:5">
      <c r="A127" s="28">
        <v>126</v>
      </c>
      <c r="B127" s="29">
        <v>103198</v>
      </c>
      <c r="C127" s="30" t="s">
        <v>124</v>
      </c>
      <c r="D127" s="30" t="s">
        <v>53</v>
      </c>
      <c r="E127" s="28" t="s">
        <v>2115</v>
      </c>
    </row>
    <row r="128" spans="1:5">
      <c r="A128" s="28">
        <v>127</v>
      </c>
      <c r="B128" s="29">
        <v>517</v>
      </c>
      <c r="C128" s="30" t="s">
        <v>102</v>
      </c>
      <c r="D128" s="30" t="s">
        <v>47</v>
      </c>
      <c r="E128" s="28" t="s">
        <v>2116</v>
      </c>
    </row>
    <row r="129" spans="1:5">
      <c r="A129" s="28">
        <v>128</v>
      </c>
      <c r="B129" s="29">
        <v>110378</v>
      </c>
      <c r="C129" s="30" t="s">
        <v>163</v>
      </c>
      <c r="D129" s="30" t="s">
        <v>55</v>
      </c>
      <c r="E129" s="28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J6" sqref="J6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 t="s">
        <v>2127</v>
      </c>
      <c r="C3" s="13">
        <v>343</v>
      </c>
      <c r="D3" s="13" t="s">
        <v>2128</v>
      </c>
      <c r="E3" s="13">
        <v>7583</v>
      </c>
      <c r="F3" s="13" t="s">
        <v>190</v>
      </c>
      <c r="G3" s="13">
        <v>300</v>
      </c>
      <c r="H3" s="13">
        <v>144.9</v>
      </c>
      <c r="I3" s="13">
        <v>400</v>
      </c>
      <c r="J3" s="12">
        <v>844.9</v>
      </c>
    </row>
    <row r="4" customHeight="1" spans="1:10">
      <c r="A4" s="12">
        <v>2</v>
      </c>
      <c r="B4" s="13" t="s">
        <v>2127</v>
      </c>
      <c r="C4" s="13">
        <v>343</v>
      </c>
      <c r="D4" s="13" t="s">
        <v>2128</v>
      </c>
      <c r="E4" s="13">
        <v>10932</v>
      </c>
      <c r="F4" s="13" t="s">
        <v>211</v>
      </c>
      <c r="G4" s="13">
        <v>240</v>
      </c>
      <c r="H4" s="13">
        <v>100</v>
      </c>
      <c r="I4" s="13">
        <v>180</v>
      </c>
      <c r="J4" s="12">
        <v>520</v>
      </c>
    </row>
    <row r="5" customHeight="1" spans="1:10">
      <c r="A5" s="12">
        <v>3</v>
      </c>
      <c r="B5" s="13" t="s">
        <v>2127</v>
      </c>
      <c r="C5" s="13">
        <v>343</v>
      </c>
      <c r="D5" s="13" t="s">
        <v>2128</v>
      </c>
      <c r="E5" s="13">
        <v>12953</v>
      </c>
      <c r="F5" s="13" t="s">
        <v>299</v>
      </c>
      <c r="G5" s="13">
        <v>240</v>
      </c>
      <c r="H5" s="13">
        <v>100</v>
      </c>
      <c r="I5" s="13">
        <v>180</v>
      </c>
      <c r="J5" s="12">
        <v>520</v>
      </c>
    </row>
    <row r="6" customHeight="1" spans="1:10">
      <c r="A6" s="12">
        <v>4</v>
      </c>
      <c r="B6" s="13" t="s">
        <v>2127</v>
      </c>
      <c r="C6" s="13">
        <v>343</v>
      </c>
      <c r="D6" s="13" t="s">
        <v>2128</v>
      </c>
      <c r="E6" s="13">
        <v>13329</v>
      </c>
      <c r="F6" s="13" t="s">
        <v>1069</v>
      </c>
      <c r="G6" s="13">
        <v>40</v>
      </c>
      <c r="H6" s="13">
        <v>10</v>
      </c>
      <c r="I6" s="13"/>
      <c r="J6" s="12">
        <v>50</v>
      </c>
    </row>
    <row r="7" customHeight="1" spans="1:10">
      <c r="A7" s="12">
        <v>5</v>
      </c>
      <c r="B7" s="13" t="s">
        <v>2127</v>
      </c>
      <c r="C7" s="13">
        <v>343</v>
      </c>
      <c r="D7" s="13" t="s">
        <v>2128</v>
      </c>
      <c r="E7" s="13">
        <v>13341</v>
      </c>
      <c r="F7" s="13" t="s">
        <v>1398</v>
      </c>
      <c r="G7" s="13">
        <v>40</v>
      </c>
      <c r="H7" s="13">
        <v>10</v>
      </c>
      <c r="I7" s="13"/>
      <c r="J7" s="12">
        <v>50</v>
      </c>
    </row>
    <row r="8" customHeight="1" spans="1:10">
      <c r="A8" s="12">
        <v>6</v>
      </c>
      <c r="B8" s="13" t="s">
        <v>2127</v>
      </c>
      <c r="C8" s="13">
        <v>343</v>
      </c>
      <c r="D8" s="13" t="s">
        <v>2128</v>
      </c>
      <c r="E8" s="13">
        <v>13334</v>
      </c>
      <c r="F8" s="13" t="s">
        <v>1115</v>
      </c>
      <c r="G8" s="13">
        <v>40</v>
      </c>
      <c r="H8" s="13">
        <v>10</v>
      </c>
      <c r="I8" s="13"/>
      <c r="J8" s="12">
        <v>50</v>
      </c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"/>
  <sheetViews>
    <sheetView workbookViewId="0">
      <selection activeCell="M22" sqref="M22"/>
    </sheetView>
  </sheetViews>
  <sheetFormatPr defaultColWidth="9" defaultRowHeight="13.5" outlineLevelRow="1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2129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2130</v>
      </c>
      <c r="D1" s="1" t="s">
        <v>2131</v>
      </c>
      <c r="E1" s="1" t="s">
        <v>2132</v>
      </c>
      <c r="F1" s="1" t="s">
        <v>15</v>
      </c>
      <c r="H1" s="1" t="s">
        <v>16</v>
      </c>
      <c r="I1" s="1" t="s">
        <v>2133</v>
      </c>
      <c r="J1" s="1" t="s">
        <v>2134</v>
      </c>
      <c r="K1" s="1" t="s">
        <v>2134</v>
      </c>
      <c r="L1" s="1" t="s">
        <v>2134</v>
      </c>
      <c r="M1" s="1" t="s">
        <v>2135</v>
      </c>
      <c r="N1" s="1" t="s">
        <v>2136</v>
      </c>
      <c r="O1" s="1" t="s">
        <v>2137</v>
      </c>
      <c r="P1" s="1" t="s">
        <v>2138</v>
      </c>
      <c r="Q1" s="1" t="s">
        <v>2139</v>
      </c>
    </row>
    <row r="2" s="2" customFormat="1" spans="1:17">
      <c r="A2" s="3">
        <v>107</v>
      </c>
      <c r="B2" s="2" t="s">
        <v>2140</v>
      </c>
      <c r="C2" s="2" t="s">
        <v>2141</v>
      </c>
      <c r="D2" s="2" t="s">
        <v>339</v>
      </c>
      <c r="E2" s="2" t="s">
        <v>2142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2143</v>
      </c>
      <c r="J2" s="4" t="s">
        <v>2144</v>
      </c>
      <c r="K2" s="4" t="s">
        <v>2145</v>
      </c>
      <c r="L2" s="4" t="s">
        <v>2146</v>
      </c>
      <c r="M2" s="2" t="s">
        <v>2147</v>
      </c>
      <c r="N2" s="2">
        <v>10</v>
      </c>
      <c r="O2" s="2">
        <v>1</v>
      </c>
      <c r="P2" s="2">
        <v>2</v>
      </c>
      <c r="Q2" s="2" t="s">
        <v>2148</v>
      </c>
    </row>
    <row r="3" s="2" customFormat="1" spans="1:17">
      <c r="A3" s="3">
        <v>106</v>
      </c>
      <c r="B3" s="2" t="s">
        <v>2140</v>
      </c>
      <c r="C3" s="2" t="s">
        <v>2149</v>
      </c>
      <c r="D3" s="2" t="s">
        <v>2150</v>
      </c>
      <c r="E3" s="2" t="s">
        <v>2151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2152</v>
      </c>
      <c r="J3" s="4" t="s">
        <v>2153</v>
      </c>
      <c r="K3" s="4" t="s">
        <v>2154</v>
      </c>
      <c r="L3" s="4" t="s">
        <v>2155</v>
      </c>
      <c r="M3" s="2" t="s">
        <v>2156</v>
      </c>
      <c r="N3" s="2">
        <v>24</v>
      </c>
      <c r="O3" s="2" t="s">
        <v>2157</v>
      </c>
      <c r="P3" s="2">
        <v>24</v>
      </c>
      <c r="Q3" s="2" t="s">
        <v>2158</v>
      </c>
    </row>
    <row r="4" s="2" customFormat="1" spans="1:17">
      <c r="A4" s="3">
        <v>105</v>
      </c>
      <c r="B4" s="2" t="s">
        <v>2140</v>
      </c>
      <c r="C4" s="2" t="s">
        <v>2159</v>
      </c>
      <c r="D4" s="2" t="s">
        <v>251</v>
      </c>
      <c r="E4" s="2" t="s">
        <v>2160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2152</v>
      </c>
      <c r="J4" s="4" t="s">
        <v>2161</v>
      </c>
      <c r="K4" s="4" t="s">
        <v>2162</v>
      </c>
      <c r="L4" s="4" t="s">
        <v>2163</v>
      </c>
      <c r="M4" s="2" t="s">
        <v>2164</v>
      </c>
      <c r="N4" s="2">
        <v>12</v>
      </c>
      <c r="O4" s="2">
        <v>2</v>
      </c>
      <c r="P4" s="2">
        <v>8</v>
      </c>
      <c r="Q4" s="2" t="s">
        <v>2165</v>
      </c>
    </row>
    <row r="5" s="2" customFormat="1" spans="1:17">
      <c r="A5" s="3">
        <v>104</v>
      </c>
      <c r="B5" s="2" t="s">
        <v>2140</v>
      </c>
      <c r="C5" s="2" t="s">
        <v>2166</v>
      </c>
      <c r="D5" s="2" t="s">
        <v>408</v>
      </c>
      <c r="E5" s="2" t="s">
        <v>2160</v>
      </c>
      <c r="F5" s="3">
        <v>104428</v>
      </c>
      <c r="G5" s="3" t="str">
        <f>VLOOKUP(F:F,双十一未开展社区活动!B:C,2,0)</f>
        <v>崇州市崇阳镇永康东路药店</v>
      </c>
      <c r="H5" s="3" t="s">
        <v>2167</v>
      </c>
      <c r="I5" s="2" t="s">
        <v>2152</v>
      </c>
      <c r="J5" s="4" t="s">
        <v>2168</v>
      </c>
      <c r="K5" s="4" t="s">
        <v>2169</v>
      </c>
      <c r="L5" s="4" t="s">
        <v>2170</v>
      </c>
      <c r="M5" s="2" t="s">
        <v>2171</v>
      </c>
      <c r="N5" s="2">
        <v>10</v>
      </c>
      <c r="O5" s="2" t="s">
        <v>2157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2140</v>
      </c>
      <c r="C6" s="2" t="s">
        <v>2172</v>
      </c>
      <c r="D6" s="2" t="s">
        <v>627</v>
      </c>
      <c r="E6" s="2" t="s">
        <v>2173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2152</v>
      </c>
      <c r="J6" s="4" t="s">
        <v>2174</v>
      </c>
      <c r="K6" s="4" t="s">
        <v>2175</v>
      </c>
      <c r="L6" s="4" t="s">
        <v>2176</v>
      </c>
      <c r="M6" s="2" t="s">
        <v>2177</v>
      </c>
      <c r="N6" s="2">
        <v>7</v>
      </c>
      <c r="O6" s="2">
        <v>3</v>
      </c>
      <c r="P6" s="2">
        <v>7</v>
      </c>
      <c r="Q6" s="2" t="s">
        <v>2178</v>
      </c>
    </row>
    <row r="7" s="2" customFormat="1" spans="1:17">
      <c r="A7" s="3">
        <v>102</v>
      </c>
      <c r="B7" s="2" t="s">
        <v>2140</v>
      </c>
      <c r="C7" s="2" t="s">
        <v>2179</v>
      </c>
      <c r="D7" s="2" t="s">
        <v>484</v>
      </c>
      <c r="E7" s="2" t="s">
        <v>2180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2152</v>
      </c>
      <c r="J7" s="4" t="s">
        <v>2181</v>
      </c>
      <c r="K7" s="4" t="s">
        <v>2182</v>
      </c>
      <c r="L7" s="4" t="s">
        <v>2183</v>
      </c>
      <c r="M7" s="2" t="s">
        <v>2184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2140</v>
      </c>
      <c r="C8" s="2" t="s">
        <v>2185</v>
      </c>
      <c r="D8" s="2" t="s">
        <v>2186</v>
      </c>
      <c r="E8" s="2" t="s">
        <v>2187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2152</v>
      </c>
      <c r="J8" s="4" t="s">
        <v>2188</v>
      </c>
      <c r="K8" s="4" t="s">
        <v>2189</v>
      </c>
      <c r="L8" s="5" t="s">
        <v>2190</v>
      </c>
      <c r="M8" s="2" t="s">
        <v>2191</v>
      </c>
      <c r="N8" s="2">
        <v>51</v>
      </c>
      <c r="O8" s="2">
        <v>16</v>
      </c>
      <c r="P8" s="2">
        <v>24</v>
      </c>
      <c r="Q8" s="2" t="s">
        <v>2192</v>
      </c>
    </row>
    <row r="9" s="2" customFormat="1" spans="1:17">
      <c r="A9" s="3">
        <v>100</v>
      </c>
      <c r="B9" s="2" t="s">
        <v>2140</v>
      </c>
      <c r="C9" s="2" t="s">
        <v>2193</v>
      </c>
      <c r="D9" s="2" t="s">
        <v>234</v>
      </c>
      <c r="E9" s="2" t="s">
        <v>2194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2195</v>
      </c>
      <c r="J9" s="5" t="s">
        <v>2196</v>
      </c>
      <c r="K9" s="4" t="s">
        <v>2197</v>
      </c>
      <c r="L9" s="4" t="s">
        <v>2198</v>
      </c>
      <c r="M9" s="2" t="s">
        <v>2199</v>
      </c>
      <c r="N9" s="2">
        <v>20</v>
      </c>
      <c r="O9" s="2">
        <v>3</v>
      </c>
      <c r="P9" s="2">
        <v>20</v>
      </c>
      <c r="Q9" s="2" t="s">
        <v>2200</v>
      </c>
    </row>
    <row r="10" s="2" customFormat="1" spans="1:17">
      <c r="A10" s="3">
        <v>99</v>
      </c>
      <c r="B10" s="2" t="s">
        <v>2140</v>
      </c>
      <c r="C10" s="2" t="s">
        <v>2201</v>
      </c>
      <c r="D10" s="2" t="s">
        <v>1692</v>
      </c>
      <c r="E10" s="2" t="s">
        <v>2202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2152</v>
      </c>
      <c r="J10" s="4" t="s">
        <v>2203</v>
      </c>
      <c r="K10" s="4" t="s">
        <v>2204</v>
      </c>
      <c r="L10" s="4" t="s">
        <v>2205</v>
      </c>
      <c r="M10" s="2" t="s">
        <v>2206</v>
      </c>
      <c r="N10" s="2">
        <v>14</v>
      </c>
      <c r="O10" s="2" t="s">
        <v>2157</v>
      </c>
      <c r="P10" s="2">
        <v>3</v>
      </c>
      <c r="Q10" s="2" t="s">
        <v>2207</v>
      </c>
    </row>
    <row r="11" s="2" customFormat="1" spans="1:17">
      <c r="A11" s="3">
        <v>98</v>
      </c>
      <c r="B11" s="2" t="s">
        <v>2140</v>
      </c>
      <c r="C11" s="2" t="s">
        <v>2208</v>
      </c>
      <c r="D11" s="2" t="s">
        <v>308</v>
      </c>
      <c r="E11" s="2" t="s">
        <v>2209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2152</v>
      </c>
      <c r="J11" s="4" t="s">
        <v>2210</v>
      </c>
      <c r="K11" s="4" t="s">
        <v>2211</v>
      </c>
      <c r="L11" s="4" t="s">
        <v>2212</v>
      </c>
      <c r="M11" s="2" t="s">
        <v>2213</v>
      </c>
      <c r="N11" s="2">
        <v>12</v>
      </c>
      <c r="O11" s="2">
        <v>1</v>
      </c>
      <c r="P11" s="2">
        <v>10</v>
      </c>
      <c r="Q11" s="2" t="s">
        <v>2214</v>
      </c>
    </row>
    <row r="12" s="2" customFormat="1" spans="1:17">
      <c r="A12" s="3">
        <v>97</v>
      </c>
      <c r="B12" s="2" t="s">
        <v>2140</v>
      </c>
      <c r="C12" s="2" t="s">
        <v>2215</v>
      </c>
      <c r="D12" s="2" t="s">
        <v>436</v>
      </c>
      <c r="E12" s="2" t="s">
        <v>2216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2152</v>
      </c>
      <c r="J12" s="4" t="s">
        <v>2217</v>
      </c>
      <c r="K12" s="4" t="s">
        <v>2218</v>
      </c>
      <c r="L12" s="4" t="s">
        <v>2219</v>
      </c>
      <c r="M12" s="2" t="s">
        <v>2220</v>
      </c>
      <c r="N12" s="2">
        <v>20</v>
      </c>
      <c r="O12" s="2">
        <v>2</v>
      </c>
      <c r="P12" s="2">
        <v>5</v>
      </c>
      <c r="Q12" s="2" t="s">
        <v>2221</v>
      </c>
    </row>
    <row r="13" s="2" customFormat="1" spans="1:17">
      <c r="A13" s="3">
        <v>96</v>
      </c>
      <c r="B13" s="2" t="s">
        <v>2140</v>
      </c>
      <c r="C13" s="2" t="s">
        <v>2222</v>
      </c>
      <c r="D13" s="2" t="s">
        <v>609</v>
      </c>
      <c r="E13" s="2" t="s">
        <v>2223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2152</v>
      </c>
      <c r="J13" s="4" t="s">
        <v>2224</v>
      </c>
      <c r="K13" s="4" t="s">
        <v>2225</v>
      </c>
      <c r="L13" s="4" t="s">
        <v>2226</v>
      </c>
      <c r="M13" s="2" t="s">
        <v>2227</v>
      </c>
      <c r="N13" s="2">
        <v>6</v>
      </c>
      <c r="O13" s="2">
        <v>5</v>
      </c>
      <c r="P13" s="2">
        <v>5</v>
      </c>
      <c r="Q13" s="2" t="s">
        <v>2228</v>
      </c>
    </row>
    <row r="14" s="2" customFormat="1" spans="1:17">
      <c r="A14" s="3">
        <v>95</v>
      </c>
      <c r="B14" s="2" t="s">
        <v>2140</v>
      </c>
      <c r="C14" s="2" t="s">
        <v>2229</v>
      </c>
      <c r="D14" s="2" t="s">
        <v>611</v>
      </c>
      <c r="E14" s="2" t="s">
        <v>2230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2152</v>
      </c>
      <c r="J14" s="4" t="s">
        <v>2231</v>
      </c>
      <c r="K14" s="4" t="s">
        <v>2232</v>
      </c>
      <c r="L14" s="4" t="s">
        <v>2233</v>
      </c>
      <c r="M14" s="2" t="s">
        <v>2156</v>
      </c>
      <c r="N14" s="2">
        <v>20</v>
      </c>
      <c r="O14" s="2" t="s">
        <v>2157</v>
      </c>
      <c r="P14" s="2">
        <v>15</v>
      </c>
      <c r="Q14" s="2" t="s">
        <v>2234</v>
      </c>
    </row>
    <row r="15" s="2" customFormat="1" spans="1:17">
      <c r="A15" s="3">
        <v>94</v>
      </c>
      <c r="B15" s="2" t="s">
        <v>2140</v>
      </c>
      <c r="C15" s="2" t="s">
        <v>2235</v>
      </c>
      <c r="D15" s="2" t="s">
        <v>534</v>
      </c>
      <c r="E15" s="2" t="s">
        <v>2236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2152</v>
      </c>
      <c r="J15" s="4" t="s">
        <v>2237</v>
      </c>
      <c r="K15" s="4" t="s">
        <v>2238</v>
      </c>
      <c r="L15" s="4" t="s">
        <v>2239</v>
      </c>
      <c r="M15" s="2" t="s">
        <v>2171</v>
      </c>
      <c r="N15" s="2">
        <v>8</v>
      </c>
      <c r="O15" s="2" t="s">
        <v>2157</v>
      </c>
      <c r="P15" s="2" t="s">
        <v>2157</v>
      </c>
      <c r="Q15" s="2" t="s">
        <v>2240</v>
      </c>
    </row>
    <row r="16" s="2" customFormat="1" spans="1:17">
      <c r="A16" s="3">
        <v>93</v>
      </c>
      <c r="B16" s="2" t="s">
        <v>2140</v>
      </c>
      <c r="C16" s="2" t="s">
        <v>2241</v>
      </c>
      <c r="D16" s="2" t="s">
        <v>531</v>
      </c>
      <c r="E16" s="2" t="s">
        <v>2242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2152</v>
      </c>
      <c r="J16" s="4" t="s">
        <v>2243</v>
      </c>
      <c r="K16" s="4" t="s">
        <v>2244</v>
      </c>
      <c r="L16" s="4" t="s">
        <v>2245</v>
      </c>
      <c r="M16" s="2" t="s">
        <v>2246</v>
      </c>
      <c r="N16" s="2" t="s">
        <v>2157</v>
      </c>
      <c r="O16" s="2">
        <v>1</v>
      </c>
      <c r="P16" s="2">
        <v>10</v>
      </c>
      <c r="Q16" s="2" t="s">
        <v>2247</v>
      </c>
    </row>
    <row r="17" s="2" customFormat="1" spans="1:17">
      <c r="A17" s="3">
        <v>92</v>
      </c>
      <c r="B17" s="2" t="s">
        <v>2140</v>
      </c>
      <c r="C17" s="2" t="s">
        <v>2248</v>
      </c>
      <c r="D17" s="2" t="s">
        <v>1569</v>
      </c>
      <c r="E17" s="2" t="s">
        <v>2249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2195</v>
      </c>
      <c r="J17" s="4" t="s">
        <v>2250</v>
      </c>
      <c r="K17" s="4" t="s">
        <v>2251</v>
      </c>
      <c r="L17" s="4" t="s">
        <v>2252</v>
      </c>
      <c r="M17" s="2" t="s">
        <v>2171</v>
      </c>
      <c r="N17" s="2">
        <v>15</v>
      </c>
      <c r="O17" s="2" t="s">
        <v>2157</v>
      </c>
      <c r="P17" s="2">
        <v>12</v>
      </c>
      <c r="Q17" s="2" t="s">
        <v>2253</v>
      </c>
    </row>
    <row r="18" s="2" customFormat="1" spans="1:17">
      <c r="A18" s="3">
        <v>91</v>
      </c>
      <c r="B18" s="2" t="s">
        <v>2140</v>
      </c>
      <c r="C18" s="2" t="s">
        <v>2254</v>
      </c>
      <c r="D18" s="2" t="s">
        <v>601</v>
      </c>
      <c r="E18" s="2" t="s">
        <v>2255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2152</v>
      </c>
      <c r="J18" s="4" t="s">
        <v>2256</v>
      </c>
      <c r="K18" s="4" t="s">
        <v>2257</v>
      </c>
      <c r="L18" s="4" t="s">
        <v>2258</v>
      </c>
      <c r="M18" s="2" t="s">
        <v>2259</v>
      </c>
      <c r="N18" s="2">
        <v>11</v>
      </c>
      <c r="O18" s="2" t="s">
        <v>2157</v>
      </c>
      <c r="P18" s="2">
        <v>4</v>
      </c>
      <c r="Q18" s="2" t="s">
        <v>2260</v>
      </c>
    </row>
    <row r="19" s="2" customFormat="1" spans="1:17">
      <c r="A19" s="3">
        <v>90</v>
      </c>
      <c r="B19" s="2" t="s">
        <v>2140</v>
      </c>
      <c r="C19" s="2" t="s">
        <v>2261</v>
      </c>
      <c r="D19" s="2" t="s">
        <v>568</v>
      </c>
      <c r="E19" s="2" t="s">
        <v>2262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2152</v>
      </c>
      <c r="J19" s="4" t="s">
        <v>2263</v>
      </c>
      <c r="K19" s="4" t="s">
        <v>2264</v>
      </c>
      <c r="L19" s="4" t="s">
        <v>2265</v>
      </c>
      <c r="M19" s="2" t="s">
        <v>2266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2140</v>
      </c>
      <c r="C20" s="2" t="s">
        <v>2267</v>
      </c>
      <c r="D20" s="2" t="s">
        <v>379</v>
      </c>
      <c r="E20" s="2" t="s">
        <v>2268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2269</v>
      </c>
      <c r="J20" s="4" t="s">
        <v>2270</v>
      </c>
      <c r="K20" s="4" t="s">
        <v>2271</v>
      </c>
      <c r="L20" s="4" t="s">
        <v>2272</v>
      </c>
      <c r="M20" s="2" t="s">
        <v>2273</v>
      </c>
      <c r="N20" s="2">
        <v>15</v>
      </c>
      <c r="O20" s="2">
        <v>5</v>
      </c>
      <c r="P20" s="2">
        <v>15</v>
      </c>
      <c r="Q20" s="2" t="s">
        <v>2274</v>
      </c>
    </row>
    <row r="21" s="2" customFormat="1" spans="1:17">
      <c r="A21" s="3">
        <v>88</v>
      </c>
      <c r="B21" s="2" t="s">
        <v>2140</v>
      </c>
      <c r="C21" s="2" t="s">
        <v>2275</v>
      </c>
      <c r="D21" s="2" t="s">
        <v>591</v>
      </c>
      <c r="E21" s="2" t="s">
        <v>2276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2152</v>
      </c>
      <c r="J21" s="4" t="s">
        <v>2277</v>
      </c>
      <c r="K21" s="4" t="s">
        <v>2278</v>
      </c>
      <c r="L21" s="4" t="s">
        <v>2279</v>
      </c>
      <c r="M21" s="2" t="s">
        <v>2227</v>
      </c>
      <c r="N21" s="2" t="s">
        <v>2157</v>
      </c>
      <c r="O21" s="2" t="s">
        <v>2157</v>
      </c>
      <c r="P21" s="2" t="s">
        <v>2157</v>
      </c>
      <c r="Q21" s="2" t="s">
        <v>2280</v>
      </c>
    </row>
    <row r="22" s="2" customFormat="1" spans="1:17">
      <c r="A22" s="3">
        <v>87</v>
      </c>
      <c r="B22" s="2" t="s">
        <v>2140</v>
      </c>
      <c r="C22" s="2" t="s">
        <v>2281</v>
      </c>
      <c r="D22" s="2" t="s">
        <v>537</v>
      </c>
      <c r="E22" s="2" t="s">
        <v>2282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2195</v>
      </c>
      <c r="J22" s="4" t="s">
        <v>2283</v>
      </c>
      <c r="K22" s="4" t="s">
        <v>2284</v>
      </c>
      <c r="L22" s="4" t="s">
        <v>2285</v>
      </c>
      <c r="M22" s="2" t="s">
        <v>2286</v>
      </c>
      <c r="N22" s="2">
        <v>25</v>
      </c>
      <c r="O22" s="2" t="s">
        <v>2157</v>
      </c>
      <c r="P22" s="2">
        <v>36</v>
      </c>
      <c r="Q22" s="2" t="s">
        <v>2287</v>
      </c>
    </row>
    <row r="23" s="2" customFormat="1" spans="1:17">
      <c r="A23" s="3">
        <v>86</v>
      </c>
      <c r="B23" s="2" t="s">
        <v>2140</v>
      </c>
      <c r="C23" s="2" t="s">
        <v>2288</v>
      </c>
      <c r="D23" s="2" t="s">
        <v>523</v>
      </c>
      <c r="E23" s="2" t="s">
        <v>2289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2195</v>
      </c>
      <c r="J23" s="4" t="s">
        <v>2290</v>
      </c>
      <c r="K23" s="4" t="s">
        <v>2291</v>
      </c>
      <c r="L23" s="4" t="s">
        <v>2292</v>
      </c>
      <c r="M23" s="2" t="s">
        <v>2184</v>
      </c>
      <c r="N23" s="2">
        <v>12</v>
      </c>
      <c r="O23" s="2">
        <v>2</v>
      </c>
      <c r="P23" s="2">
        <v>6</v>
      </c>
      <c r="Q23" s="2" t="s">
        <v>2293</v>
      </c>
    </row>
    <row r="24" s="2" customFormat="1" spans="1:17">
      <c r="A24" s="3">
        <v>85</v>
      </c>
      <c r="B24" s="2" t="s">
        <v>2140</v>
      </c>
      <c r="C24" s="2" t="s">
        <v>2294</v>
      </c>
      <c r="D24" s="2" t="s">
        <v>1604</v>
      </c>
      <c r="E24" s="2" t="s">
        <v>2295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2195</v>
      </c>
      <c r="J24" s="4" t="s">
        <v>2296</v>
      </c>
      <c r="K24" s="4" t="s">
        <v>2297</v>
      </c>
      <c r="L24" s="4" t="s">
        <v>2298</v>
      </c>
      <c r="M24" s="2" t="s">
        <v>2299</v>
      </c>
      <c r="N24" s="2">
        <v>6</v>
      </c>
      <c r="O24" s="2">
        <v>3</v>
      </c>
      <c r="P24" s="2">
        <v>5</v>
      </c>
      <c r="Q24" s="2" t="s">
        <v>2300</v>
      </c>
    </row>
    <row r="25" s="2" customFormat="1" spans="1:17">
      <c r="A25" s="3">
        <v>84</v>
      </c>
      <c r="B25" s="2" t="s">
        <v>2140</v>
      </c>
      <c r="C25" s="2" t="s">
        <v>2301</v>
      </c>
      <c r="D25" s="2" t="s">
        <v>557</v>
      </c>
      <c r="E25" s="2" t="s">
        <v>2302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2195</v>
      </c>
      <c r="J25" s="4" t="s">
        <v>2303</v>
      </c>
      <c r="K25" s="4" t="s">
        <v>2304</v>
      </c>
      <c r="L25" s="4" t="s">
        <v>2305</v>
      </c>
      <c r="M25" s="2" t="s">
        <v>2246</v>
      </c>
      <c r="N25" s="2">
        <v>2</v>
      </c>
      <c r="O25" s="2">
        <v>2</v>
      </c>
      <c r="P25" s="2">
        <v>10</v>
      </c>
      <c r="Q25" s="2" t="s">
        <v>2306</v>
      </c>
    </row>
    <row r="26" s="2" customFormat="1" spans="1:17">
      <c r="A26" s="3">
        <v>83</v>
      </c>
      <c r="B26" s="2" t="s">
        <v>2140</v>
      </c>
      <c r="C26" s="2" t="s">
        <v>2307</v>
      </c>
      <c r="D26" s="2" t="s">
        <v>583</v>
      </c>
      <c r="E26" s="2" t="s">
        <v>2276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2195</v>
      </c>
      <c r="J26" s="4" t="s">
        <v>2308</v>
      </c>
      <c r="K26" s="4" t="s">
        <v>2309</v>
      </c>
      <c r="L26" s="4" t="s">
        <v>2310</v>
      </c>
      <c r="M26" s="2" t="s">
        <v>2227</v>
      </c>
      <c r="N26" s="2">
        <v>20</v>
      </c>
      <c r="O26" s="2" t="s">
        <v>2157</v>
      </c>
      <c r="P26" s="2" t="s">
        <v>2157</v>
      </c>
      <c r="Q26" s="2" t="s">
        <v>2311</v>
      </c>
    </row>
    <row r="27" s="2" customFormat="1" spans="1:17">
      <c r="A27" s="3">
        <v>82</v>
      </c>
      <c r="B27" s="2" t="s">
        <v>2140</v>
      </c>
      <c r="C27" s="2" t="s">
        <v>2312</v>
      </c>
      <c r="D27" s="2" t="s">
        <v>203</v>
      </c>
      <c r="E27" s="2" t="s">
        <v>2313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2195</v>
      </c>
      <c r="J27" s="4" t="s">
        <v>2314</v>
      </c>
      <c r="K27" s="4" t="s">
        <v>2315</v>
      </c>
      <c r="L27" s="4" t="s">
        <v>2316</v>
      </c>
      <c r="M27" s="2" t="s">
        <v>2317</v>
      </c>
      <c r="N27" s="2">
        <v>5</v>
      </c>
      <c r="O27" s="2" t="s">
        <v>2157</v>
      </c>
      <c r="P27" s="2">
        <v>3</v>
      </c>
      <c r="Q27" s="2" t="s">
        <v>2318</v>
      </c>
    </row>
    <row r="28" s="2" customFormat="1" spans="1:17">
      <c r="A28" s="3">
        <v>81</v>
      </c>
      <c r="B28" s="2" t="s">
        <v>2140</v>
      </c>
      <c r="C28" s="2" t="s">
        <v>2319</v>
      </c>
      <c r="D28" s="2" t="s">
        <v>407</v>
      </c>
      <c r="E28" s="2" t="s">
        <v>2320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2195</v>
      </c>
      <c r="J28" s="4" t="s">
        <v>2321</v>
      </c>
      <c r="K28" s="4" t="s">
        <v>2322</v>
      </c>
      <c r="L28" s="4" t="s">
        <v>2323</v>
      </c>
      <c r="M28" s="2" t="s">
        <v>2324</v>
      </c>
      <c r="N28" s="2">
        <v>10</v>
      </c>
      <c r="O28" s="2">
        <v>3</v>
      </c>
      <c r="P28" s="2">
        <v>4</v>
      </c>
      <c r="Q28" s="2" t="s">
        <v>2325</v>
      </c>
    </row>
    <row r="29" s="2" customFormat="1" spans="1:17">
      <c r="A29" s="3">
        <v>80</v>
      </c>
      <c r="B29" s="2" t="s">
        <v>2140</v>
      </c>
      <c r="C29" s="2" t="s">
        <v>2326</v>
      </c>
      <c r="D29" s="2" t="s">
        <v>317</v>
      </c>
      <c r="E29" s="2" t="s">
        <v>2327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2195</v>
      </c>
      <c r="J29" s="4" t="s">
        <v>2328</v>
      </c>
      <c r="K29" s="4" t="s">
        <v>2329</v>
      </c>
      <c r="L29" s="4" t="s">
        <v>2330</v>
      </c>
      <c r="M29" s="2" t="s">
        <v>2213</v>
      </c>
      <c r="N29" s="2">
        <v>8</v>
      </c>
      <c r="O29" s="2" t="s">
        <v>2157</v>
      </c>
      <c r="P29" s="2">
        <v>4</v>
      </c>
      <c r="Q29" s="2" t="s">
        <v>2331</v>
      </c>
    </row>
    <row r="30" s="2" customFormat="1" spans="1:17">
      <c r="A30" s="3">
        <v>79</v>
      </c>
      <c r="B30" s="2" t="s">
        <v>2140</v>
      </c>
      <c r="C30" s="2" t="s">
        <v>2332</v>
      </c>
      <c r="D30" s="2" t="s">
        <v>320</v>
      </c>
      <c r="E30" s="2" t="s">
        <v>2333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2195</v>
      </c>
      <c r="J30" s="4" t="s">
        <v>2334</v>
      </c>
      <c r="K30" s="4" t="s">
        <v>2335</v>
      </c>
      <c r="L30" s="4" t="s">
        <v>2336</v>
      </c>
      <c r="M30" s="2" t="s">
        <v>2337</v>
      </c>
      <c r="N30" s="2">
        <v>20</v>
      </c>
      <c r="O30" s="2">
        <v>2</v>
      </c>
      <c r="P30" s="2">
        <v>5</v>
      </c>
      <c r="Q30" s="2" t="s">
        <v>2338</v>
      </c>
    </row>
    <row r="31" s="2" customFormat="1" spans="1:17">
      <c r="A31" s="3">
        <v>78</v>
      </c>
      <c r="B31" s="2" t="s">
        <v>2140</v>
      </c>
      <c r="C31" s="2" t="s">
        <v>2339</v>
      </c>
      <c r="D31" s="2" t="s">
        <v>357</v>
      </c>
      <c r="E31" s="2" t="s">
        <v>2340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2195</v>
      </c>
      <c r="J31" s="4" t="s">
        <v>2341</v>
      </c>
      <c r="K31" s="4" t="s">
        <v>2342</v>
      </c>
      <c r="L31" s="4" t="s">
        <v>2343</v>
      </c>
      <c r="M31" s="2" t="s">
        <v>2184</v>
      </c>
      <c r="N31" s="2">
        <v>2</v>
      </c>
      <c r="O31" s="2" t="s">
        <v>2157</v>
      </c>
      <c r="P31" s="2" t="s">
        <v>2157</v>
      </c>
      <c r="Q31" s="2" t="s">
        <v>2344</v>
      </c>
    </row>
    <row r="32" s="2" customFormat="1" spans="1:17">
      <c r="A32" s="3">
        <v>77</v>
      </c>
      <c r="B32" s="2" t="s">
        <v>2140</v>
      </c>
      <c r="C32" s="2" t="s">
        <v>2345</v>
      </c>
      <c r="D32" s="2" t="s">
        <v>561</v>
      </c>
      <c r="E32" s="2" t="s">
        <v>2346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2195</v>
      </c>
      <c r="J32" s="4" t="s">
        <v>2347</v>
      </c>
      <c r="K32" s="4" t="s">
        <v>2348</v>
      </c>
      <c r="L32" s="4" t="s">
        <v>2349</v>
      </c>
      <c r="M32" s="2" t="s">
        <v>2246</v>
      </c>
      <c r="N32" s="2">
        <v>12</v>
      </c>
      <c r="O32" s="2">
        <v>3</v>
      </c>
      <c r="P32" s="2">
        <v>2</v>
      </c>
      <c r="Q32" s="2" t="s">
        <v>2350</v>
      </c>
    </row>
    <row r="33" s="2" customFormat="1" spans="1:17">
      <c r="A33" s="3">
        <v>76</v>
      </c>
      <c r="B33" s="2" t="s">
        <v>2140</v>
      </c>
      <c r="C33" s="2" t="s">
        <v>2351</v>
      </c>
      <c r="D33" s="2" t="s">
        <v>1313</v>
      </c>
      <c r="E33" s="2" t="s">
        <v>2352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2195</v>
      </c>
      <c r="J33" s="4" t="s">
        <v>2353</v>
      </c>
      <c r="K33" s="4" t="s">
        <v>2354</v>
      </c>
      <c r="L33" s="4" t="s">
        <v>2355</v>
      </c>
      <c r="M33" s="2" t="s">
        <v>2356</v>
      </c>
      <c r="N33" s="2">
        <v>22</v>
      </c>
      <c r="O33" s="2" t="s">
        <v>2157</v>
      </c>
      <c r="P33" s="2">
        <v>8</v>
      </c>
      <c r="Q33" s="2" t="s">
        <v>2357</v>
      </c>
    </row>
    <row r="34" s="2" customFormat="1" spans="1:17">
      <c r="A34" s="3">
        <v>75</v>
      </c>
      <c r="B34" s="2" t="s">
        <v>2140</v>
      </c>
      <c r="C34" s="2" t="s">
        <v>2351</v>
      </c>
      <c r="D34" s="2" t="s">
        <v>991</v>
      </c>
      <c r="E34" s="2" t="s">
        <v>2358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2195</v>
      </c>
      <c r="J34" s="4" t="s">
        <v>2359</v>
      </c>
      <c r="K34" s="4" t="s">
        <v>2360</v>
      </c>
      <c r="L34" s="4" t="s">
        <v>2361</v>
      </c>
      <c r="M34" s="2" t="s">
        <v>2362</v>
      </c>
      <c r="N34" s="2">
        <v>4</v>
      </c>
      <c r="O34" s="2" t="s">
        <v>2157</v>
      </c>
      <c r="P34" s="2">
        <v>2</v>
      </c>
      <c r="Q34" s="2" t="s">
        <v>2363</v>
      </c>
    </row>
    <row r="35" s="2" customFormat="1" spans="1:17">
      <c r="A35" s="3">
        <v>74</v>
      </c>
      <c r="B35" s="2" t="s">
        <v>2140</v>
      </c>
      <c r="C35" s="2" t="s">
        <v>2364</v>
      </c>
      <c r="D35" s="2" t="s">
        <v>434</v>
      </c>
      <c r="E35" s="2" t="s">
        <v>2365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2152</v>
      </c>
      <c r="J35" s="4" t="s">
        <v>2366</v>
      </c>
      <c r="K35" s="4" t="s">
        <v>2367</v>
      </c>
      <c r="L35" s="4" t="s">
        <v>2368</v>
      </c>
      <c r="M35" s="2" t="s">
        <v>2369</v>
      </c>
      <c r="N35" s="2">
        <v>23</v>
      </c>
      <c r="O35" s="2">
        <v>4</v>
      </c>
      <c r="P35" s="2">
        <v>4</v>
      </c>
      <c r="Q35" s="2" t="s">
        <v>2370</v>
      </c>
    </row>
    <row r="36" s="2" customFormat="1" spans="1:17">
      <c r="A36" s="3">
        <v>73</v>
      </c>
      <c r="B36" s="2" t="s">
        <v>2140</v>
      </c>
      <c r="C36" s="2" t="s">
        <v>2371</v>
      </c>
      <c r="D36" s="2" t="s">
        <v>431</v>
      </c>
      <c r="E36" s="2" t="s">
        <v>2372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2195</v>
      </c>
      <c r="J36" s="4" t="s">
        <v>2373</v>
      </c>
      <c r="K36" s="4" t="s">
        <v>2374</v>
      </c>
      <c r="L36" s="4" t="s">
        <v>2375</v>
      </c>
      <c r="M36" s="2" t="s">
        <v>2227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2140</v>
      </c>
      <c r="C37" s="2" t="s">
        <v>2376</v>
      </c>
      <c r="D37" s="2" t="s">
        <v>2377</v>
      </c>
      <c r="E37" s="2" t="s">
        <v>2378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2379</v>
      </c>
      <c r="J37" s="4" t="s">
        <v>2380</v>
      </c>
      <c r="K37" s="4" t="s">
        <v>2381</v>
      </c>
      <c r="L37" s="4" t="s">
        <v>2382</v>
      </c>
      <c r="M37" s="2" t="s">
        <v>2383</v>
      </c>
      <c r="N37" s="2">
        <v>68</v>
      </c>
      <c r="O37" s="2" t="s">
        <v>2157</v>
      </c>
      <c r="P37" s="2" t="s">
        <v>2157</v>
      </c>
      <c r="Q37" s="2" t="s">
        <v>2384</v>
      </c>
    </row>
    <row r="38" s="2" customFormat="1" spans="1:17">
      <c r="A38" s="3">
        <v>71</v>
      </c>
      <c r="B38" s="2" t="s">
        <v>2140</v>
      </c>
      <c r="C38" s="2" t="s">
        <v>2385</v>
      </c>
      <c r="D38" s="2" t="s">
        <v>564</v>
      </c>
      <c r="E38" s="2" t="s">
        <v>2386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2195</v>
      </c>
      <c r="J38" s="4" t="s">
        <v>2387</v>
      </c>
      <c r="K38" s="4" t="s">
        <v>2388</v>
      </c>
      <c r="L38" s="4" t="s">
        <v>2389</v>
      </c>
      <c r="M38" s="2" t="s">
        <v>2246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2140</v>
      </c>
      <c r="C39" s="2" t="s">
        <v>2390</v>
      </c>
      <c r="D39" s="2" t="s">
        <v>466</v>
      </c>
      <c r="E39" s="2" t="s">
        <v>2391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2195</v>
      </c>
      <c r="J39" s="4" t="s">
        <v>2392</v>
      </c>
      <c r="K39" s="4" t="s">
        <v>2393</v>
      </c>
      <c r="L39" s="4" t="s">
        <v>2394</v>
      </c>
      <c r="M39" s="2" t="s">
        <v>2395</v>
      </c>
      <c r="N39" s="2">
        <v>6</v>
      </c>
      <c r="O39" s="2" t="s">
        <v>2157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2140</v>
      </c>
      <c r="C40" s="2" t="s">
        <v>2396</v>
      </c>
      <c r="D40" s="2" t="s">
        <v>857</v>
      </c>
      <c r="E40" s="2" t="s">
        <v>2397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2195</v>
      </c>
      <c r="J40" s="4" t="s">
        <v>2398</v>
      </c>
      <c r="K40" s="4" t="s">
        <v>2399</v>
      </c>
      <c r="L40" s="4" t="s">
        <v>2400</v>
      </c>
      <c r="M40" s="2" t="s">
        <v>2401</v>
      </c>
      <c r="N40" s="2">
        <v>4</v>
      </c>
      <c r="O40" s="2">
        <v>1</v>
      </c>
      <c r="P40" s="2">
        <v>4</v>
      </c>
      <c r="Q40" s="2" t="s">
        <v>2402</v>
      </c>
    </row>
    <row r="41" s="2" customFormat="1" spans="1:17">
      <c r="A41" s="3">
        <v>68</v>
      </c>
      <c r="B41" s="2" t="s">
        <v>2140</v>
      </c>
      <c r="C41" s="2" t="s">
        <v>2403</v>
      </c>
      <c r="D41" s="2" t="s">
        <v>367</v>
      </c>
      <c r="E41" s="2" t="s">
        <v>2404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2195</v>
      </c>
      <c r="J41" s="4" t="s">
        <v>2405</v>
      </c>
      <c r="K41" s="4" t="s">
        <v>2406</v>
      </c>
      <c r="L41" s="4" t="s">
        <v>2407</v>
      </c>
      <c r="M41" s="2" t="s">
        <v>2273</v>
      </c>
      <c r="N41" s="2">
        <v>13</v>
      </c>
      <c r="O41" s="2">
        <v>3</v>
      </c>
      <c r="P41" s="2">
        <v>6</v>
      </c>
      <c r="Q41" s="2" t="s">
        <v>2408</v>
      </c>
    </row>
    <row r="42" s="2" customFormat="1" spans="1:17">
      <c r="A42" s="3">
        <v>67</v>
      </c>
      <c r="B42" s="2" t="s">
        <v>2140</v>
      </c>
      <c r="C42" s="2" t="s">
        <v>2409</v>
      </c>
      <c r="D42" s="2" t="s">
        <v>221</v>
      </c>
      <c r="E42" s="2" t="s">
        <v>2410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2195</v>
      </c>
      <c r="J42" s="4" t="s">
        <v>2411</v>
      </c>
      <c r="K42" s="4" t="s">
        <v>2412</v>
      </c>
      <c r="L42" s="4" t="s">
        <v>2413</v>
      </c>
      <c r="M42" s="2" t="s">
        <v>2220</v>
      </c>
      <c r="N42" s="2">
        <v>5</v>
      </c>
      <c r="O42" s="2">
        <v>1</v>
      </c>
      <c r="P42" s="2">
        <v>2</v>
      </c>
      <c r="Q42" s="2" t="s">
        <v>2414</v>
      </c>
    </row>
    <row r="43" s="2" customFormat="1" spans="1:17">
      <c r="A43" s="3">
        <v>66</v>
      </c>
      <c r="B43" s="2" t="s">
        <v>2140</v>
      </c>
      <c r="C43" s="2" t="s">
        <v>2415</v>
      </c>
      <c r="D43" s="2" t="s">
        <v>423</v>
      </c>
      <c r="E43" s="2" t="s">
        <v>2416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2195</v>
      </c>
      <c r="J43" s="4" t="s">
        <v>2417</v>
      </c>
      <c r="K43" s="4" t="s">
        <v>2418</v>
      </c>
      <c r="L43" s="4" t="s">
        <v>2419</v>
      </c>
      <c r="M43" s="2" t="s">
        <v>2184</v>
      </c>
      <c r="N43" s="2">
        <v>10</v>
      </c>
      <c r="O43" s="2" t="s">
        <v>2157</v>
      </c>
      <c r="P43" s="2" t="s">
        <v>2157</v>
      </c>
      <c r="Q43" s="2" t="s">
        <v>2420</v>
      </c>
    </row>
    <row r="44" s="2" customFormat="1" spans="1:17">
      <c r="A44" s="3">
        <v>65</v>
      </c>
      <c r="B44" s="2" t="s">
        <v>2140</v>
      </c>
      <c r="C44" s="2" t="s">
        <v>2421</v>
      </c>
      <c r="D44" s="2" t="s">
        <v>2422</v>
      </c>
      <c r="E44" s="2" t="s">
        <v>2423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2143</v>
      </c>
      <c r="J44" s="4" t="s">
        <v>2424</v>
      </c>
      <c r="K44" s="4" t="s">
        <v>2425</v>
      </c>
      <c r="L44" s="4" t="s">
        <v>2426</v>
      </c>
      <c r="M44" s="2" t="s">
        <v>2246</v>
      </c>
      <c r="N44" s="2">
        <v>10</v>
      </c>
      <c r="O44" s="2" t="s">
        <v>2157</v>
      </c>
      <c r="P44" s="2">
        <v>5</v>
      </c>
      <c r="Q44" s="2" t="s">
        <v>2427</v>
      </c>
    </row>
    <row r="45" s="2" customFormat="1" spans="1:17">
      <c r="A45" s="3">
        <v>64</v>
      </c>
      <c r="B45" s="2" t="s">
        <v>2140</v>
      </c>
      <c r="C45" s="2" t="s">
        <v>2428</v>
      </c>
      <c r="D45" s="2" t="s">
        <v>475</v>
      </c>
      <c r="E45" s="2" t="s">
        <v>2429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2195</v>
      </c>
      <c r="J45" s="4" t="s">
        <v>2430</v>
      </c>
      <c r="K45" s="4" t="s">
        <v>2431</v>
      </c>
      <c r="L45" s="4" t="s">
        <v>2432</v>
      </c>
      <c r="M45" s="2" t="s">
        <v>2286</v>
      </c>
      <c r="N45" s="2">
        <v>12</v>
      </c>
      <c r="O45" s="2" t="s">
        <v>2157</v>
      </c>
      <c r="P45" s="2">
        <v>5</v>
      </c>
      <c r="Q45" s="2" t="s">
        <v>2433</v>
      </c>
    </row>
    <row r="46" s="2" customFormat="1" spans="1:17">
      <c r="A46" s="3">
        <v>63</v>
      </c>
      <c r="B46" s="2" t="s">
        <v>2140</v>
      </c>
      <c r="C46" s="2" t="s">
        <v>2434</v>
      </c>
      <c r="D46" s="2" t="s">
        <v>421</v>
      </c>
      <c r="E46" s="2" t="s">
        <v>2435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2195</v>
      </c>
      <c r="J46" s="4" t="s">
        <v>2436</v>
      </c>
      <c r="K46" s="4" t="s">
        <v>2437</v>
      </c>
      <c r="L46" s="4" t="s">
        <v>2438</v>
      </c>
      <c r="M46" s="2" t="s">
        <v>2184</v>
      </c>
      <c r="N46" s="2">
        <v>10</v>
      </c>
      <c r="O46" s="2">
        <v>5</v>
      </c>
      <c r="P46" s="2">
        <v>10</v>
      </c>
      <c r="Q46" s="2" t="s">
        <v>2439</v>
      </c>
    </row>
    <row r="47" s="2" customFormat="1" spans="1:17">
      <c r="A47" s="3">
        <v>62</v>
      </c>
      <c r="B47" s="2" t="s">
        <v>2140</v>
      </c>
      <c r="C47" s="2" t="s">
        <v>2440</v>
      </c>
      <c r="D47" s="2" t="s">
        <v>292</v>
      </c>
      <c r="E47" s="2" t="s">
        <v>2441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2195</v>
      </c>
      <c r="J47" s="4" t="s">
        <v>2442</v>
      </c>
      <c r="K47" s="4" t="s">
        <v>2443</v>
      </c>
      <c r="L47" s="4" t="s">
        <v>2444</v>
      </c>
      <c r="M47" s="2" t="s">
        <v>2156</v>
      </c>
      <c r="N47" s="2">
        <v>20</v>
      </c>
      <c r="O47" s="2">
        <v>2</v>
      </c>
      <c r="P47" s="2">
        <v>2</v>
      </c>
      <c r="Q47" s="2" t="s">
        <v>2445</v>
      </c>
    </row>
    <row r="48" s="2" customFormat="1" spans="1:17">
      <c r="A48" s="3">
        <v>61</v>
      </c>
      <c r="B48" s="2" t="s">
        <v>2140</v>
      </c>
      <c r="C48" s="2" t="s">
        <v>2446</v>
      </c>
      <c r="D48" s="2" t="s">
        <v>401</v>
      </c>
      <c r="E48" s="2" t="s">
        <v>2447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2269</v>
      </c>
      <c r="J48" s="4" t="s">
        <v>2448</v>
      </c>
      <c r="K48" s="4" t="s">
        <v>2449</v>
      </c>
      <c r="L48" s="4" t="s">
        <v>2450</v>
      </c>
      <c r="M48" s="2" t="s">
        <v>2184</v>
      </c>
      <c r="N48" s="2">
        <v>39</v>
      </c>
      <c r="O48" s="2" t="s">
        <v>2157</v>
      </c>
      <c r="P48" s="2">
        <v>8</v>
      </c>
      <c r="Q48" s="2" t="s">
        <v>2451</v>
      </c>
    </row>
    <row r="49" s="2" customFormat="1" spans="1:17">
      <c r="A49" s="3">
        <v>60</v>
      </c>
      <c r="B49" s="2" t="s">
        <v>2140</v>
      </c>
      <c r="C49" s="2" t="s">
        <v>2452</v>
      </c>
      <c r="D49" s="2" t="s">
        <v>2453</v>
      </c>
      <c r="E49" s="2" t="s">
        <v>2454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2379</v>
      </c>
      <c r="J49" s="4" t="s">
        <v>2455</v>
      </c>
      <c r="K49" s="4" t="s">
        <v>2456</v>
      </c>
      <c r="L49" s="4" t="s">
        <v>2457</v>
      </c>
      <c r="M49" s="2" t="s">
        <v>2458</v>
      </c>
      <c r="N49" s="2">
        <v>1</v>
      </c>
      <c r="O49" s="2" t="s">
        <v>2157</v>
      </c>
      <c r="P49" s="2">
        <v>2</v>
      </c>
      <c r="Q49" s="2" t="s">
        <v>2459</v>
      </c>
    </row>
    <row r="50" s="2" customFormat="1" spans="1:17">
      <c r="A50" s="3">
        <v>59</v>
      </c>
      <c r="B50" s="2" t="s">
        <v>2140</v>
      </c>
      <c r="C50" s="2" t="s">
        <v>2460</v>
      </c>
      <c r="D50" s="2" t="s">
        <v>515</v>
      </c>
      <c r="E50" s="2" t="s">
        <v>2461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2143</v>
      </c>
      <c r="J50" s="4" t="s">
        <v>2462</v>
      </c>
      <c r="K50" s="4" t="s">
        <v>2463</v>
      </c>
      <c r="L50" s="4" t="s">
        <v>2464</v>
      </c>
      <c r="M50" s="2" t="s">
        <v>2465</v>
      </c>
      <c r="N50" s="2">
        <v>4</v>
      </c>
      <c r="O50" s="2">
        <v>2</v>
      </c>
      <c r="P50" s="2">
        <v>2</v>
      </c>
      <c r="Q50" s="2" t="s">
        <v>2466</v>
      </c>
    </row>
    <row r="51" s="2" customFormat="1" spans="1:17">
      <c r="A51" s="3">
        <v>58</v>
      </c>
      <c r="B51" s="2" t="s">
        <v>2140</v>
      </c>
      <c r="C51" s="2" t="s">
        <v>2467</v>
      </c>
      <c r="D51" s="2" t="s">
        <v>334</v>
      </c>
      <c r="E51" s="2" t="s">
        <v>2468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2143</v>
      </c>
      <c r="J51" s="4" t="s">
        <v>2469</v>
      </c>
      <c r="K51" s="4" t="s">
        <v>2470</v>
      </c>
      <c r="L51" s="4" t="s">
        <v>2471</v>
      </c>
      <c r="M51" s="2" t="s">
        <v>2472</v>
      </c>
      <c r="N51" s="2">
        <v>8</v>
      </c>
      <c r="O51" s="2">
        <v>2</v>
      </c>
      <c r="P51" s="2">
        <v>4</v>
      </c>
      <c r="Q51" s="2" t="s">
        <v>2473</v>
      </c>
    </row>
    <row r="52" s="2" customFormat="1" spans="1:17">
      <c r="A52" s="3">
        <v>57</v>
      </c>
      <c r="B52" s="2" t="s">
        <v>2140</v>
      </c>
      <c r="C52" s="2" t="s">
        <v>2474</v>
      </c>
      <c r="D52" s="2" t="s">
        <v>603</v>
      </c>
      <c r="E52" s="2" t="s">
        <v>2475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2379</v>
      </c>
      <c r="J52" s="4" t="s">
        <v>2476</v>
      </c>
      <c r="K52" s="4" t="s">
        <v>2477</v>
      </c>
      <c r="L52" s="4" t="s">
        <v>2478</v>
      </c>
      <c r="M52" s="2" t="s">
        <v>2479</v>
      </c>
      <c r="N52" s="2">
        <v>18</v>
      </c>
      <c r="O52" s="2" t="s">
        <v>2157</v>
      </c>
      <c r="P52" s="2">
        <v>9</v>
      </c>
      <c r="Q52" s="2" t="s">
        <v>2480</v>
      </c>
    </row>
    <row r="53" s="2" customFormat="1" spans="1:17">
      <c r="A53" s="3">
        <v>56</v>
      </c>
      <c r="B53" s="2" t="s">
        <v>2140</v>
      </c>
      <c r="C53" s="2" t="s">
        <v>2481</v>
      </c>
      <c r="D53" s="2" t="s">
        <v>511</v>
      </c>
      <c r="E53" s="2" t="s">
        <v>2482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2143</v>
      </c>
      <c r="J53" s="4" t="s">
        <v>2483</v>
      </c>
      <c r="K53" s="4" t="s">
        <v>2484</v>
      </c>
      <c r="L53" s="4" t="s">
        <v>2485</v>
      </c>
      <c r="M53" s="2" t="s">
        <v>2486</v>
      </c>
      <c r="N53" s="2">
        <v>5</v>
      </c>
      <c r="O53" s="2" t="s">
        <v>2157</v>
      </c>
      <c r="P53" s="2">
        <v>2</v>
      </c>
      <c r="Q53" s="2" t="s">
        <v>2487</v>
      </c>
    </row>
    <row r="54" s="2" customFormat="1" spans="1:17">
      <c r="A54" s="3">
        <v>55</v>
      </c>
      <c r="B54" s="2" t="s">
        <v>2140</v>
      </c>
      <c r="C54" s="2" t="s">
        <v>2488</v>
      </c>
      <c r="D54" s="2" t="s">
        <v>2489</v>
      </c>
      <c r="E54" s="2" t="s">
        <v>2490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2143</v>
      </c>
      <c r="J54" s="4" t="s">
        <v>2491</v>
      </c>
      <c r="K54" s="4" t="s">
        <v>2492</v>
      </c>
      <c r="L54" s="4" t="s">
        <v>2493</v>
      </c>
      <c r="M54" s="2" t="s">
        <v>2227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2140</v>
      </c>
      <c r="C55" s="2" t="s">
        <v>2494</v>
      </c>
      <c r="D55" s="2" t="s">
        <v>467</v>
      </c>
      <c r="E55" s="2" t="s">
        <v>2495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2379</v>
      </c>
      <c r="J55" s="4" t="s">
        <v>2496</v>
      </c>
      <c r="K55" s="4" t="s">
        <v>2497</v>
      </c>
      <c r="L55" s="4" t="s">
        <v>2498</v>
      </c>
      <c r="M55" s="2" t="s">
        <v>2458</v>
      </c>
      <c r="N55" s="2">
        <v>2</v>
      </c>
      <c r="O55" s="2" t="s">
        <v>2157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2140</v>
      </c>
      <c r="C56" s="2" t="s">
        <v>2499</v>
      </c>
      <c r="D56" s="2" t="s">
        <v>2500</v>
      </c>
      <c r="E56" s="2" t="s">
        <v>2501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2143</v>
      </c>
      <c r="J56" s="4" t="s">
        <v>2502</v>
      </c>
      <c r="K56" s="4" t="s">
        <v>2503</v>
      </c>
      <c r="L56" s="4" t="s">
        <v>2504</v>
      </c>
      <c r="M56" s="2" t="s">
        <v>2505</v>
      </c>
      <c r="N56" s="2">
        <v>15</v>
      </c>
      <c r="O56" s="2">
        <v>2</v>
      </c>
      <c r="P56" s="2">
        <v>17</v>
      </c>
      <c r="Q56" s="2" t="s">
        <v>2506</v>
      </c>
    </row>
    <row r="57" s="2" customFormat="1" spans="1:17">
      <c r="A57" s="3">
        <v>52</v>
      </c>
      <c r="B57" s="2" t="s">
        <v>2140</v>
      </c>
      <c r="C57" s="2" t="s">
        <v>2507</v>
      </c>
      <c r="D57" s="2" t="s">
        <v>727</v>
      </c>
      <c r="E57" s="2" t="s">
        <v>2508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2143</v>
      </c>
      <c r="J57" s="4" t="s">
        <v>2509</v>
      </c>
      <c r="K57" s="4" t="s">
        <v>2510</v>
      </c>
      <c r="L57" s="4" t="s">
        <v>2511</v>
      </c>
      <c r="M57" s="2" t="s">
        <v>2147</v>
      </c>
      <c r="N57" s="2">
        <v>10</v>
      </c>
      <c r="O57" s="2">
        <v>3</v>
      </c>
      <c r="P57" s="2">
        <v>1</v>
      </c>
      <c r="Q57" s="2" t="s">
        <v>2512</v>
      </c>
    </row>
    <row r="58" s="2" customFormat="1" spans="1:17">
      <c r="A58" s="3">
        <v>51</v>
      </c>
      <c r="B58" s="2" t="s">
        <v>2140</v>
      </c>
      <c r="C58" s="2" t="s">
        <v>2513</v>
      </c>
      <c r="D58" s="2" t="s">
        <v>327</v>
      </c>
      <c r="E58" s="2" t="s">
        <v>2514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2269</v>
      </c>
      <c r="J58" s="4" t="s">
        <v>2515</v>
      </c>
      <c r="K58" s="4" t="s">
        <v>2516</v>
      </c>
      <c r="L58" s="4" t="s">
        <v>2517</v>
      </c>
      <c r="M58" s="2" t="s">
        <v>2518</v>
      </c>
      <c r="N58" s="2">
        <v>6</v>
      </c>
      <c r="O58" s="2" t="s">
        <v>2157</v>
      </c>
      <c r="P58" s="2">
        <v>2</v>
      </c>
      <c r="Q58" s="2" t="s">
        <v>2519</v>
      </c>
    </row>
    <row r="59" s="2" customFormat="1" spans="1:17">
      <c r="A59" s="3">
        <v>50</v>
      </c>
      <c r="B59" s="2" t="s">
        <v>2140</v>
      </c>
      <c r="C59" s="2" t="s">
        <v>2520</v>
      </c>
      <c r="D59" s="2" t="s">
        <v>243</v>
      </c>
      <c r="E59" s="2" t="s">
        <v>2521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2143</v>
      </c>
      <c r="J59" s="4" t="s">
        <v>2522</v>
      </c>
      <c r="K59" s="4" t="s">
        <v>2523</v>
      </c>
      <c r="L59" s="4" t="s">
        <v>2524</v>
      </c>
      <c r="M59" s="2" t="s">
        <v>2184</v>
      </c>
      <c r="N59" s="2">
        <v>15</v>
      </c>
      <c r="O59" s="2">
        <v>5</v>
      </c>
      <c r="P59" s="2">
        <v>3</v>
      </c>
      <c r="Q59" s="2" t="s">
        <v>2525</v>
      </c>
    </row>
    <row r="60" s="2" customFormat="1" spans="1:17">
      <c r="A60" s="3">
        <v>49</v>
      </c>
      <c r="B60" s="2" t="s">
        <v>2140</v>
      </c>
      <c r="C60" s="2" t="s">
        <v>2526</v>
      </c>
      <c r="D60" s="2" t="s">
        <v>587</v>
      </c>
      <c r="E60" s="2" t="s">
        <v>2527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2143</v>
      </c>
      <c r="J60" s="4" t="s">
        <v>2528</v>
      </c>
      <c r="K60" s="4" t="s">
        <v>2529</v>
      </c>
      <c r="L60" s="4" t="s">
        <v>2530</v>
      </c>
      <c r="M60" s="2" t="s">
        <v>2246</v>
      </c>
      <c r="N60" s="2">
        <v>2</v>
      </c>
      <c r="O60" s="2" t="s">
        <v>2157</v>
      </c>
      <c r="P60" s="2">
        <v>1</v>
      </c>
      <c r="Q60" s="2" t="s">
        <v>2531</v>
      </c>
    </row>
    <row r="61" s="2" customFormat="1" spans="1:17">
      <c r="A61" s="3">
        <v>48</v>
      </c>
      <c r="B61" s="2" t="s">
        <v>2140</v>
      </c>
      <c r="C61" s="2" t="s">
        <v>2532</v>
      </c>
      <c r="D61" s="2" t="s">
        <v>772</v>
      </c>
      <c r="E61" s="2" t="s">
        <v>2533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2269</v>
      </c>
      <c r="J61" s="4" t="s">
        <v>2534</v>
      </c>
      <c r="K61" s="4" t="s">
        <v>2535</v>
      </c>
      <c r="L61" s="4" t="s">
        <v>2536</v>
      </c>
      <c r="M61" s="2" t="s">
        <v>2472</v>
      </c>
      <c r="N61" s="2">
        <v>6</v>
      </c>
      <c r="O61" s="2">
        <v>2</v>
      </c>
      <c r="P61" s="2">
        <v>2</v>
      </c>
      <c r="Q61" s="2" t="s">
        <v>2537</v>
      </c>
    </row>
    <row r="62" s="2" customFormat="1" spans="1:17">
      <c r="A62" s="3">
        <v>47</v>
      </c>
      <c r="B62" s="2" t="s">
        <v>2140</v>
      </c>
      <c r="C62" s="2" t="s">
        <v>2538</v>
      </c>
      <c r="D62" s="2" t="s">
        <v>232</v>
      </c>
      <c r="E62" s="2" t="s">
        <v>2539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2269</v>
      </c>
      <c r="J62" s="4" t="s">
        <v>2540</v>
      </c>
      <c r="K62" s="4" t="s">
        <v>2541</v>
      </c>
      <c r="L62" s="4" t="s">
        <v>2542</v>
      </c>
      <c r="M62" s="2" t="s">
        <v>2543</v>
      </c>
      <c r="N62" s="2">
        <v>6</v>
      </c>
      <c r="O62" s="2" t="s">
        <v>2157</v>
      </c>
      <c r="P62" s="2">
        <v>3</v>
      </c>
      <c r="Q62" s="2" t="s">
        <v>2544</v>
      </c>
    </row>
    <row r="63" s="2" customFormat="1" spans="1:17">
      <c r="A63" s="3">
        <v>46</v>
      </c>
      <c r="B63" s="2" t="s">
        <v>2140</v>
      </c>
      <c r="C63" s="2" t="s">
        <v>2545</v>
      </c>
      <c r="D63" s="2" t="s">
        <v>458</v>
      </c>
      <c r="E63" s="2" t="s">
        <v>2546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2143</v>
      </c>
      <c r="J63" s="4" t="s">
        <v>2547</v>
      </c>
      <c r="K63" s="4" t="s">
        <v>2548</v>
      </c>
      <c r="L63" s="4" t="s">
        <v>2549</v>
      </c>
      <c r="M63" s="2" t="s">
        <v>2147</v>
      </c>
      <c r="N63" s="2">
        <v>15</v>
      </c>
      <c r="O63" s="2" t="s">
        <v>2157</v>
      </c>
      <c r="P63" s="2">
        <v>6</v>
      </c>
      <c r="Q63" s="2" t="s">
        <v>2550</v>
      </c>
    </row>
    <row r="64" s="2" customFormat="1" spans="1:17">
      <c r="A64" s="3">
        <v>45</v>
      </c>
      <c r="B64" s="2" t="s">
        <v>2140</v>
      </c>
      <c r="C64" s="2" t="s">
        <v>2551</v>
      </c>
      <c r="D64" s="2" t="s">
        <v>442</v>
      </c>
      <c r="E64" s="2" t="s">
        <v>2552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2269</v>
      </c>
      <c r="J64" s="4" t="s">
        <v>2553</v>
      </c>
      <c r="K64" s="4" t="s">
        <v>2554</v>
      </c>
      <c r="L64" s="4" t="s">
        <v>2555</v>
      </c>
      <c r="M64" s="2" t="s">
        <v>2472</v>
      </c>
      <c r="N64" s="2">
        <v>4</v>
      </c>
      <c r="O64" s="2" t="s">
        <v>2157</v>
      </c>
      <c r="P64" s="2">
        <v>2</v>
      </c>
      <c r="Q64" s="2" t="s">
        <v>2556</v>
      </c>
    </row>
    <row r="65" s="2" customFormat="1" spans="1:17">
      <c r="A65" s="3">
        <v>44</v>
      </c>
      <c r="B65" s="2" t="s">
        <v>2140</v>
      </c>
      <c r="C65" s="2" t="s">
        <v>2557</v>
      </c>
      <c r="D65" s="2" t="s">
        <v>247</v>
      </c>
      <c r="E65" s="2" t="s">
        <v>2558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2143</v>
      </c>
      <c r="J65" s="4" t="s">
        <v>2559</v>
      </c>
      <c r="K65" s="4" t="s">
        <v>2560</v>
      </c>
      <c r="L65" s="4" t="s">
        <v>2561</v>
      </c>
      <c r="M65" s="2" t="s">
        <v>2562</v>
      </c>
      <c r="N65" s="2">
        <v>2</v>
      </c>
      <c r="O65" s="2">
        <v>6</v>
      </c>
      <c r="P65" s="2">
        <v>3</v>
      </c>
      <c r="Q65" s="2" t="s">
        <v>2563</v>
      </c>
    </row>
    <row r="66" s="2" customFormat="1" spans="1:17">
      <c r="A66" s="3">
        <v>43</v>
      </c>
      <c r="B66" s="2" t="s">
        <v>2140</v>
      </c>
      <c r="C66" s="2" t="s">
        <v>2564</v>
      </c>
      <c r="D66" s="2" t="s">
        <v>214</v>
      </c>
      <c r="E66" s="2" t="s">
        <v>2565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2143</v>
      </c>
      <c r="J66" s="4" t="s">
        <v>2566</v>
      </c>
      <c r="K66" s="4" t="s">
        <v>2567</v>
      </c>
      <c r="L66" s="4" t="s">
        <v>2568</v>
      </c>
      <c r="M66" s="2" t="s">
        <v>2273</v>
      </c>
      <c r="N66" s="2">
        <v>25</v>
      </c>
      <c r="O66" s="2">
        <v>4</v>
      </c>
      <c r="P66" s="2">
        <v>15</v>
      </c>
      <c r="Q66" s="2" t="s">
        <v>2569</v>
      </c>
    </row>
    <row r="67" s="2" customFormat="1" spans="1:17">
      <c r="A67" s="3">
        <v>42</v>
      </c>
      <c r="B67" s="2" t="s">
        <v>2140</v>
      </c>
      <c r="C67" s="2" t="s">
        <v>2570</v>
      </c>
      <c r="D67" s="2" t="s">
        <v>681</v>
      </c>
      <c r="E67" s="2" t="s">
        <v>2571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2143</v>
      </c>
      <c r="J67" s="4" t="s">
        <v>2572</v>
      </c>
      <c r="K67" s="4" t="s">
        <v>2573</v>
      </c>
      <c r="L67" s="4" t="s">
        <v>2574</v>
      </c>
      <c r="M67" s="2" t="s">
        <v>2575</v>
      </c>
      <c r="N67" s="2">
        <v>15</v>
      </c>
      <c r="O67" s="2">
        <v>2</v>
      </c>
      <c r="P67" s="2">
        <v>2</v>
      </c>
      <c r="Q67" s="2" t="s">
        <v>2576</v>
      </c>
    </row>
    <row r="68" s="2" customFormat="1" spans="1:17">
      <c r="A68" s="3">
        <v>41</v>
      </c>
      <c r="B68" s="2" t="s">
        <v>2140</v>
      </c>
      <c r="C68" s="2" t="s">
        <v>2577</v>
      </c>
      <c r="D68" s="2" t="s">
        <v>2453</v>
      </c>
      <c r="E68" s="2" t="s">
        <v>2454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2143</v>
      </c>
      <c r="J68" s="4" t="s">
        <v>2578</v>
      </c>
      <c r="K68" s="4" t="s">
        <v>2579</v>
      </c>
      <c r="L68" s="4" t="s">
        <v>2580</v>
      </c>
      <c r="M68" s="2" t="s">
        <v>920</v>
      </c>
      <c r="N68" s="2">
        <v>1</v>
      </c>
      <c r="O68" s="2">
        <v>1</v>
      </c>
      <c r="P68" s="2">
        <v>1</v>
      </c>
      <c r="Q68" s="2" t="s">
        <v>2581</v>
      </c>
    </row>
    <row r="69" s="2" customFormat="1" spans="1:17">
      <c r="A69" s="3">
        <v>40</v>
      </c>
      <c r="B69" s="2" t="s">
        <v>2140</v>
      </c>
      <c r="C69" s="2" t="s">
        <v>2582</v>
      </c>
      <c r="D69" s="2" t="s">
        <v>268</v>
      </c>
      <c r="E69" s="2" t="s">
        <v>2583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2143</v>
      </c>
      <c r="J69" s="4" t="s">
        <v>2584</v>
      </c>
      <c r="K69" s="4" t="s">
        <v>2585</v>
      </c>
      <c r="L69" s="4" t="s">
        <v>2586</v>
      </c>
      <c r="M69" s="2" t="s">
        <v>2164</v>
      </c>
      <c r="N69" s="2">
        <v>20</v>
      </c>
      <c r="O69" s="2">
        <v>2</v>
      </c>
      <c r="P69" s="2">
        <v>5</v>
      </c>
      <c r="Q69" s="2" t="s">
        <v>2587</v>
      </c>
    </row>
    <row r="70" s="2" customFormat="1" spans="1:17">
      <c r="A70" s="3">
        <v>39</v>
      </c>
      <c r="B70" s="2" t="s">
        <v>2140</v>
      </c>
      <c r="C70" s="2" t="s">
        <v>2588</v>
      </c>
      <c r="D70" s="2" t="s">
        <v>383</v>
      </c>
      <c r="E70" s="2" t="s">
        <v>2589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2143</v>
      </c>
      <c r="J70" s="4" t="s">
        <v>2590</v>
      </c>
      <c r="K70" s="4" t="s">
        <v>2591</v>
      </c>
      <c r="L70" s="4" t="s">
        <v>2592</v>
      </c>
      <c r="M70" s="2" t="s">
        <v>2593</v>
      </c>
      <c r="N70" s="2">
        <v>16</v>
      </c>
      <c r="O70" s="2" t="s">
        <v>2157</v>
      </c>
      <c r="P70" s="2">
        <v>6</v>
      </c>
      <c r="Q70" s="2" t="s">
        <v>2594</v>
      </c>
    </row>
    <row r="71" s="2" customFormat="1" spans="1:17">
      <c r="A71" s="3">
        <v>38</v>
      </c>
      <c r="B71" s="2" t="s">
        <v>2140</v>
      </c>
      <c r="C71" s="2" t="s">
        <v>2595</v>
      </c>
      <c r="D71" s="2" t="s">
        <v>281</v>
      </c>
      <c r="E71" s="2" t="s">
        <v>2596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2143</v>
      </c>
      <c r="J71" s="4" t="s">
        <v>2597</v>
      </c>
      <c r="K71" s="4" t="s">
        <v>2598</v>
      </c>
      <c r="L71" s="4" t="s">
        <v>2599</v>
      </c>
      <c r="M71" s="2" t="s">
        <v>2505</v>
      </c>
      <c r="N71" s="2">
        <v>3</v>
      </c>
      <c r="O71" s="2">
        <v>4</v>
      </c>
      <c r="P71" s="2">
        <v>2</v>
      </c>
      <c r="Q71" s="2" t="s">
        <v>2600</v>
      </c>
    </row>
    <row r="72" s="2" customFormat="1" spans="1:17">
      <c r="A72" s="3">
        <v>37</v>
      </c>
      <c r="B72" s="2" t="s">
        <v>2140</v>
      </c>
      <c r="C72" s="2" t="s">
        <v>2601</v>
      </c>
      <c r="D72" s="2" t="s">
        <v>1007</v>
      </c>
      <c r="E72" s="2" t="s">
        <v>2602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2143</v>
      </c>
      <c r="J72" s="4" t="s">
        <v>2603</v>
      </c>
      <c r="K72" s="4" t="s">
        <v>2604</v>
      </c>
      <c r="L72" s="4" t="s">
        <v>2605</v>
      </c>
      <c r="M72" s="2" t="s">
        <v>2246</v>
      </c>
      <c r="N72" s="2">
        <v>15</v>
      </c>
      <c r="O72" s="2">
        <v>15</v>
      </c>
      <c r="P72" s="2">
        <v>10</v>
      </c>
      <c r="Q72" s="2" t="s">
        <v>2606</v>
      </c>
    </row>
    <row r="73" s="2" customFormat="1" spans="1:17">
      <c r="A73" s="3">
        <v>36</v>
      </c>
      <c r="B73" s="2" t="s">
        <v>2140</v>
      </c>
      <c r="C73" s="2" t="s">
        <v>2607</v>
      </c>
      <c r="D73" s="2" t="s">
        <v>281</v>
      </c>
      <c r="E73" s="2" t="s">
        <v>2596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2143</v>
      </c>
      <c r="J73" s="4" t="s">
        <v>2608</v>
      </c>
      <c r="K73" s="4" t="s">
        <v>2609</v>
      </c>
      <c r="L73" s="4" t="s">
        <v>2610</v>
      </c>
      <c r="M73" s="2" t="s">
        <v>2505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2140</v>
      </c>
      <c r="C74" s="2" t="s">
        <v>2607</v>
      </c>
      <c r="D74" s="2" t="s">
        <v>440</v>
      </c>
      <c r="E74" s="2" t="s">
        <v>2611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2143</v>
      </c>
      <c r="J74" s="4" t="s">
        <v>2612</v>
      </c>
      <c r="K74" s="4" t="s">
        <v>2613</v>
      </c>
      <c r="L74" s="4" t="s">
        <v>2614</v>
      </c>
      <c r="M74" s="2" t="s">
        <v>2562</v>
      </c>
      <c r="N74" s="2">
        <v>23</v>
      </c>
      <c r="O74" s="2" t="s">
        <v>2157</v>
      </c>
      <c r="P74" s="2" t="s">
        <v>2157</v>
      </c>
      <c r="Q74" s="2" t="s">
        <v>2615</v>
      </c>
    </row>
    <row r="75" s="2" customFormat="1" spans="1:17">
      <c r="A75" s="3">
        <v>34</v>
      </c>
      <c r="B75" s="2" t="s">
        <v>2140</v>
      </c>
      <c r="C75" s="2" t="s">
        <v>2616</v>
      </c>
      <c r="D75" s="2" t="s">
        <v>473</v>
      </c>
      <c r="E75" s="2" t="s">
        <v>2617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2143</v>
      </c>
      <c r="J75" s="4" t="s">
        <v>2618</v>
      </c>
      <c r="K75" s="4" t="s">
        <v>2619</v>
      </c>
      <c r="L75" s="4" t="s">
        <v>2620</v>
      </c>
      <c r="M75" s="2" t="s">
        <v>2621</v>
      </c>
      <c r="N75" s="2">
        <v>14</v>
      </c>
      <c r="O75" s="2">
        <v>2</v>
      </c>
      <c r="P75" s="2">
        <v>6</v>
      </c>
      <c r="Q75" s="2" t="s">
        <v>2622</v>
      </c>
    </row>
    <row r="76" s="2" customFormat="1" spans="1:17">
      <c r="A76" s="3">
        <v>33</v>
      </c>
      <c r="B76" s="2" t="s">
        <v>2140</v>
      </c>
      <c r="C76" s="2" t="s">
        <v>2623</v>
      </c>
      <c r="D76" s="2" t="s">
        <v>590</v>
      </c>
      <c r="E76" s="2" t="s">
        <v>2624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2143</v>
      </c>
      <c r="J76" s="4" t="s">
        <v>2625</v>
      </c>
      <c r="K76" s="4" t="s">
        <v>2626</v>
      </c>
      <c r="L76" s="4" t="s">
        <v>2627</v>
      </c>
      <c r="M76" s="2" t="s">
        <v>2227</v>
      </c>
      <c r="N76" s="2">
        <v>15</v>
      </c>
      <c r="O76" s="2">
        <v>2</v>
      </c>
      <c r="P76" s="2">
        <v>10</v>
      </c>
      <c r="Q76" s="2" t="s">
        <v>2628</v>
      </c>
    </row>
    <row r="77" s="2" customFormat="1" spans="1:17">
      <c r="A77" s="3">
        <v>32</v>
      </c>
      <c r="B77" s="2" t="s">
        <v>2140</v>
      </c>
      <c r="C77" s="2" t="s">
        <v>2629</v>
      </c>
      <c r="D77" s="2" t="s">
        <v>649</v>
      </c>
      <c r="E77" s="2" t="s">
        <v>2630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2143</v>
      </c>
      <c r="J77" s="4" t="s">
        <v>2631</v>
      </c>
      <c r="K77" s="4" t="s">
        <v>2632</v>
      </c>
      <c r="L77" s="4" t="s">
        <v>2633</v>
      </c>
      <c r="M77" s="2" t="s">
        <v>2634</v>
      </c>
      <c r="N77" s="2" t="s">
        <v>2157</v>
      </c>
      <c r="O77" s="2" t="s">
        <v>2157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2140</v>
      </c>
      <c r="C78" s="2" t="s">
        <v>2635</v>
      </c>
      <c r="D78" s="2" t="s">
        <v>381</v>
      </c>
      <c r="E78" s="2" t="s">
        <v>2636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2143</v>
      </c>
      <c r="J78" s="4" t="s">
        <v>2637</v>
      </c>
      <c r="K78" s="4" t="s">
        <v>2638</v>
      </c>
      <c r="L78" s="4" t="s">
        <v>2639</v>
      </c>
      <c r="M78" s="2" t="s">
        <v>2640</v>
      </c>
      <c r="N78" s="2">
        <v>5</v>
      </c>
      <c r="O78" s="2">
        <v>3</v>
      </c>
      <c r="P78" s="2">
        <v>12</v>
      </c>
      <c r="Q78" s="2" t="s">
        <v>2641</v>
      </c>
    </row>
    <row r="79" s="2" customFormat="1" spans="1:17">
      <c r="A79" s="3">
        <v>30</v>
      </c>
      <c r="B79" s="2" t="s">
        <v>2140</v>
      </c>
      <c r="C79" s="2" t="s">
        <v>2642</v>
      </c>
      <c r="D79" s="2" t="s">
        <v>216</v>
      </c>
      <c r="E79" s="2" t="s">
        <v>2643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2379</v>
      </c>
      <c r="J79" s="4" t="s">
        <v>2644</v>
      </c>
      <c r="K79" s="4" t="s">
        <v>2645</v>
      </c>
      <c r="L79" s="4" t="s">
        <v>2646</v>
      </c>
      <c r="M79" s="2" t="s">
        <v>2458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2140</v>
      </c>
      <c r="C80" s="2" t="s">
        <v>2647</v>
      </c>
      <c r="D80" s="2" t="s">
        <v>1623</v>
      </c>
      <c r="E80" s="2" t="s">
        <v>2648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2269</v>
      </c>
      <c r="J80" s="4" t="s">
        <v>2649</v>
      </c>
      <c r="K80" s="4" t="s">
        <v>2650</v>
      </c>
      <c r="L80" s="4" t="s">
        <v>2651</v>
      </c>
      <c r="M80" s="2" t="s">
        <v>2184</v>
      </c>
      <c r="N80" s="2">
        <v>30</v>
      </c>
      <c r="O80" s="2">
        <v>2</v>
      </c>
      <c r="P80" s="2">
        <v>30</v>
      </c>
      <c r="Q80" s="2" t="s">
        <v>2652</v>
      </c>
    </row>
    <row r="81" s="2" customFormat="1" spans="1:17">
      <c r="A81" s="3">
        <v>28</v>
      </c>
      <c r="B81" s="2" t="s">
        <v>2140</v>
      </c>
      <c r="C81" s="2" t="s">
        <v>2653</v>
      </c>
      <c r="D81" s="2" t="s">
        <v>329</v>
      </c>
      <c r="E81" s="2" t="s">
        <v>2654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2269</v>
      </c>
      <c r="J81" s="4" t="s">
        <v>2655</v>
      </c>
      <c r="K81" s="4" t="s">
        <v>2656</v>
      </c>
      <c r="L81" s="4" t="s">
        <v>2657</v>
      </c>
      <c r="M81" s="2" t="s">
        <v>2658</v>
      </c>
      <c r="N81" s="2">
        <v>18</v>
      </c>
      <c r="O81" s="2" t="s">
        <v>2157</v>
      </c>
      <c r="P81" s="2">
        <v>30</v>
      </c>
      <c r="Q81" s="2" t="s">
        <v>2659</v>
      </c>
    </row>
    <row r="82" s="2" customFormat="1" spans="1:17">
      <c r="A82" s="3">
        <v>27</v>
      </c>
      <c r="B82" s="2" t="s">
        <v>2140</v>
      </c>
      <c r="C82" s="2" t="s">
        <v>2660</v>
      </c>
      <c r="D82" s="2" t="s">
        <v>562</v>
      </c>
      <c r="E82" s="2" t="s">
        <v>2661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2143</v>
      </c>
      <c r="J82" s="4" t="s">
        <v>2662</v>
      </c>
      <c r="K82" s="4" t="s">
        <v>2663</v>
      </c>
      <c r="L82" s="4" t="s">
        <v>2664</v>
      </c>
      <c r="M82" s="2" t="s">
        <v>2665</v>
      </c>
      <c r="N82" s="2">
        <v>5</v>
      </c>
      <c r="O82" s="2">
        <v>2</v>
      </c>
      <c r="P82" s="2">
        <v>1</v>
      </c>
      <c r="Q82" s="2" t="s">
        <v>2666</v>
      </c>
    </row>
    <row r="83" s="2" customFormat="1" spans="1:17">
      <c r="A83" s="3">
        <v>26</v>
      </c>
      <c r="B83" s="2" t="s">
        <v>2140</v>
      </c>
      <c r="C83" s="2" t="s">
        <v>2667</v>
      </c>
      <c r="D83" s="2" t="s">
        <v>2668</v>
      </c>
      <c r="E83" s="2" t="s">
        <v>2669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2143</v>
      </c>
      <c r="J83" s="4" t="s">
        <v>2670</v>
      </c>
      <c r="K83" s="4" t="s">
        <v>2671</v>
      </c>
      <c r="L83" s="4" t="s">
        <v>2672</v>
      </c>
      <c r="M83" s="2" t="s">
        <v>2634</v>
      </c>
      <c r="N83" s="2">
        <v>6</v>
      </c>
      <c r="O83" s="2">
        <v>3</v>
      </c>
      <c r="P83" s="2">
        <v>3</v>
      </c>
      <c r="Q83" s="2" t="s">
        <v>2673</v>
      </c>
    </row>
    <row r="84" s="2" customFormat="1" spans="1:17">
      <c r="A84" s="3">
        <v>25</v>
      </c>
      <c r="B84" s="2" t="s">
        <v>2140</v>
      </c>
      <c r="C84" s="2" t="s">
        <v>2674</v>
      </c>
      <c r="D84" s="2" t="s">
        <v>2668</v>
      </c>
      <c r="E84" s="2" t="s">
        <v>2669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2143</v>
      </c>
      <c r="J84" s="4" t="s">
        <v>2675</v>
      </c>
      <c r="K84" s="4" t="s">
        <v>2676</v>
      </c>
      <c r="L84" s="4" t="s">
        <v>2677</v>
      </c>
      <c r="M84" s="2" t="s">
        <v>2634</v>
      </c>
      <c r="N84" s="2">
        <v>8</v>
      </c>
      <c r="O84" s="2">
        <v>53</v>
      </c>
      <c r="P84" s="2">
        <v>5</v>
      </c>
      <c r="Q84" s="2" t="s">
        <v>2673</v>
      </c>
    </row>
    <row r="85" s="2" customFormat="1" spans="1:17">
      <c r="A85" s="3">
        <v>24</v>
      </c>
      <c r="B85" s="2" t="s">
        <v>2140</v>
      </c>
      <c r="C85" s="2" t="s">
        <v>2678</v>
      </c>
      <c r="D85" s="2" t="s">
        <v>280</v>
      </c>
      <c r="E85" s="2" t="s">
        <v>2679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2143</v>
      </c>
      <c r="J85" s="4" t="s">
        <v>2680</v>
      </c>
      <c r="K85" s="4" t="s">
        <v>2681</v>
      </c>
      <c r="L85" s="4" t="s">
        <v>2682</v>
      </c>
      <c r="M85" s="2" t="s">
        <v>2543</v>
      </c>
      <c r="N85" s="2">
        <v>4</v>
      </c>
      <c r="O85" s="2" t="s">
        <v>2157</v>
      </c>
      <c r="P85" s="2">
        <v>2</v>
      </c>
      <c r="Q85" s="2" t="s">
        <v>2683</v>
      </c>
    </row>
    <row r="86" s="2" customFormat="1" spans="1:17">
      <c r="A86" s="3">
        <v>23</v>
      </c>
      <c r="B86" s="2" t="s">
        <v>2140</v>
      </c>
      <c r="C86" s="2" t="s">
        <v>2684</v>
      </c>
      <c r="D86" s="2" t="s">
        <v>540</v>
      </c>
      <c r="E86" s="2" t="s">
        <v>2685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2143</v>
      </c>
      <c r="J86" s="4" t="s">
        <v>2686</v>
      </c>
      <c r="K86" s="4" t="s">
        <v>2687</v>
      </c>
      <c r="L86" s="4" t="s">
        <v>2688</v>
      </c>
      <c r="M86" s="2" t="s">
        <v>2575</v>
      </c>
      <c r="N86" s="2">
        <v>30</v>
      </c>
      <c r="O86" s="2">
        <v>10</v>
      </c>
      <c r="P86" s="2">
        <v>5</v>
      </c>
      <c r="Q86" s="2" t="s">
        <v>2689</v>
      </c>
    </row>
    <row r="87" s="2" customFormat="1" spans="1:17">
      <c r="A87" s="3">
        <v>22</v>
      </c>
      <c r="B87" s="2" t="s">
        <v>2140</v>
      </c>
      <c r="C87" s="2" t="s">
        <v>2690</v>
      </c>
      <c r="D87" s="2" t="s">
        <v>354</v>
      </c>
      <c r="E87" s="2" t="s">
        <v>2691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2269</v>
      </c>
      <c r="J87" s="4" t="s">
        <v>2692</v>
      </c>
      <c r="K87" s="4" t="s">
        <v>2693</v>
      </c>
      <c r="L87" s="4" t="s">
        <v>2694</v>
      </c>
      <c r="M87" s="2" t="s">
        <v>2156</v>
      </c>
      <c r="N87" s="2">
        <v>2</v>
      </c>
      <c r="O87" s="2" t="s">
        <v>2157</v>
      </c>
      <c r="P87" s="2">
        <v>1</v>
      </c>
      <c r="Q87" s="2" t="s">
        <v>2695</v>
      </c>
    </row>
    <row r="88" s="2" customFormat="1" spans="1:17">
      <c r="A88" s="3">
        <v>21</v>
      </c>
      <c r="B88" s="2" t="s">
        <v>2140</v>
      </c>
      <c r="C88" s="2" t="s">
        <v>2696</v>
      </c>
      <c r="D88" s="2" t="s">
        <v>1818</v>
      </c>
      <c r="E88" s="2" t="s">
        <v>2697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2269</v>
      </c>
      <c r="J88" s="4" t="s">
        <v>2698</v>
      </c>
      <c r="K88" s="4" t="s">
        <v>2699</v>
      </c>
      <c r="L88" s="4" t="s">
        <v>2700</v>
      </c>
      <c r="M88" s="2" t="s">
        <v>2575</v>
      </c>
      <c r="N88" s="2">
        <v>52</v>
      </c>
      <c r="O88" s="2">
        <v>2</v>
      </c>
      <c r="P88" s="2">
        <v>8</v>
      </c>
      <c r="Q88" s="2" t="s">
        <v>2701</v>
      </c>
    </row>
    <row r="89" s="2" customFormat="1" spans="1:17">
      <c r="A89" s="3">
        <v>20</v>
      </c>
      <c r="B89" s="2" t="s">
        <v>2140</v>
      </c>
      <c r="C89" s="2" t="s">
        <v>2702</v>
      </c>
      <c r="D89" s="2" t="s">
        <v>505</v>
      </c>
      <c r="E89" s="2" t="s">
        <v>2703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2269</v>
      </c>
      <c r="J89" s="4" t="s">
        <v>2704</v>
      </c>
      <c r="K89" s="4" t="s">
        <v>2705</v>
      </c>
      <c r="L89" s="4" t="s">
        <v>2706</v>
      </c>
      <c r="M89" s="2" t="s">
        <v>2184</v>
      </c>
      <c r="N89" s="2">
        <v>3</v>
      </c>
      <c r="O89" s="2" t="s">
        <v>2157</v>
      </c>
      <c r="P89" s="2">
        <v>3</v>
      </c>
      <c r="Q89" s="2" t="s">
        <v>2707</v>
      </c>
    </row>
    <row r="90" s="2" customFormat="1" spans="1:17">
      <c r="A90" s="3">
        <v>19</v>
      </c>
      <c r="B90" s="2" t="s">
        <v>2140</v>
      </c>
      <c r="C90" s="2" t="s">
        <v>2708</v>
      </c>
      <c r="D90" s="2" t="s">
        <v>633</v>
      </c>
      <c r="E90" s="2" t="s">
        <v>2552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2269</v>
      </c>
      <c r="J90" s="4" t="s">
        <v>2709</v>
      </c>
      <c r="K90" s="4" t="s">
        <v>2710</v>
      </c>
      <c r="L90" s="4" t="s">
        <v>2711</v>
      </c>
      <c r="M90" s="2" t="s">
        <v>2634</v>
      </c>
      <c r="N90" s="2">
        <v>7</v>
      </c>
      <c r="O90" s="2">
        <v>2</v>
      </c>
      <c r="P90" s="2">
        <v>5</v>
      </c>
      <c r="Q90" s="2" t="s">
        <v>2712</v>
      </c>
    </row>
    <row r="91" s="2" customFormat="1" spans="1:17">
      <c r="A91" s="3">
        <v>18</v>
      </c>
      <c r="B91" s="2" t="s">
        <v>2140</v>
      </c>
      <c r="C91" s="2" t="s">
        <v>2713</v>
      </c>
      <c r="D91" s="2" t="s">
        <v>205</v>
      </c>
      <c r="E91" s="2" t="s">
        <v>2714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2269</v>
      </c>
      <c r="J91" s="4" t="s">
        <v>2715</v>
      </c>
      <c r="K91" s="4" t="s">
        <v>2716</v>
      </c>
      <c r="L91" s="4" t="s">
        <v>2717</v>
      </c>
      <c r="M91" s="2" t="s">
        <v>2156</v>
      </c>
      <c r="N91" s="2">
        <v>40</v>
      </c>
      <c r="O91" s="2" t="s">
        <v>2157</v>
      </c>
      <c r="P91" s="2">
        <v>5</v>
      </c>
      <c r="Q91" s="2" t="s">
        <v>2718</v>
      </c>
    </row>
    <row r="92" s="2" customFormat="1" spans="1:17">
      <c r="A92" s="3">
        <v>17</v>
      </c>
      <c r="B92" s="2" t="s">
        <v>2140</v>
      </c>
      <c r="C92" s="2" t="s">
        <v>2719</v>
      </c>
      <c r="D92" s="2" t="s">
        <v>1586</v>
      </c>
      <c r="E92" s="2" t="s">
        <v>2410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2269</v>
      </c>
      <c r="J92" s="4" t="s">
        <v>2720</v>
      </c>
      <c r="K92" s="4" t="s">
        <v>2721</v>
      </c>
      <c r="L92" s="4" t="s">
        <v>2722</v>
      </c>
      <c r="M92" s="2" t="s">
        <v>2505</v>
      </c>
      <c r="N92" s="2">
        <v>5</v>
      </c>
      <c r="O92" s="2" t="s">
        <v>2157</v>
      </c>
      <c r="P92" s="2">
        <v>5</v>
      </c>
      <c r="Q92" s="2" t="s">
        <v>2723</v>
      </c>
    </row>
    <row r="93" s="2" customFormat="1" spans="1:17">
      <c r="A93" s="3">
        <v>16</v>
      </c>
      <c r="B93" s="2" t="s">
        <v>2140</v>
      </c>
      <c r="C93" s="2" t="s">
        <v>2724</v>
      </c>
      <c r="D93" s="2" t="s">
        <v>402</v>
      </c>
      <c r="E93" s="2" t="s">
        <v>2725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2269</v>
      </c>
      <c r="J93" s="4" t="s">
        <v>2726</v>
      </c>
      <c r="K93" s="4" t="s">
        <v>2727</v>
      </c>
      <c r="L93" s="4" t="s">
        <v>2728</v>
      </c>
      <c r="M93" s="2" t="s">
        <v>2273</v>
      </c>
      <c r="N93" s="2">
        <v>15</v>
      </c>
      <c r="O93" s="2" t="s">
        <v>2157</v>
      </c>
      <c r="P93" s="2" t="s">
        <v>2157</v>
      </c>
      <c r="Q93" s="2" t="s">
        <v>2729</v>
      </c>
    </row>
    <row r="94" s="2" customFormat="1" spans="1:17">
      <c r="A94" s="3">
        <v>15</v>
      </c>
      <c r="B94" s="2" t="s">
        <v>2140</v>
      </c>
      <c r="C94" s="2" t="s">
        <v>2730</v>
      </c>
      <c r="D94" s="2" t="s">
        <v>302</v>
      </c>
      <c r="E94" s="2" t="s">
        <v>2731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2269</v>
      </c>
      <c r="J94" s="4" t="s">
        <v>2732</v>
      </c>
      <c r="K94" s="4" t="s">
        <v>2733</v>
      </c>
      <c r="L94" s="4" t="s">
        <v>2734</v>
      </c>
      <c r="M94" s="2" t="s">
        <v>2505</v>
      </c>
      <c r="N94" s="2">
        <v>22</v>
      </c>
      <c r="O94" s="2" t="s">
        <v>2157</v>
      </c>
      <c r="P94" s="2">
        <v>11</v>
      </c>
      <c r="Q94" s="2" t="s">
        <v>2735</v>
      </c>
    </row>
    <row r="95" s="2" customFormat="1" spans="1:17">
      <c r="A95" s="3">
        <v>14</v>
      </c>
      <c r="B95" s="2" t="s">
        <v>2140</v>
      </c>
      <c r="C95" s="2" t="s">
        <v>2736</v>
      </c>
      <c r="D95" s="2" t="s">
        <v>428</v>
      </c>
      <c r="E95" s="2" t="s">
        <v>2737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2269</v>
      </c>
      <c r="J95" s="4" t="s">
        <v>2738</v>
      </c>
      <c r="K95" s="4" t="s">
        <v>2739</v>
      </c>
      <c r="L95" s="4" t="s">
        <v>2740</v>
      </c>
      <c r="M95" s="2" t="s">
        <v>2543</v>
      </c>
      <c r="N95" s="2">
        <v>5</v>
      </c>
      <c r="O95" s="2">
        <v>3</v>
      </c>
      <c r="P95" s="2">
        <v>3</v>
      </c>
      <c r="Q95" s="2" t="s">
        <v>2741</v>
      </c>
    </row>
    <row r="96" s="2" customFormat="1" spans="1:17">
      <c r="A96" s="3">
        <v>13</v>
      </c>
      <c r="B96" s="2" t="s">
        <v>2140</v>
      </c>
      <c r="C96" s="2" t="s">
        <v>2742</v>
      </c>
      <c r="D96" s="2" t="s">
        <v>249</v>
      </c>
      <c r="E96" s="2" t="s">
        <v>2743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2269</v>
      </c>
      <c r="J96" s="4" t="s">
        <v>2744</v>
      </c>
      <c r="K96" s="4" t="s">
        <v>2745</v>
      </c>
      <c r="L96" s="4" t="s">
        <v>2746</v>
      </c>
      <c r="M96" s="2" t="s">
        <v>2156</v>
      </c>
      <c r="N96" s="2">
        <v>16</v>
      </c>
      <c r="O96" s="2">
        <v>2</v>
      </c>
      <c r="P96" s="2">
        <v>8</v>
      </c>
      <c r="Q96" s="2" t="s">
        <v>2747</v>
      </c>
    </row>
    <row r="97" s="2" customFormat="1" spans="1:17">
      <c r="A97" s="3">
        <v>12</v>
      </c>
      <c r="B97" s="2" t="s">
        <v>2140</v>
      </c>
      <c r="C97" s="2" t="s">
        <v>2748</v>
      </c>
      <c r="D97" s="2" t="s">
        <v>361</v>
      </c>
      <c r="E97" s="2" t="s">
        <v>2749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2269</v>
      </c>
      <c r="J97" s="4" t="s">
        <v>2750</v>
      </c>
      <c r="K97" s="4" t="s">
        <v>2751</v>
      </c>
      <c r="L97" s="4" t="s">
        <v>2752</v>
      </c>
      <c r="M97" s="2" t="s">
        <v>2753</v>
      </c>
      <c r="N97" s="2">
        <v>9</v>
      </c>
      <c r="O97" s="2" t="s">
        <v>2157</v>
      </c>
      <c r="P97" s="2">
        <v>3</v>
      </c>
      <c r="Q97" s="2" t="s">
        <v>2754</v>
      </c>
    </row>
    <row r="98" s="2" customFormat="1" spans="1:17">
      <c r="A98" s="3">
        <v>11</v>
      </c>
      <c r="B98" s="2" t="s">
        <v>2140</v>
      </c>
      <c r="C98" s="2" t="s">
        <v>2755</v>
      </c>
      <c r="D98" s="2" t="s">
        <v>270</v>
      </c>
      <c r="E98" s="2" t="s">
        <v>2756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2269</v>
      </c>
      <c r="J98" s="4" t="s">
        <v>2757</v>
      </c>
      <c r="K98" s="4" t="s">
        <v>2758</v>
      </c>
      <c r="L98" s="4" t="s">
        <v>2759</v>
      </c>
      <c r="M98" s="2" t="s">
        <v>2621</v>
      </c>
      <c r="N98" s="2">
        <v>17</v>
      </c>
      <c r="O98" s="2">
        <v>3</v>
      </c>
      <c r="P98" s="2">
        <v>2</v>
      </c>
      <c r="Q98" s="2" t="s">
        <v>2760</v>
      </c>
    </row>
    <row r="99" s="2" customFormat="1" spans="1:17">
      <c r="A99" s="3">
        <v>10</v>
      </c>
      <c r="B99" s="2" t="s">
        <v>2140</v>
      </c>
      <c r="C99" s="2" t="s">
        <v>2761</v>
      </c>
      <c r="D99" s="2" t="s">
        <v>1772</v>
      </c>
      <c r="E99" s="2" t="s">
        <v>2762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2269</v>
      </c>
      <c r="J99" s="4" t="s">
        <v>2763</v>
      </c>
      <c r="K99" s="4" t="s">
        <v>2764</v>
      </c>
      <c r="L99" s="4" t="s">
        <v>2765</v>
      </c>
      <c r="M99" s="2" t="s">
        <v>2486</v>
      </c>
      <c r="N99" s="2">
        <v>3</v>
      </c>
      <c r="O99" s="2">
        <v>2</v>
      </c>
      <c r="P99" s="2">
        <v>2</v>
      </c>
      <c r="Q99" s="2" t="s">
        <v>2766</v>
      </c>
    </row>
    <row r="100" s="2" customFormat="1" spans="1:17">
      <c r="A100" s="3">
        <v>9</v>
      </c>
      <c r="B100" s="2" t="s">
        <v>2140</v>
      </c>
      <c r="C100" s="2" t="s">
        <v>2761</v>
      </c>
      <c r="D100" s="2" t="s">
        <v>593</v>
      </c>
      <c r="E100" s="2" t="s">
        <v>2454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2269</v>
      </c>
      <c r="J100" s="4" t="s">
        <v>2767</v>
      </c>
      <c r="K100" s="4" t="s">
        <v>2768</v>
      </c>
      <c r="L100" s="4" t="s">
        <v>2769</v>
      </c>
      <c r="M100" s="2" t="s">
        <v>2770</v>
      </c>
      <c r="N100" s="2">
        <v>9</v>
      </c>
      <c r="O100" s="2">
        <v>19</v>
      </c>
      <c r="P100" s="2">
        <v>9</v>
      </c>
      <c r="Q100" s="2" t="s">
        <v>2771</v>
      </c>
    </row>
    <row r="101" s="2" customFormat="1" spans="1:17">
      <c r="A101" s="3">
        <v>8</v>
      </c>
      <c r="B101" s="2" t="s">
        <v>2140</v>
      </c>
      <c r="C101" s="2" t="s">
        <v>2772</v>
      </c>
      <c r="D101" s="2" t="s">
        <v>437</v>
      </c>
      <c r="E101" s="2" t="s">
        <v>2773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2269</v>
      </c>
      <c r="J101" s="4" t="s">
        <v>2774</v>
      </c>
      <c r="K101" s="4" t="s">
        <v>2775</v>
      </c>
      <c r="L101" s="4" t="s">
        <v>2776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2140</v>
      </c>
      <c r="C102" s="2" t="s">
        <v>2777</v>
      </c>
      <c r="D102" s="2" t="s">
        <v>1239</v>
      </c>
      <c r="E102" s="2" t="s">
        <v>2778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2269</v>
      </c>
      <c r="J102" s="4" t="s">
        <v>2779</v>
      </c>
      <c r="K102" s="4" t="s">
        <v>2780</v>
      </c>
      <c r="L102" s="4" t="s">
        <v>2781</v>
      </c>
      <c r="M102" s="2" t="s">
        <v>2156</v>
      </c>
      <c r="N102" s="2">
        <v>20</v>
      </c>
      <c r="O102" s="2" t="s">
        <v>2157</v>
      </c>
      <c r="P102" s="2">
        <v>5</v>
      </c>
      <c r="Q102" s="2" t="s">
        <v>2782</v>
      </c>
    </row>
    <row r="103" s="2" customFormat="1" spans="1:17">
      <c r="A103" s="3">
        <v>6</v>
      </c>
      <c r="B103" s="2" t="s">
        <v>2140</v>
      </c>
      <c r="C103" s="2" t="s">
        <v>2783</v>
      </c>
      <c r="D103" s="2" t="s">
        <v>577</v>
      </c>
      <c r="E103" s="2" t="s">
        <v>2589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2784</v>
      </c>
      <c r="I103" s="2" t="s">
        <v>2269</v>
      </c>
      <c r="J103" s="4" t="s">
        <v>2785</v>
      </c>
      <c r="K103" s="4" t="s">
        <v>2786</v>
      </c>
      <c r="L103" s="4" t="s">
        <v>2787</v>
      </c>
      <c r="M103" s="2" t="s">
        <v>2788</v>
      </c>
      <c r="N103" s="2">
        <v>4</v>
      </c>
      <c r="O103" s="2" t="s">
        <v>2157</v>
      </c>
      <c r="P103" s="2">
        <v>1</v>
      </c>
      <c r="Q103" s="2" t="s">
        <v>2594</v>
      </c>
    </row>
    <row r="104" s="2" customFormat="1" spans="1:17">
      <c r="A104" s="3">
        <v>5</v>
      </c>
      <c r="B104" s="2" t="s">
        <v>2140</v>
      </c>
      <c r="C104" s="2" t="s">
        <v>2789</v>
      </c>
      <c r="D104" s="2" t="s">
        <v>1433</v>
      </c>
      <c r="E104" s="2" t="s">
        <v>2790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2269</v>
      </c>
      <c r="J104" s="4" t="s">
        <v>2791</v>
      </c>
      <c r="K104" s="4" t="s">
        <v>2792</v>
      </c>
      <c r="L104" s="4" t="s">
        <v>2793</v>
      </c>
      <c r="M104" s="2" t="s">
        <v>2634</v>
      </c>
      <c r="N104" s="2">
        <v>11</v>
      </c>
      <c r="O104" s="2" t="s">
        <v>2157</v>
      </c>
      <c r="P104" s="2">
        <v>10</v>
      </c>
      <c r="Q104" s="2" t="s">
        <v>2794</v>
      </c>
    </row>
    <row r="105" s="2" customFormat="1" spans="1:17">
      <c r="A105" s="3">
        <v>4</v>
      </c>
      <c r="B105" s="2" t="s">
        <v>2140</v>
      </c>
      <c r="C105" s="2" t="s">
        <v>2795</v>
      </c>
      <c r="D105" s="2" t="s">
        <v>576</v>
      </c>
      <c r="E105" s="2" t="s">
        <v>2796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2269</v>
      </c>
      <c r="J105" s="4" t="s">
        <v>2797</v>
      </c>
      <c r="K105" s="4" t="s">
        <v>2798</v>
      </c>
      <c r="L105" s="4" t="s">
        <v>2799</v>
      </c>
      <c r="M105" s="2" t="s">
        <v>2505</v>
      </c>
      <c r="N105" s="2">
        <v>10</v>
      </c>
      <c r="O105" s="2" t="s">
        <v>2157</v>
      </c>
      <c r="P105" s="2">
        <v>5</v>
      </c>
      <c r="Q105" s="2" t="s">
        <v>2800</v>
      </c>
    </row>
    <row r="106" s="2" customFormat="1" spans="1:17">
      <c r="A106" s="3">
        <v>3</v>
      </c>
      <c r="B106" s="2" t="s">
        <v>2140</v>
      </c>
      <c r="C106" s="2" t="s">
        <v>2801</v>
      </c>
      <c r="D106" s="2" t="s">
        <v>2802</v>
      </c>
      <c r="E106" s="2" t="s">
        <v>2803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2269</v>
      </c>
      <c r="J106" s="4" t="s">
        <v>2804</v>
      </c>
      <c r="K106" s="4" t="s">
        <v>2805</v>
      </c>
      <c r="L106" s="4" t="s">
        <v>2806</v>
      </c>
      <c r="M106" s="2" t="s">
        <v>2665</v>
      </c>
      <c r="N106" s="2">
        <v>5</v>
      </c>
      <c r="O106" s="2">
        <v>1</v>
      </c>
      <c r="P106" s="2">
        <v>5</v>
      </c>
      <c r="Q106" s="2" t="s">
        <v>2807</v>
      </c>
    </row>
    <row r="107" s="2" customFormat="1" spans="1:17">
      <c r="A107" s="3">
        <v>2</v>
      </c>
      <c r="B107" s="2" t="s">
        <v>2140</v>
      </c>
      <c r="C107" s="2" t="s">
        <v>2808</v>
      </c>
      <c r="D107" s="2" t="s">
        <v>239</v>
      </c>
      <c r="E107" s="2" t="s">
        <v>2809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2810</v>
      </c>
      <c r="J107" s="4" t="s">
        <v>2811</v>
      </c>
      <c r="K107" s="4" t="s">
        <v>2812</v>
      </c>
      <c r="L107" s="4" t="s">
        <v>2813</v>
      </c>
      <c r="M107" s="2" t="s">
        <v>2634</v>
      </c>
      <c r="N107" s="2">
        <v>5</v>
      </c>
      <c r="O107" s="2">
        <v>5</v>
      </c>
      <c r="P107" s="2">
        <v>5</v>
      </c>
      <c r="Q107" s="2" t="s">
        <v>2814</v>
      </c>
    </row>
    <row r="108" s="2" customFormat="1" spans="1:17">
      <c r="A108" s="3">
        <v>1</v>
      </c>
      <c r="B108" s="2" t="s">
        <v>2140</v>
      </c>
      <c r="C108" s="2" t="s">
        <v>2815</v>
      </c>
      <c r="D108" s="2" t="s">
        <v>423</v>
      </c>
      <c r="E108" s="2" t="s">
        <v>2416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2810</v>
      </c>
      <c r="J108" s="4" t="s">
        <v>2816</v>
      </c>
      <c r="K108" s="4" t="s">
        <v>2817</v>
      </c>
      <c r="L108" s="4" t="s">
        <v>2818</v>
      </c>
      <c r="M108" s="2" t="s">
        <v>2157</v>
      </c>
      <c r="N108" s="2">
        <v>1</v>
      </c>
      <c r="O108" s="2">
        <v>1</v>
      </c>
      <c r="P108" s="2" t="s">
        <v>2157</v>
      </c>
      <c r="Q108" s="2" t="s">
        <v>2819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ai妍</cp:lastModifiedBy>
  <dcterms:created xsi:type="dcterms:W3CDTF">2020-11-03T10:50:00Z</dcterms:created>
  <dcterms:modified xsi:type="dcterms:W3CDTF">2020-11-24T09:40:12Z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