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9840" tabRatio="935" activeTab="6"/>
  </bookViews>
  <sheets>
    <sheet name="11.7-11.11考核数据表" sheetId="1" r:id="rId1"/>
    <sheet name="员工个人销售奖励" sheetId="5" r:id="rId2"/>
    <sheet name="片区奖罚" sheetId="4" r:id="rId3"/>
    <sheet name="存健康考试处罚" sheetId="6" r:id="rId4"/>
    <sheet name="PK奖励（已发放）" sheetId="2" r:id="rId5"/>
    <sheet name="双十一未开展社区活动" sheetId="10" r:id="rId6"/>
    <sheet name="员工奖罚分配明细" sheetId="7" r:id="rId7"/>
    <sheet name="门店PK奖励分配明细" sheetId="8" r:id="rId8"/>
    <sheet name="Sheet1" sheetId="9" r:id="rId9"/>
  </sheets>
  <definedNames>
    <definedName name="_xlnm._FilterDatabase" localSheetId="0" hidden="1">'11.7-11.11考核数据表'!$A$3:$BH$3</definedName>
    <definedName name="_xlnm._FilterDatabase" localSheetId="4" hidden="1">'PK奖励（已发放）'!$A$2:$AR$131</definedName>
    <definedName name="_xlnm._FilterDatabase" localSheetId="8" hidden="1">Sheet1!$A$1:$Q$1</definedName>
  </definedNames>
  <calcPr calcId="125725"/>
</workbook>
</file>

<file path=xl/calcChain.xml><?xml version="1.0" encoding="utf-8"?>
<calcChain xmlns="http://schemas.openxmlformats.org/spreadsheetml/2006/main">
  <c r="BH4" i="1"/>
  <c r="AZ4"/>
  <c r="AU4"/>
  <c r="AR4"/>
  <c r="AI4"/>
  <c r="AP4" s="1"/>
  <c r="AG4"/>
  <c r="AO4" s="1"/>
  <c r="AD4"/>
  <c r="AN4" s="1"/>
  <c r="AB4"/>
  <c r="AM4" s="1"/>
  <c r="Y4"/>
  <c r="W4"/>
  <c r="P4"/>
  <c r="Q4" s="1"/>
  <c r="O4"/>
  <c r="L4"/>
  <c r="Z4" s="1"/>
  <c r="K4"/>
  <c r="J4"/>
  <c r="U4" s="1"/>
  <c r="G108" i="9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  <c r="AR131" i="2"/>
  <c r="AQ131"/>
  <c r="AP131"/>
  <c r="X131"/>
  <c r="W131"/>
  <c r="R131"/>
  <c r="Q131"/>
  <c r="L131"/>
  <c r="K131"/>
  <c r="I131"/>
  <c r="H131"/>
  <c r="G131"/>
  <c r="F131"/>
  <c r="AR130"/>
  <c r="AQ130"/>
  <c r="AP130"/>
  <c r="X130"/>
  <c r="R130"/>
  <c r="L130"/>
  <c r="I130"/>
  <c r="G130"/>
  <c r="AR129"/>
  <c r="AQ129"/>
  <c r="AP129"/>
  <c r="X129"/>
  <c r="R129"/>
  <c r="L129"/>
  <c r="I129"/>
  <c r="G129"/>
  <c r="AR128"/>
  <c r="AQ128"/>
  <c r="AP128"/>
  <c r="X128"/>
  <c r="R128"/>
  <c r="L128"/>
  <c r="I128"/>
  <c r="G128"/>
  <c r="AR127"/>
  <c r="AQ127"/>
  <c r="AP127"/>
  <c r="X127"/>
  <c r="R127"/>
  <c r="L127"/>
  <c r="I127"/>
  <c r="G127"/>
  <c r="AR126"/>
  <c r="AQ126"/>
  <c r="AP126"/>
  <c r="X126"/>
  <c r="R126"/>
  <c r="L126"/>
  <c r="I126"/>
  <c r="G126"/>
  <c r="AR125"/>
  <c r="AQ125"/>
  <c r="AP125"/>
  <c r="X125"/>
  <c r="R125"/>
  <c r="L125"/>
  <c r="I125"/>
  <c r="G125"/>
  <c r="AR124"/>
  <c r="AQ124"/>
  <c r="AP124"/>
  <c r="X124"/>
  <c r="R124"/>
  <c r="L124"/>
  <c r="I124"/>
  <c r="G124"/>
  <c r="AR123"/>
  <c r="AQ123"/>
  <c r="AP123"/>
  <c r="X123"/>
  <c r="R123"/>
  <c r="L123"/>
  <c r="I123"/>
  <c r="G123"/>
  <c r="AR122"/>
  <c r="AQ122"/>
  <c r="AP122"/>
  <c r="X122"/>
  <c r="R122"/>
  <c r="L122"/>
  <c r="I122"/>
  <c r="G122"/>
  <c r="AR121"/>
  <c r="AQ121"/>
  <c r="AP121"/>
  <c r="X121"/>
  <c r="R121"/>
  <c r="L121"/>
  <c r="I121"/>
  <c r="G121"/>
  <c r="AR120"/>
  <c r="AQ120"/>
  <c r="AP120"/>
  <c r="X120"/>
  <c r="R120"/>
  <c r="L120"/>
  <c r="I120"/>
  <c r="G120"/>
  <c r="AR119"/>
  <c r="AQ119"/>
  <c r="AP119"/>
  <c r="X119"/>
  <c r="R119"/>
  <c r="L119"/>
  <c r="I119"/>
  <c r="G119"/>
  <c r="AR118"/>
  <c r="AQ118"/>
  <c r="AP118"/>
  <c r="X118"/>
  <c r="R118"/>
  <c r="L118"/>
  <c r="I118"/>
  <c r="G118"/>
  <c r="AR117"/>
  <c r="AQ117"/>
  <c r="AP117"/>
  <c r="X117"/>
  <c r="R117"/>
  <c r="L117"/>
  <c r="I117"/>
  <c r="G117"/>
  <c r="AR116"/>
  <c r="AQ116"/>
  <c r="AP116"/>
  <c r="X116"/>
  <c r="R116"/>
  <c r="L116"/>
  <c r="I116"/>
  <c r="G116"/>
  <c r="AR115"/>
  <c r="AQ115"/>
  <c r="AP115"/>
  <c r="X115"/>
  <c r="R115"/>
  <c r="L115"/>
  <c r="I115"/>
  <c r="G115"/>
  <c r="AR114"/>
  <c r="AQ114"/>
  <c r="AP114"/>
  <c r="X114"/>
  <c r="R114"/>
  <c r="L114"/>
  <c r="I114"/>
  <c r="G114"/>
  <c r="AR113"/>
  <c r="AQ113"/>
  <c r="AP113"/>
  <c r="X113"/>
  <c r="R113"/>
  <c r="L113"/>
  <c r="I113"/>
  <c r="G113"/>
  <c r="AR112"/>
  <c r="AQ112"/>
  <c r="AP112"/>
  <c r="X112"/>
  <c r="R112"/>
  <c r="L112"/>
  <c r="I112"/>
  <c r="G112"/>
  <c r="AR111"/>
  <c r="AQ111"/>
  <c r="AP111"/>
  <c r="X111"/>
  <c r="R111"/>
  <c r="L111"/>
  <c r="I111"/>
  <c r="G111"/>
  <c r="AR110"/>
  <c r="AQ110"/>
  <c r="AP110"/>
  <c r="X110"/>
  <c r="R110"/>
  <c r="L110"/>
  <c r="I110"/>
  <c r="G110"/>
  <c r="AR109"/>
  <c r="AQ109"/>
  <c r="AP109"/>
  <c r="X109"/>
  <c r="R109"/>
  <c r="L109"/>
  <c r="I109"/>
  <c r="G109"/>
  <c r="AR108"/>
  <c r="AQ108"/>
  <c r="AP108"/>
  <c r="X108"/>
  <c r="R108"/>
  <c r="L108"/>
  <c r="I108"/>
  <c r="G108"/>
  <c r="AR107"/>
  <c r="AQ107"/>
  <c r="AP107"/>
  <c r="X107"/>
  <c r="R107"/>
  <c r="L107"/>
  <c r="I107"/>
  <c r="G107"/>
  <c r="AR106"/>
  <c r="AQ106"/>
  <c r="AP106"/>
  <c r="X106"/>
  <c r="R106"/>
  <c r="L106"/>
  <c r="I106"/>
  <c r="G106"/>
  <c r="AR105"/>
  <c r="AQ105"/>
  <c r="AP105"/>
  <c r="X105"/>
  <c r="R105"/>
  <c r="L105"/>
  <c r="I105"/>
  <c r="G105"/>
  <c r="AR104"/>
  <c r="AQ104"/>
  <c r="AP104"/>
  <c r="X104"/>
  <c r="R104"/>
  <c r="L104"/>
  <c r="I104"/>
  <c r="G104"/>
  <c r="AR103"/>
  <c r="AQ103"/>
  <c r="AP103"/>
  <c r="X103"/>
  <c r="R103"/>
  <c r="L103"/>
  <c r="I103"/>
  <c r="G103"/>
  <c r="AR102"/>
  <c r="AQ102"/>
  <c r="AP102"/>
  <c r="X102"/>
  <c r="R102"/>
  <c r="L102"/>
  <c r="I102"/>
  <c r="G102"/>
  <c r="AR101"/>
  <c r="AQ101"/>
  <c r="AP101"/>
  <c r="X101"/>
  <c r="R101"/>
  <c r="L101"/>
  <c r="I101"/>
  <c r="G101"/>
  <c r="AR100"/>
  <c r="AQ100"/>
  <c r="AP100"/>
  <c r="X100"/>
  <c r="R100"/>
  <c r="L100"/>
  <c r="I100"/>
  <c r="G100"/>
  <c r="AR99"/>
  <c r="AQ99"/>
  <c r="AP99"/>
  <c r="X99"/>
  <c r="R99"/>
  <c r="L99"/>
  <c r="I99"/>
  <c r="G99"/>
  <c r="AR98"/>
  <c r="AQ98"/>
  <c r="AP98"/>
  <c r="X98"/>
  <c r="R98"/>
  <c r="L98"/>
  <c r="I98"/>
  <c r="G98"/>
  <c r="AR97"/>
  <c r="AQ97"/>
  <c r="AP97"/>
  <c r="X97"/>
  <c r="R97"/>
  <c r="L97"/>
  <c r="I97"/>
  <c r="G97"/>
  <c r="AR96"/>
  <c r="AQ96"/>
  <c r="AP96"/>
  <c r="X96"/>
  <c r="R96"/>
  <c r="L96"/>
  <c r="I96"/>
  <c r="G96"/>
  <c r="AR95"/>
  <c r="AQ95"/>
  <c r="AP95"/>
  <c r="X95"/>
  <c r="R95"/>
  <c r="L95"/>
  <c r="I95"/>
  <c r="G95"/>
  <c r="AR94"/>
  <c r="AQ94"/>
  <c r="AP94"/>
  <c r="X94"/>
  <c r="R94"/>
  <c r="L94"/>
  <c r="I94"/>
  <c r="G94"/>
  <c r="AR93"/>
  <c r="AQ93"/>
  <c r="AP93"/>
  <c r="X93"/>
  <c r="R93"/>
  <c r="L93"/>
  <c r="I93"/>
  <c r="G93"/>
  <c r="AR92"/>
  <c r="AQ92"/>
  <c r="AP92"/>
  <c r="X92"/>
  <c r="R92"/>
  <c r="L92"/>
  <c r="I92"/>
  <c r="G92"/>
  <c r="AR91"/>
  <c r="AQ91"/>
  <c r="AP91"/>
  <c r="X91"/>
  <c r="R91"/>
  <c r="L91"/>
  <c r="I91"/>
  <c r="G91"/>
  <c r="AR90"/>
  <c r="AQ90"/>
  <c r="AP90"/>
  <c r="X90"/>
  <c r="R90"/>
  <c r="L90"/>
  <c r="I90"/>
  <c r="G90"/>
  <c r="AR89"/>
  <c r="AQ89"/>
  <c r="AP89"/>
  <c r="X89"/>
  <c r="R89"/>
  <c r="L89"/>
  <c r="I89"/>
  <c r="G89"/>
  <c r="AR88"/>
  <c r="AQ88"/>
  <c r="AP88"/>
  <c r="X88"/>
  <c r="R88"/>
  <c r="L88"/>
  <c r="I88"/>
  <c r="G88"/>
  <c r="AR87"/>
  <c r="AQ87"/>
  <c r="AP87"/>
  <c r="X87"/>
  <c r="R87"/>
  <c r="L87"/>
  <c r="I87"/>
  <c r="G87"/>
  <c r="AR86"/>
  <c r="AQ86"/>
  <c r="AP86"/>
  <c r="X86"/>
  <c r="R86"/>
  <c r="L86"/>
  <c r="I86"/>
  <c r="G86"/>
  <c r="AR85"/>
  <c r="AQ85"/>
  <c r="AP85"/>
  <c r="X85"/>
  <c r="R85"/>
  <c r="L85"/>
  <c r="I85"/>
  <c r="G85"/>
  <c r="AR84"/>
  <c r="AQ84"/>
  <c r="AP84"/>
  <c r="X84"/>
  <c r="R84"/>
  <c r="L84"/>
  <c r="I84"/>
  <c r="G84"/>
  <c r="AR83"/>
  <c r="AQ83"/>
  <c r="AP83"/>
  <c r="X83"/>
  <c r="R83"/>
  <c r="L83"/>
  <c r="I83"/>
  <c r="G83"/>
  <c r="AR82"/>
  <c r="AQ82"/>
  <c r="AP82"/>
  <c r="X82"/>
  <c r="R82"/>
  <c r="L82"/>
  <c r="I82"/>
  <c r="G82"/>
  <c r="AR81"/>
  <c r="AQ81"/>
  <c r="AP81"/>
  <c r="X81"/>
  <c r="R81"/>
  <c r="L81"/>
  <c r="I81"/>
  <c r="G81"/>
  <c r="AR80"/>
  <c r="AQ80"/>
  <c r="AP80"/>
  <c r="X80"/>
  <c r="R80"/>
  <c r="L80"/>
  <c r="I80"/>
  <c r="G80"/>
  <c r="AR79"/>
  <c r="AQ79"/>
  <c r="AP79"/>
  <c r="X79"/>
  <c r="R79"/>
  <c r="L79"/>
  <c r="I79"/>
  <c r="G79"/>
  <c r="AR78"/>
  <c r="AQ78"/>
  <c r="AP78"/>
  <c r="X78"/>
  <c r="R78"/>
  <c r="L78"/>
  <c r="I78"/>
  <c r="G78"/>
  <c r="AR77"/>
  <c r="AQ77"/>
  <c r="AP77"/>
  <c r="X77"/>
  <c r="R77"/>
  <c r="L77"/>
  <c r="I77"/>
  <c r="G77"/>
  <c r="AR76"/>
  <c r="AQ76"/>
  <c r="AP76"/>
  <c r="X76"/>
  <c r="R76"/>
  <c r="L76"/>
  <c r="I76"/>
  <c r="G76"/>
  <c r="AR75"/>
  <c r="AQ75"/>
  <c r="AP75"/>
  <c r="X75"/>
  <c r="R75"/>
  <c r="L75"/>
  <c r="I75"/>
  <c r="G75"/>
  <c r="AR74"/>
  <c r="AQ74"/>
  <c r="AP74"/>
  <c r="X74"/>
  <c r="R74"/>
  <c r="L74"/>
  <c r="I74"/>
  <c r="G74"/>
  <c r="AR73"/>
  <c r="AQ73"/>
  <c r="AP73"/>
  <c r="X73"/>
  <c r="R73"/>
  <c r="L73"/>
  <c r="I73"/>
  <c r="G73"/>
  <c r="AR72"/>
  <c r="AQ72"/>
  <c r="AP72"/>
  <c r="X72"/>
  <c r="R72"/>
  <c r="L72"/>
  <c r="I72"/>
  <c r="G72"/>
  <c r="AR71"/>
  <c r="AQ71"/>
  <c r="AP71"/>
  <c r="X71"/>
  <c r="R71"/>
  <c r="L71"/>
  <c r="I71"/>
  <c r="G71"/>
  <c r="AR70"/>
  <c r="AQ70"/>
  <c r="AP70"/>
  <c r="X70"/>
  <c r="R70"/>
  <c r="L70"/>
  <c r="I70"/>
  <c r="G70"/>
  <c r="AR69"/>
  <c r="AQ69"/>
  <c r="AP69"/>
  <c r="X69"/>
  <c r="R69"/>
  <c r="L69"/>
  <c r="I69"/>
  <c r="G69"/>
  <c r="AR68"/>
  <c r="AQ68"/>
  <c r="AP68"/>
  <c r="X68"/>
  <c r="R68"/>
  <c r="L68"/>
  <c r="I68"/>
  <c r="G68"/>
  <c r="AR67"/>
  <c r="AQ67"/>
  <c r="AP67"/>
  <c r="X67"/>
  <c r="R67"/>
  <c r="L67"/>
  <c r="I67"/>
  <c r="G67"/>
  <c r="AR66"/>
  <c r="AQ66"/>
  <c r="AP66"/>
  <c r="X66"/>
  <c r="R66"/>
  <c r="L66"/>
  <c r="I66"/>
  <c r="G66"/>
  <c r="AR65"/>
  <c r="AQ65"/>
  <c r="AP65"/>
  <c r="X65"/>
  <c r="R65"/>
  <c r="L65"/>
  <c r="I65"/>
  <c r="G65"/>
  <c r="AR64"/>
  <c r="AQ64"/>
  <c r="AP64"/>
  <c r="X64"/>
  <c r="R64"/>
  <c r="L64"/>
  <c r="I64"/>
  <c r="G64"/>
  <c r="AR63"/>
  <c r="AQ63"/>
  <c r="AP63"/>
  <c r="X63"/>
  <c r="R63"/>
  <c r="L63"/>
  <c r="I63"/>
  <c r="G63"/>
  <c r="AR62"/>
  <c r="AQ62"/>
  <c r="AP62"/>
  <c r="X62"/>
  <c r="R62"/>
  <c r="L62"/>
  <c r="I62"/>
  <c r="G62"/>
  <c r="AR61"/>
  <c r="AQ61"/>
  <c r="AP61"/>
  <c r="X61"/>
  <c r="R61"/>
  <c r="L61"/>
  <c r="I61"/>
  <c r="G61"/>
  <c r="AR60"/>
  <c r="AQ60"/>
  <c r="AP60"/>
  <c r="X60"/>
  <c r="R60"/>
  <c r="L60"/>
  <c r="I60"/>
  <c r="G60"/>
  <c r="AR59"/>
  <c r="AQ59"/>
  <c r="AP59"/>
  <c r="X59"/>
  <c r="R59"/>
  <c r="L59"/>
  <c r="I59"/>
  <c r="G59"/>
  <c r="AR58"/>
  <c r="AQ58"/>
  <c r="AP58"/>
  <c r="X58"/>
  <c r="R58"/>
  <c r="L58"/>
  <c r="I58"/>
  <c r="G58"/>
  <c r="AR57"/>
  <c r="AQ57"/>
  <c r="AP57"/>
  <c r="X57"/>
  <c r="R57"/>
  <c r="L57"/>
  <c r="I57"/>
  <c r="G57"/>
  <c r="AR56"/>
  <c r="AQ56"/>
  <c r="AP56"/>
  <c r="X56"/>
  <c r="R56"/>
  <c r="L56"/>
  <c r="I56"/>
  <c r="G56"/>
  <c r="AR55"/>
  <c r="AQ55"/>
  <c r="AP55"/>
  <c r="X55"/>
  <c r="R55"/>
  <c r="L55"/>
  <c r="I55"/>
  <c r="G55"/>
  <c r="AR54"/>
  <c r="AQ54"/>
  <c r="AP54"/>
  <c r="X54"/>
  <c r="R54"/>
  <c r="L54"/>
  <c r="I54"/>
  <c r="G54"/>
  <c r="AR53"/>
  <c r="AQ53"/>
  <c r="AP53"/>
  <c r="X53"/>
  <c r="R53"/>
  <c r="L53"/>
  <c r="I53"/>
  <c r="G53"/>
  <c r="AR52"/>
  <c r="AQ52"/>
  <c r="AP52"/>
  <c r="X52"/>
  <c r="R52"/>
  <c r="L52"/>
  <c r="I52"/>
  <c r="G52"/>
  <c r="AR51"/>
  <c r="AQ51"/>
  <c r="AP51"/>
  <c r="X51"/>
  <c r="R51"/>
  <c r="L51"/>
  <c r="I51"/>
  <c r="G51"/>
  <c r="AR50"/>
  <c r="AQ50"/>
  <c r="AP50"/>
  <c r="X50"/>
  <c r="R50"/>
  <c r="L50"/>
  <c r="I50"/>
  <c r="G50"/>
  <c r="AR49"/>
  <c r="AQ49"/>
  <c r="AP49"/>
  <c r="X49"/>
  <c r="R49"/>
  <c r="L49"/>
  <c r="I49"/>
  <c r="G49"/>
  <c r="AR48"/>
  <c r="AQ48"/>
  <c r="AP48"/>
  <c r="X48"/>
  <c r="R48"/>
  <c r="L48"/>
  <c r="I48"/>
  <c r="G48"/>
  <c r="AR47"/>
  <c r="AQ47"/>
  <c r="AP47"/>
  <c r="X47"/>
  <c r="R47"/>
  <c r="L47"/>
  <c r="I47"/>
  <c r="G47"/>
  <c r="AR46"/>
  <c r="AQ46"/>
  <c r="AP46"/>
  <c r="X46"/>
  <c r="R46"/>
  <c r="L46"/>
  <c r="I46"/>
  <c r="G46"/>
  <c r="AR45"/>
  <c r="AQ45"/>
  <c r="AP45"/>
  <c r="X45"/>
  <c r="R45"/>
  <c r="L45"/>
  <c r="I45"/>
  <c r="G45"/>
  <c r="AR44"/>
  <c r="AQ44"/>
  <c r="AP44"/>
  <c r="X44"/>
  <c r="R44"/>
  <c r="L44"/>
  <c r="I44"/>
  <c r="G44"/>
  <c r="AR43"/>
  <c r="AQ43"/>
  <c r="AP43"/>
  <c r="X43"/>
  <c r="R43"/>
  <c r="L43"/>
  <c r="I43"/>
  <c r="G43"/>
  <c r="AR42"/>
  <c r="AQ42"/>
  <c r="AP42"/>
  <c r="X42"/>
  <c r="R42"/>
  <c r="L42"/>
  <c r="I42"/>
  <c r="G42"/>
  <c r="AR41"/>
  <c r="AQ41"/>
  <c r="AP41"/>
  <c r="X41"/>
  <c r="R41"/>
  <c r="L41"/>
  <c r="I41"/>
  <c r="G41"/>
  <c r="AR40"/>
  <c r="AQ40"/>
  <c r="AP40"/>
  <c r="X40"/>
  <c r="R40"/>
  <c r="L40"/>
  <c r="I40"/>
  <c r="G40"/>
  <c r="AR39"/>
  <c r="AQ39"/>
  <c r="AP39"/>
  <c r="X39"/>
  <c r="R39"/>
  <c r="L39"/>
  <c r="I39"/>
  <c r="G39"/>
  <c r="AR38"/>
  <c r="AQ38"/>
  <c r="AP38"/>
  <c r="X38"/>
  <c r="R38"/>
  <c r="L38"/>
  <c r="I38"/>
  <c r="G38"/>
  <c r="AR37"/>
  <c r="AQ37"/>
  <c r="AP37"/>
  <c r="X37"/>
  <c r="R37"/>
  <c r="L37"/>
  <c r="I37"/>
  <c r="G37"/>
  <c r="AR36"/>
  <c r="AQ36"/>
  <c r="AP36"/>
  <c r="X36"/>
  <c r="R36"/>
  <c r="L36"/>
  <c r="I36"/>
  <c r="G36"/>
  <c r="AR35"/>
  <c r="AQ35"/>
  <c r="AP35"/>
  <c r="X35"/>
  <c r="R35"/>
  <c r="L35"/>
  <c r="I35"/>
  <c r="G35"/>
  <c r="AR34"/>
  <c r="AQ34"/>
  <c r="AP34"/>
  <c r="X34"/>
  <c r="R34"/>
  <c r="L34"/>
  <c r="I34"/>
  <c r="G34"/>
  <c r="AR33"/>
  <c r="AQ33"/>
  <c r="AP33"/>
  <c r="X33"/>
  <c r="R33"/>
  <c r="L33"/>
  <c r="I33"/>
  <c r="G33"/>
  <c r="AR32"/>
  <c r="AQ32"/>
  <c r="AP32"/>
  <c r="X32"/>
  <c r="R32"/>
  <c r="L32"/>
  <c r="I32"/>
  <c r="G32"/>
  <c r="AR31"/>
  <c r="AQ31"/>
  <c r="AP31"/>
  <c r="X31"/>
  <c r="R31"/>
  <c r="L31"/>
  <c r="I31"/>
  <c r="G31"/>
  <c r="AR30"/>
  <c r="AQ30"/>
  <c r="AP30"/>
  <c r="X30"/>
  <c r="R30"/>
  <c r="L30"/>
  <c r="I30"/>
  <c r="G30"/>
  <c r="AR29"/>
  <c r="AQ29"/>
  <c r="AP29"/>
  <c r="X29"/>
  <c r="R29"/>
  <c r="L29"/>
  <c r="I29"/>
  <c r="G29"/>
  <c r="AR28"/>
  <c r="AQ28"/>
  <c r="AP28"/>
  <c r="X28"/>
  <c r="R28"/>
  <c r="L28"/>
  <c r="I28"/>
  <c r="G28"/>
  <c r="AR27"/>
  <c r="AQ27"/>
  <c r="AP27"/>
  <c r="X27"/>
  <c r="R27"/>
  <c r="L27"/>
  <c r="I27"/>
  <c r="G27"/>
  <c r="AR26"/>
  <c r="AQ26"/>
  <c r="AP26"/>
  <c r="X26"/>
  <c r="R26"/>
  <c r="L26"/>
  <c r="I26"/>
  <c r="G26"/>
  <c r="AR25"/>
  <c r="AQ25"/>
  <c r="AP25"/>
  <c r="X25"/>
  <c r="R25"/>
  <c r="L25"/>
  <c r="I25"/>
  <c r="G25"/>
  <c r="AR24"/>
  <c r="AQ24"/>
  <c r="AP24"/>
  <c r="X24"/>
  <c r="R24"/>
  <c r="L24"/>
  <c r="I24"/>
  <c r="G24"/>
  <c r="AR23"/>
  <c r="AQ23"/>
  <c r="AP23"/>
  <c r="X23"/>
  <c r="R23"/>
  <c r="L23"/>
  <c r="I23"/>
  <c r="G23"/>
  <c r="AR22"/>
  <c r="AQ22"/>
  <c r="AP22"/>
  <c r="X22"/>
  <c r="R22"/>
  <c r="L22"/>
  <c r="I22"/>
  <c r="G22"/>
  <c r="AR21"/>
  <c r="AQ21"/>
  <c r="AP21"/>
  <c r="X21"/>
  <c r="R21"/>
  <c r="L21"/>
  <c r="I21"/>
  <c r="G21"/>
  <c r="AR20"/>
  <c r="AQ20"/>
  <c r="AP20"/>
  <c r="X20"/>
  <c r="R20"/>
  <c r="L20"/>
  <c r="I20"/>
  <c r="G20"/>
  <c r="AR19"/>
  <c r="AQ19"/>
  <c r="AP19"/>
  <c r="X19"/>
  <c r="R19"/>
  <c r="L19"/>
  <c r="I19"/>
  <c r="G19"/>
  <c r="AR18"/>
  <c r="AQ18"/>
  <c r="AP18"/>
  <c r="X18"/>
  <c r="R18"/>
  <c r="L18"/>
  <c r="I18"/>
  <c r="G18"/>
  <c r="AR17"/>
  <c r="AQ17"/>
  <c r="AP17"/>
  <c r="X17"/>
  <c r="R17"/>
  <c r="L17"/>
  <c r="I17"/>
  <c r="G17"/>
  <c r="AR16"/>
  <c r="AQ16"/>
  <c r="AP16"/>
  <c r="X16"/>
  <c r="R16"/>
  <c r="L16"/>
  <c r="I16"/>
  <c r="G16"/>
  <c r="AR15"/>
  <c r="AQ15"/>
  <c r="AP15"/>
  <c r="X15"/>
  <c r="R15"/>
  <c r="L15"/>
  <c r="I15"/>
  <c r="G15"/>
  <c r="AR14"/>
  <c r="AQ14"/>
  <c r="AP14"/>
  <c r="X14"/>
  <c r="R14"/>
  <c r="L14"/>
  <c r="I14"/>
  <c r="G14"/>
  <c r="AR13"/>
  <c r="AQ13"/>
  <c r="AP13"/>
  <c r="X13"/>
  <c r="R13"/>
  <c r="L13"/>
  <c r="I13"/>
  <c r="G13"/>
  <c r="AR12"/>
  <c r="AQ12"/>
  <c r="AP12"/>
  <c r="X12"/>
  <c r="R12"/>
  <c r="L12"/>
  <c r="I12"/>
  <c r="G12"/>
  <c r="AR11"/>
  <c r="AQ11"/>
  <c r="AP11"/>
  <c r="X11"/>
  <c r="R11"/>
  <c r="L11"/>
  <c r="I11"/>
  <c r="G11"/>
  <c r="AR10"/>
  <c r="AQ10"/>
  <c r="AP10"/>
  <c r="X10"/>
  <c r="R10"/>
  <c r="L10"/>
  <c r="I10"/>
  <c r="G10"/>
  <c r="AR9"/>
  <c r="AQ9"/>
  <c r="AP9"/>
  <c r="X9"/>
  <c r="R9"/>
  <c r="L9"/>
  <c r="I9"/>
  <c r="G9"/>
  <c r="AR8"/>
  <c r="AQ8"/>
  <c r="AP8"/>
  <c r="AK8"/>
  <c r="AE8"/>
  <c r="X8"/>
  <c r="R8"/>
  <c r="L8"/>
  <c r="I8"/>
  <c r="G8"/>
  <c r="AR7"/>
  <c r="AQ7"/>
  <c r="AP7"/>
  <c r="AK7"/>
  <c r="AE7"/>
  <c r="X7"/>
  <c r="R7"/>
  <c r="L7"/>
  <c r="I7"/>
  <c r="G7"/>
  <c r="AR6"/>
  <c r="AQ6"/>
  <c r="AP6"/>
  <c r="AK6"/>
  <c r="AE6"/>
  <c r="X6"/>
  <c r="R6"/>
  <c r="L6"/>
  <c r="I6"/>
  <c r="G6"/>
  <c r="AR5"/>
  <c r="AQ5"/>
  <c r="AP5"/>
  <c r="AK5"/>
  <c r="AE5"/>
  <c r="X5"/>
  <c r="R5"/>
  <c r="L5"/>
  <c r="I5"/>
  <c r="G5"/>
  <c r="AR4"/>
  <c r="AQ4"/>
  <c r="AP4"/>
  <c r="AK4"/>
  <c r="AE4"/>
  <c r="X4"/>
  <c r="R4"/>
  <c r="L4"/>
  <c r="I4"/>
  <c r="G4"/>
  <c r="AR3"/>
  <c r="AQ3"/>
  <c r="AP3"/>
  <c r="AK3"/>
  <c r="AE3"/>
  <c r="X3"/>
  <c r="R3"/>
  <c r="L3"/>
  <c r="I3"/>
  <c r="G3"/>
  <c r="O11" i="4"/>
  <c r="N11"/>
  <c r="M11"/>
  <c r="K11"/>
  <c r="J11"/>
  <c r="I11"/>
  <c r="H11"/>
  <c r="G11"/>
  <c r="F11"/>
  <c r="E11"/>
  <c r="D11"/>
  <c r="C11"/>
  <c r="B11"/>
  <c r="O10"/>
  <c r="K10"/>
  <c r="J10"/>
  <c r="I10"/>
  <c r="H10"/>
  <c r="O9"/>
  <c r="K9"/>
  <c r="J9"/>
  <c r="I9"/>
  <c r="H9"/>
  <c r="O8"/>
  <c r="K8"/>
  <c r="J8"/>
  <c r="I8"/>
  <c r="H8"/>
  <c r="O7"/>
  <c r="K7"/>
  <c r="J7"/>
  <c r="I7"/>
  <c r="H7"/>
  <c r="O6"/>
  <c r="K6"/>
  <c r="J6"/>
  <c r="I6"/>
  <c r="H6"/>
  <c r="O5"/>
  <c r="K5"/>
  <c r="J5"/>
  <c r="I5"/>
  <c r="H5"/>
  <c r="O4"/>
  <c r="K4"/>
  <c r="J4"/>
  <c r="I4"/>
  <c r="H4"/>
  <c r="O3"/>
  <c r="K3"/>
  <c r="J3"/>
  <c r="I3"/>
  <c r="H3"/>
  <c r="BH132" i="1"/>
  <c r="BF132"/>
  <c r="BE132"/>
  <c r="BD132"/>
  <c r="BC132"/>
  <c r="BB132"/>
  <c r="AY132"/>
  <c r="AX132"/>
  <c r="AW132"/>
  <c r="AS132"/>
  <c r="AU132" s="1"/>
  <c r="AL132"/>
  <c r="AP132" s="1"/>
  <c r="AK132"/>
  <c r="AO132" s="1"/>
  <c r="AI132"/>
  <c r="AH132"/>
  <c r="AJ132" s="1"/>
  <c r="AG132"/>
  <c r="AF132"/>
  <c r="AD132"/>
  <c r="AC132"/>
  <c r="AE132" s="1"/>
  <c r="AB132"/>
  <c r="AA132"/>
  <c r="T132"/>
  <c r="S132"/>
  <c r="W132" s="1"/>
  <c r="P132"/>
  <c r="O132"/>
  <c r="N132"/>
  <c r="L132"/>
  <c r="K132"/>
  <c r="J132"/>
  <c r="I132"/>
  <c r="H132"/>
  <c r="G132"/>
  <c r="F132"/>
  <c r="BH131"/>
  <c r="BA131"/>
  <c r="AZ131"/>
  <c r="AV131"/>
  <c r="AU131"/>
  <c r="AP131"/>
  <c r="AO131"/>
  <c r="AN131"/>
  <c r="AM131"/>
  <c r="AI131"/>
  <c r="AG131"/>
  <c r="AD131"/>
  <c r="AB131"/>
  <c r="X131"/>
  <c r="W131"/>
  <c r="V131"/>
  <c r="U131"/>
  <c r="Q131"/>
  <c r="P131"/>
  <c r="O131"/>
  <c r="L131"/>
  <c r="K131"/>
  <c r="J131"/>
  <c r="BH130"/>
  <c r="BA130"/>
  <c r="AZ130"/>
  <c r="AV130"/>
  <c r="AU130"/>
  <c r="AP130"/>
  <c r="AO130"/>
  <c r="AN130"/>
  <c r="AM130"/>
  <c r="AI130"/>
  <c r="AG130"/>
  <c r="AD130"/>
  <c r="AB130"/>
  <c r="X130"/>
  <c r="W130"/>
  <c r="V130"/>
  <c r="U130"/>
  <c r="Q130"/>
  <c r="P130"/>
  <c r="O130"/>
  <c r="L130"/>
  <c r="K130"/>
  <c r="J130"/>
  <c r="BH129"/>
  <c r="BA129"/>
  <c r="AZ129"/>
  <c r="AV129"/>
  <c r="AU129"/>
  <c r="AP129"/>
  <c r="AO129"/>
  <c r="AN129"/>
  <c r="AM129"/>
  <c r="AI129"/>
  <c r="AG129"/>
  <c r="AD129"/>
  <c r="AB129"/>
  <c r="X129"/>
  <c r="W129"/>
  <c r="V129"/>
  <c r="U129"/>
  <c r="Q129"/>
  <c r="P129"/>
  <c r="O129"/>
  <c r="L129"/>
  <c r="K129"/>
  <c r="J129"/>
  <c r="BH128"/>
  <c r="BA128"/>
  <c r="AZ128"/>
  <c r="AV128"/>
  <c r="AU128"/>
  <c r="AP128"/>
  <c r="AO128"/>
  <c r="AN128"/>
  <c r="AM128"/>
  <c r="AI128"/>
  <c r="AG128"/>
  <c r="AD128"/>
  <c r="AB128"/>
  <c r="X128"/>
  <c r="W128"/>
  <c r="V128"/>
  <c r="U128"/>
  <c r="Q128"/>
  <c r="P128"/>
  <c r="O128"/>
  <c r="L128"/>
  <c r="K128"/>
  <c r="J128"/>
  <c r="BH127"/>
  <c r="BA127"/>
  <c r="AZ127"/>
  <c r="AV127"/>
  <c r="AU127"/>
  <c r="AP127"/>
  <c r="AO127"/>
  <c r="AN127"/>
  <c r="AM127"/>
  <c r="AI127"/>
  <c r="AG127"/>
  <c r="AD127"/>
  <c r="AB127"/>
  <c r="X127"/>
  <c r="W127"/>
  <c r="V127"/>
  <c r="U127"/>
  <c r="Q127"/>
  <c r="P127"/>
  <c r="O127"/>
  <c r="L127"/>
  <c r="K127"/>
  <c r="J127"/>
  <c r="BH126"/>
  <c r="AZ126"/>
  <c r="AV126"/>
  <c r="AU126"/>
  <c r="AP126"/>
  <c r="AO126"/>
  <c r="AN126"/>
  <c r="AM126"/>
  <c r="AI126"/>
  <c r="AG126"/>
  <c r="AD126"/>
  <c r="AB126"/>
  <c r="X126"/>
  <c r="W126"/>
  <c r="V126"/>
  <c r="U126"/>
  <c r="Q126"/>
  <c r="P126"/>
  <c r="O126"/>
  <c r="L126"/>
  <c r="K126"/>
  <c r="J126"/>
  <c r="BH125"/>
  <c r="AZ125"/>
  <c r="AV125"/>
  <c r="AU125"/>
  <c r="AR125"/>
  <c r="AP125"/>
  <c r="AO125"/>
  <c r="AN125"/>
  <c r="AM125"/>
  <c r="AI125"/>
  <c r="AG125"/>
  <c r="AD125"/>
  <c r="AB125"/>
  <c r="X125"/>
  <c r="W125"/>
  <c r="V125"/>
  <c r="U125"/>
  <c r="Q125"/>
  <c r="P125"/>
  <c r="O125"/>
  <c r="L125"/>
  <c r="K125"/>
  <c r="J125"/>
  <c r="BH124"/>
  <c r="AZ124"/>
  <c r="AV124"/>
  <c r="AU124"/>
  <c r="AP124"/>
  <c r="AO124"/>
  <c r="AN124"/>
  <c r="AM124"/>
  <c r="AI124"/>
  <c r="AG124"/>
  <c r="AD124"/>
  <c r="AB124"/>
  <c r="X124"/>
  <c r="W124"/>
  <c r="V124"/>
  <c r="U124"/>
  <c r="Q124"/>
  <c r="P124"/>
  <c r="O124"/>
  <c r="L124"/>
  <c r="K124"/>
  <c r="J124"/>
  <c r="BH123"/>
  <c r="AZ123"/>
  <c r="AV123"/>
  <c r="AU123"/>
  <c r="AP123"/>
  <c r="AO123"/>
  <c r="AN123"/>
  <c r="AM123"/>
  <c r="AI123"/>
  <c r="AG123"/>
  <c r="AD123"/>
  <c r="AB123"/>
  <c r="X123"/>
  <c r="W123"/>
  <c r="V123"/>
  <c r="U123"/>
  <c r="Q123"/>
  <c r="P123"/>
  <c r="O123"/>
  <c r="L123"/>
  <c r="K123"/>
  <c r="J123"/>
  <c r="BH122"/>
  <c r="AZ122"/>
  <c r="AV122"/>
  <c r="AU122"/>
  <c r="AP122"/>
  <c r="AO122"/>
  <c r="AN122"/>
  <c r="AM122"/>
  <c r="AI122"/>
  <c r="AG122"/>
  <c r="AD122"/>
  <c r="AB122"/>
  <c r="X122"/>
  <c r="W122"/>
  <c r="V122"/>
  <c r="U122"/>
  <c r="Q122"/>
  <c r="P122"/>
  <c r="O122"/>
  <c r="L122"/>
  <c r="K122"/>
  <c r="J122"/>
  <c r="BH121"/>
  <c r="AZ121"/>
  <c r="AU121"/>
  <c r="AR121"/>
  <c r="AP121"/>
  <c r="AO121"/>
  <c r="AN121"/>
  <c r="AM121"/>
  <c r="AI121"/>
  <c r="AG121"/>
  <c r="AD121"/>
  <c r="AB121"/>
  <c r="X121"/>
  <c r="W121"/>
  <c r="V121"/>
  <c r="U121"/>
  <c r="Q121"/>
  <c r="P121"/>
  <c r="O121"/>
  <c r="L121"/>
  <c r="K121"/>
  <c r="J121"/>
  <c r="BH120"/>
  <c r="BA120"/>
  <c r="AZ120"/>
  <c r="AV120"/>
  <c r="AU120"/>
  <c r="AP120"/>
  <c r="AO120"/>
  <c r="AN120"/>
  <c r="AM120"/>
  <c r="AI120"/>
  <c r="AG120"/>
  <c r="AD120"/>
  <c r="AB120"/>
  <c r="X120"/>
  <c r="W120"/>
  <c r="V120"/>
  <c r="U120"/>
  <c r="Q120"/>
  <c r="P120"/>
  <c r="O120"/>
  <c r="L120"/>
  <c r="K120"/>
  <c r="J120"/>
  <c r="BH119"/>
  <c r="BA119"/>
  <c r="AZ119"/>
  <c r="AU119"/>
  <c r="AP119"/>
  <c r="AO119"/>
  <c r="AN119"/>
  <c r="AM119"/>
  <c r="AI119"/>
  <c r="AG119"/>
  <c r="AD119"/>
  <c r="AB119"/>
  <c r="X119"/>
  <c r="W119"/>
  <c r="V119"/>
  <c r="U119"/>
  <c r="Q119"/>
  <c r="P119"/>
  <c r="O119"/>
  <c r="L119"/>
  <c r="K119"/>
  <c r="J119"/>
  <c r="BH118"/>
  <c r="BA118"/>
  <c r="AZ118"/>
  <c r="AV118"/>
  <c r="AU118"/>
  <c r="AP118"/>
  <c r="AO118"/>
  <c r="AN118"/>
  <c r="AM118"/>
  <c r="AI118"/>
  <c r="AG118"/>
  <c r="AD118"/>
  <c r="AB118"/>
  <c r="X118"/>
  <c r="W118"/>
  <c r="V118"/>
  <c r="U118"/>
  <c r="Q118"/>
  <c r="P118"/>
  <c r="O118"/>
  <c r="L118"/>
  <c r="K118"/>
  <c r="J118"/>
  <c r="BH117"/>
  <c r="AZ117"/>
  <c r="AU117"/>
  <c r="AP117"/>
  <c r="AO117"/>
  <c r="AN117"/>
  <c r="AM117"/>
  <c r="AI117"/>
  <c r="AG117"/>
  <c r="AD117"/>
  <c r="AB117"/>
  <c r="X117"/>
  <c r="W117"/>
  <c r="V117"/>
  <c r="U117"/>
  <c r="Q117"/>
  <c r="P117"/>
  <c r="O117"/>
  <c r="L117"/>
  <c r="K117"/>
  <c r="J117"/>
  <c r="BH116"/>
  <c r="BA116"/>
  <c r="AZ116"/>
  <c r="AV116"/>
  <c r="AU116"/>
  <c r="AP116"/>
  <c r="AO116"/>
  <c r="AN116"/>
  <c r="AM116"/>
  <c r="AI116"/>
  <c r="AG116"/>
  <c r="AD116"/>
  <c r="AB116"/>
  <c r="X116"/>
  <c r="W116"/>
  <c r="V116"/>
  <c r="U116"/>
  <c r="Q116"/>
  <c r="P116"/>
  <c r="O116"/>
  <c r="L116"/>
  <c r="K116"/>
  <c r="J116"/>
  <c r="BH115"/>
  <c r="BA115"/>
  <c r="AZ115"/>
  <c r="AV115"/>
  <c r="AU115"/>
  <c r="AP115"/>
  <c r="AO115"/>
  <c r="AN115"/>
  <c r="AM115"/>
  <c r="AI115"/>
  <c r="AG115"/>
  <c r="AD115"/>
  <c r="AB115"/>
  <c r="X115"/>
  <c r="W115"/>
  <c r="V115"/>
  <c r="U115"/>
  <c r="Q115"/>
  <c r="P115"/>
  <c r="O115"/>
  <c r="L115"/>
  <c r="K115"/>
  <c r="J115"/>
  <c r="BH114"/>
  <c r="BA114"/>
  <c r="AZ114"/>
  <c r="AV114"/>
  <c r="AU114"/>
  <c r="AP114"/>
  <c r="AO114"/>
  <c r="AN114"/>
  <c r="AM114"/>
  <c r="AI114"/>
  <c r="AG114"/>
  <c r="AD114"/>
  <c r="AB114"/>
  <c r="X114"/>
  <c r="W114"/>
  <c r="V114"/>
  <c r="U114"/>
  <c r="Q114"/>
  <c r="P114"/>
  <c r="O114"/>
  <c r="L114"/>
  <c r="K114"/>
  <c r="J114"/>
  <c r="BH113"/>
  <c r="BA113"/>
  <c r="AZ113"/>
  <c r="AU113"/>
  <c r="AP113"/>
  <c r="AO113"/>
  <c r="AN113"/>
  <c r="AM113"/>
  <c r="AI113"/>
  <c r="AG113"/>
  <c r="AD113"/>
  <c r="AB113"/>
  <c r="X113"/>
  <c r="W113"/>
  <c r="V113"/>
  <c r="U113"/>
  <c r="Q113"/>
  <c r="P113"/>
  <c r="O113"/>
  <c r="L113"/>
  <c r="K113"/>
  <c r="J113"/>
  <c r="BH112"/>
  <c r="BA112"/>
  <c r="AZ112"/>
  <c r="AV112"/>
  <c r="AU112"/>
  <c r="AP112"/>
  <c r="AO112"/>
  <c r="AN112"/>
  <c r="AM112"/>
  <c r="AI112"/>
  <c r="AG112"/>
  <c r="AD112"/>
  <c r="AB112"/>
  <c r="X112"/>
  <c r="W112"/>
  <c r="V112"/>
  <c r="U112"/>
  <c r="Q112"/>
  <c r="P112"/>
  <c r="O112"/>
  <c r="L112"/>
  <c r="K112"/>
  <c r="J112"/>
  <c r="BH111"/>
  <c r="AZ111"/>
  <c r="AV111"/>
  <c r="AU111"/>
  <c r="AP111"/>
  <c r="AO111"/>
  <c r="AN111"/>
  <c r="AM111"/>
  <c r="AI111"/>
  <c r="AG111"/>
  <c r="AD111"/>
  <c r="AB111"/>
  <c r="X111"/>
  <c r="W111"/>
  <c r="V111"/>
  <c r="U111"/>
  <c r="Q111"/>
  <c r="P111"/>
  <c r="O111"/>
  <c r="L111"/>
  <c r="K111"/>
  <c r="J111"/>
  <c r="BH110"/>
  <c r="BA110"/>
  <c r="AZ110"/>
  <c r="AU110"/>
  <c r="AP110"/>
  <c r="AO110"/>
  <c r="AN110"/>
  <c r="AM110"/>
  <c r="AI110"/>
  <c r="AG110"/>
  <c r="AD110"/>
  <c r="AB110"/>
  <c r="X110"/>
  <c r="W110"/>
  <c r="V110"/>
  <c r="U110"/>
  <c r="Q110"/>
  <c r="P110"/>
  <c r="O110"/>
  <c r="L110"/>
  <c r="K110"/>
  <c r="J110"/>
  <c r="BH109"/>
  <c r="BA109"/>
  <c r="AZ109"/>
  <c r="AU109"/>
  <c r="AP109"/>
  <c r="AO109"/>
  <c r="AN109"/>
  <c r="AM109"/>
  <c r="AI109"/>
  <c r="AG109"/>
  <c r="AD109"/>
  <c r="AB109"/>
  <c r="X109"/>
  <c r="W109"/>
  <c r="V109"/>
  <c r="U109"/>
  <c r="Q109"/>
  <c r="P109"/>
  <c r="O109"/>
  <c r="L109"/>
  <c r="K109"/>
  <c r="J109"/>
  <c r="BH108"/>
  <c r="BA108"/>
  <c r="AZ108"/>
  <c r="AU108"/>
  <c r="AP108"/>
  <c r="AO108"/>
  <c r="AN108"/>
  <c r="AM108"/>
  <c r="AI108"/>
  <c r="AG108"/>
  <c r="AD108"/>
  <c r="AB108"/>
  <c r="X108"/>
  <c r="W108"/>
  <c r="V108"/>
  <c r="U108"/>
  <c r="Q108"/>
  <c r="P108"/>
  <c r="O108"/>
  <c r="L108"/>
  <c r="K108"/>
  <c r="J108"/>
  <c r="BH107"/>
  <c r="AZ107"/>
  <c r="AV107"/>
  <c r="AU107"/>
  <c r="AP107"/>
  <c r="AO107"/>
  <c r="AN107"/>
  <c r="AM107"/>
  <c r="AI107"/>
  <c r="AG107"/>
  <c r="AD107"/>
  <c r="AB107"/>
  <c r="X107"/>
  <c r="W107"/>
  <c r="V107"/>
  <c r="U107"/>
  <c r="Q107"/>
  <c r="P107"/>
  <c r="O107"/>
  <c r="L107"/>
  <c r="K107"/>
  <c r="J107"/>
  <c r="BH106"/>
  <c r="BA106"/>
  <c r="AZ106"/>
  <c r="AV106"/>
  <c r="AU106"/>
  <c r="AP106"/>
  <c r="AO106"/>
  <c r="AN106"/>
  <c r="AM106"/>
  <c r="AI106"/>
  <c r="AG106"/>
  <c r="AD106"/>
  <c r="AB106"/>
  <c r="X106"/>
  <c r="W106"/>
  <c r="V106"/>
  <c r="U106"/>
  <c r="Q106"/>
  <c r="P106"/>
  <c r="O106"/>
  <c r="L106"/>
  <c r="K106"/>
  <c r="J106"/>
  <c r="BH105"/>
  <c r="BA105"/>
  <c r="AZ105"/>
  <c r="AV105"/>
  <c r="AU105"/>
  <c r="AP105"/>
  <c r="AO105"/>
  <c r="AN105"/>
  <c r="AM105"/>
  <c r="AI105"/>
  <c r="AG105"/>
  <c r="AD105"/>
  <c r="AB105"/>
  <c r="X105"/>
  <c r="W105"/>
  <c r="V105"/>
  <c r="U105"/>
  <c r="Q105"/>
  <c r="P105"/>
  <c r="O105"/>
  <c r="L105"/>
  <c r="K105"/>
  <c r="J105"/>
  <c r="BH104"/>
  <c r="BA104"/>
  <c r="AZ104"/>
  <c r="AV104"/>
  <c r="AU104"/>
  <c r="AP104"/>
  <c r="AO104"/>
  <c r="AN104"/>
  <c r="AM104"/>
  <c r="AI104"/>
  <c r="AG104"/>
  <c r="AD104"/>
  <c r="AB104"/>
  <c r="X104"/>
  <c r="W104"/>
  <c r="V104"/>
  <c r="U104"/>
  <c r="Q104"/>
  <c r="P104"/>
  <c r="O104"/>
  <c r="L104"/>
  <c r="K104"/>
  <c r="J104"/>
  <c r="BH103"/>
  <c r="BA103"/>
  <c r="AZ103"/>
  <c r="AU103"/>
  <c r="AP103"/>
  <c r="AO103"/>
  <c r="AN103"/>
  <c r="AM103"/>
  <c r="AI103"/>
  <c r="AG103"/>
  <c r="AD103"/>
  <c r="AB103"/>
  <c r="X103"/>
  <c r="W103"/>
  <c r="V103"/>
  <c r="U103"/>
  <c r="Q103"/>
  <c r="P103"/>
  <c r="O103"/>
  <c r="L103"/>
  <c r="K103"/>
  <c r="J103"/>
  <c r="BH102"/>
  <c r="BA102"/>
  <c r="AZ102"/>
  <c r="AV102"/>
  <c r="AU102"/>
  <c r="AP102"/>
  <c r="AO102"/>
  <c r="AN102"/>
  <c r="AM102"/>
  <c r="AI102"/>
  <c r="AG102"/>
  <c r="AD102"/>
  <c r="AB102"/>
  <c r="X102"/>
  <c r="W102"/>
  <c r="V102"/>
  <c r="U102"/>
  <c r="Q102"/>
  <c r="P102"/>
  <c r="O102"/>
  <c r="L102"/>
  <c r="K102"/>
  <c r="J102"/>
  <c r="BH101"/>
  <c r="AZ101"/>
  <c r="AU101"/>
  <c r="AP101"/>
  <c r="AO101"/>
  <c r="AN101"/>
  <c r="AM101"/>
  <c r="AI101"/>
  <c r="AG101"/>
  <c r="AD101"/>
  <c r="AB101"/>
  <c r="X101"/>
  <c r="W101"/>
  <c r="V101"/>
  <c r="U101"/>
  <c r="Q101"/>
  <c r="P101"/>
  <c r="O101"/>
  <c r="L101"/>
  <c r="K101"/>
  <c r="J101"/>
  <c r="BH100"/>
  <c r="AZ100"/>
  <c r="AV100"/>
  <c r="AU100"/>
  <c r="AP100"/>
  <c r="AO100"/>
  <c r="AN100"/>
  <c r="AM100"/>
  <c r="AI100"/>
  <c r="AG100"/>
  <c r="AD100"/>
  <c r="AB100"/>
  <c r="X100"/>
  <c r="W100"/>
  <c r="V100"/>
  <c r="U100"/>
  <c r="Q100"/>
  <c r="P100"/>
  <c r="O100"/>
  <c r="L100"/>
  <c r="K100"/>
  <c r="J100"/>
  <c r="BH99"/>
  <c r="BA99"/>
  <c r="AZ99"/>
  <c r="AV99"/>
  <c r="AU99"/>
  <c r="AP99"/>
  <c r="AO99"/>
  <c r="AN99"/>
  <c r="AM99"/>
  <c r="AI99"/>
  <c r="AG99"/>
  <c r="AD99"/>
  <c r="AB99"/>
  <c r="X99"/>
  <c r="W99"/>
  <c r="V99"/>
  <c r="U99"/>
  <c r="Q99"/>
  <c r="P99"/>
  <c r="O99"/>
  <c r="L99"/>
  <c r="K99"/>
  <c r="J99"/>
  <c r="BH98"/>
  <c r="BA98"/>
  <c r="AZ98"/>
  <c r="AV98"/>
  <c r="AU98"/>
  <c r="AP98"/>
  <c r="AO98"/>
  <c r="AN98"/>
  <c r="AM98"/>
  <c r="AI98"/>
  <c r="AG98"/>
  <c r="AD98"/>
  <c r="AB98"/>
  <c r="X98"/>
  <c r="W98"/>
  <c r="V98"/>
  <c r="U98"/>
  <c r="Q98"/>
  <c r="P98"/>
  <c r="O98"/>
  <c r="L98"/>
  <c r="K98"/>
  <c r="J98"/>
  <c r="BH97"/>
  <c r="BA97"/>
  <c r="AZ97"/>
  <c r="AV97"/>
  <c r="AU97"/>
  <c r="AP97"/>
  <c r="AO97"/>
  <c r="AN97"/>
  <c r="AM97"/>
  <c r="AI97"/>
  <c r="AG97"/>
  <c r="AD97"/>
  <c r="AB97"/>
  <c r="X97"/>
  <c r="W97"/>
  <c r="V97"/>
  <c r="U97"/>
  <c r="Q97"/>
  <c r="P97"/>
  <c r="O97"/>
  <c r="L97"/>
  <c r="K97"/>
  <c r="J97"/>
  <c r="BH96"/>
  <c r="BA96"/>
  <c r="AZ96"/>
  <c r="AU96"/>
  <c r="AP96"/>
  <c r="AO96"/>
  <c r="AN96"/>
  <c r="AM96"/>
  <c r="AI96"/>
  <c r="AG96"/>
  <c r="AD96"/>
  <c r="AB96"/>
  <c r="X96"/>
  <c r="W96"/>
  <c r="V96"/>
  <c r="U96"/>
  <c r="Q96"/>
  <c r="P96"/>
  <c r="O96"/>
  <c r="L96"/>
  <c r="K96"/>
  <c r="J96"/>
  <c r="BH95"/>
  <c r="BA95"/>
  <c r="AZ95"/>
  <c r="AV95"/>
  <c r="AU95"/>
  <c r="AP95"/>
  <c r="AO95"/>
  <c r="AN95"/>
  <c r="AM95"/>
  <c r="AI95"/>
  <c r="AG95"/>
  <c r="AD95"/>
  <c r="AB95"/>
  <c r="X95"/>
  <c r="W95"/>
  <c r="V95"/>
  <c r="U95"/>
  <c r="Q95"/>
  <c r="P95"/>
  <c r="O95"/>
  <c r="L95"/>
  <c r="K95"/>
  <c r="J95"/>
  <c r="BH94"/>
  <c r="BA94"/>
  <c r="AZ94"/>
  <c r="AV94"/>
  <c r="AU94"/>
  <c r="AP94"/>
  <c r="AO94"/>
  <c r="AN94"/>
  <c r="AM94"/>
  <c r="AI94"/>
  <c r="AG94"/>
  <c r="AD94"/>
  <c r="AB94"/>
  <c r="X94"/>
  <c r="W94"/>
  <c r="V94"/>
  <c r="U94"/>
  <c r="Q94"/>
  <c r="P94"/>
  <c r="O94"/>
  <c r="L94"/>
  <c r="K94"/>
  <c r="J94"/>
  <c r="BH93"/>
  <c r="AZ93"/>
  <c r="AU93"/>
  <c r="AP93"/>
  <c r="AO93"/>
  <c r="AN93"/>
  <c r="AM93"/>
  <c r="AI93"/>
  <c r="AG93"/>
  <c r="AD93"/>
  <c r="AB93"/>
  <c r="X93"/>
  <c r="W93"/>
  <c r="V93"/>
  <c r="U93"/>
  <c r="Q93"/>
  <c r="P93"/>
  <c r="O93"/>
  <c r="L93"/>
  <c r="K93"/>
  <c r="J93"/>
  <c r="BH92"/>
  <c r="BA92"/>
  <c r="AZ92"/>
  <c r="AV92"/>
  <c r="AU92"/>
  <c r="AP92"/>
  <c r="AO92"/>
  <c r="AN92"/>
  <c r="AM92"/>
  <c r="AI92"/>
  <c r="AG92"/>
  <c r="AD92"/>
  <c r="AB92"/>
  <c r="X92"/>
  <c r="W92"/>
  <c r="V92"/>
  <c r="U92"/>
  <c r="Q92"/>
  <c r="P92"/>
  <c r="O92"/>
  <c r="L92"/>
  <c r="K92"/>
  <c r="J92"/>
  <c r="BH91"/>
  <c r="BA91"/>
  <c r="AZ91"/>
  <c r="AV91"/>
  <c r="AU91"/>
  <c r="AP91"/>
  <c r="AO91"/>
  <c r="AN91"/>
  <c r="AM91"/>
  <c r="AI91"/>
  <c r="AG91"/>
  <c r="AD91"/>
  <c r="AB91"/>
  <c r="X91"/>
  <c r="W91"/>
  <c r="V91"/>
  <c r="U91"/>
  <c r="Q91"/>
  <c r="P91"/>
  <c r="O91"/>
  <c r="L91"/>
  <c r="K91"/>
  <c r="J91"/>
  <c r="BH90"/>
  <c r="BA90"/>
  <c r="AZ90"/>
  <c r="AU90"/>
  <c r="AR90"/>
  <c r="AP90"/>
  <c r="AO90"/>
  <c r="AN90"/>
  <c r="AM90"/>
  <c r="AI90"/>
  <c r="AG90"/>
  <c r="AD90"/>
  <c r="AB90"/>
  <c r="X90"/>
  <c r="W90"/>
  <c r="V90"/>
  <c r="U90"/>
  <c r="Q90"/>
  <c r="P90"/>
  <c r="O90"/>
  <c r="L90"/>
  <c r="K90"/>
  <c r="J90"/>
  <c r="BH89"/>
  <c r="BA89"/>
  <c r="AZ89"/>
  <c r="AV89"/>
  <c r="AU89"/>
  <c r="AP89"/>
  <c r="AO89"/>
  <c r="AN89"/>
  <c r="AM89"/>
  <c r="AI89"/>
  <c r="AG89"/>
  <c r="AD89"/>
  <c r="AB89"/>
  <c r="X89"/>
  <c r="W89"/>
  <c r="V89"/>
  <c r="U89"/>
  <c r="Q89"/>
  <c r="P89"/>
  <c r="O89"/>
  <c r="L89"/>
  <c r="K89"/>
  <c r="J89"/>
  <c r="BH88"/>
  <c r="AZ88"/>
  <c r="AV88"/>
  <c r="AU88"/>
  <c r="AP88"/>
  <c r="AO88"/>
  <c r="AN88"/>
  <c r="AM88"/>
  <c r="AI88"/>
  <c r="AG88"/>
  <c r="AD88"/>
  <c r="AB88"/>
  <c r="X88"/>
  <c r="W88"/>
  <c r="V88"/>
  <c r="U88"/>
  <c r="Q88"/>
  <c r="P88"/>
  <c r="O88"/>
  <c r="L88"/>
  <c r="K88"/>
  <c r="J88"/>
  <c r="BH87"/>
  <c r="BA87"/>
  <c r="AZ87"/>
  <c r="AV87"/>
  <c r="AU87"/>
  <c r="AP87"/>
  <c r="AO87"/>
  <c r="AN87"/>
  <c r="AM87"/>
  <c r="AI87"/>
  <c r="AG87"/>
  <c r="AD87"/>
  <c r="AB87"/>
  <c r="X87"/>
  <c r="W87"/>
  <c r="V87"/>
  <c r="U87"/>
  <c r="Q87"/>
  <c r="P87"/>
  <c r="O87"/>
  <c r="L87"/>
  <c r="K87"/>
  <c r="J87"/>
  <c r="BH86"/>
  <c r="BA86"/>
  <c r="AZ86"/>
  <c r="AV86"/>
  <c r="AU86"/>
  <c r="AP86"/>
  <c r="AO86"/>
  <c r="AN86"/>
  <c r="AM86"/>
  <c r="AI86"/>
  <c r="AG86"/>
  <c r="AD86"/>
  <c r="AB86"/>
  <c r="X86"/>
  <c r="W86"/>
  <c r="V86"/>
  <c r="U86"/>
  <c r="Q86"/>
  <c r="P86"/>
  <c r="O86"/>
  <c r="L86"/>
  <c r="K86"/>
  <c r="J86"/>
  <c r="BH85"/>
  <c r="BA85"/>
  <c r="AZ85"/>
  <c r="AV85"/>
  <c r="AU85"/>
  <c r="AP85"/>
  <c r="AO85"/>
  <c r="AN85"/>
  <c r="AM85"/>
  <c r="AI85"/>
  <c r="AG85"/>
  <c r="AD85"/>
  <c r="AB85"/>
  <c r="X85"/>
  <c r="W85"/>
  <c r="V85"/>
  <c r="U85"/>
  <c r="Q85"/>
  <c r="P85"/>
  <c r="O85"/>
  <c r="L85"/>
  <c r="K85"/>
  <c r="J85"/>
  <c r="BH84"/>
  <c r="BA84"/>
  <c r="AZ84"/>
  <c r="AV84"/>
  <c r="AU84"/>
  <c r="AP84"/>
  <c r="AO84"/>
  <c r="AN84"/>
  <c r="AM84"/>
  <c r="AI84"/>
  <c r="AG84"/>
  <c r="AD84"/>
  <c r="AB84"/>
  <c r="X84"/>
  <c r="W84"/>
  <c r="V84"/>
  <c r="U84"/>
  <c r="Q84"/>
  <c r="P84"/>
  <c r="O84"/>
  <c r="L84"/>
  <c r="K84"/>
  <c r="J84"/>
  <c r="BH83"/>
  <c r="BA83"/>
  <c r="AZ83"/>
  <c r="AV83"/>
  <c r="AU83"/>
  <c r="AR83"/>
  <c r="AP83"/>
  <c r="AO83"/>
  <c r="AN83"/>
  <c r="AM83"/>
  <c r="AI83"/>
  <c r="AG83"/>
  <c r="AD83"/>
  <c r="AB83"/>
  <c r="X83"/>
  <c r="W83"/>
  <c r="V83"/>
  <c r="U83"/>
  <c r="Q83"/>
  <c r="P83"/>
  <c r="O83"/>
  <c r="L83"/>
  <c r="K83"/>
  <c r="J83"/>
  <c r="BH82"/>
  <c r="BA82"/>
  <c r="AZ82"/>
  <c r="AU82"/>
  <c r="AP82"/>
  <c r="AO82"/>
  <c r="AN82"/>
  <c r="AM82"/>
  <c r="AI82"/>
  <c r="AG82"/>
  <c r="AD82"/>
  <c r="AB82"/>
  <c r="X82"/>
  <c r="W82"/>
  <c r="V82"/>
  <c r="U82"/>
  <c r="Q82"/>
  <c r="P82"/>
  <c r="O82"/>
  <c r="L82"/>
  <c r="K82"/>
  <c r="J82"/>
  <c r="BH81"/>
  <c r="AZ81"/>
  <c r="AU81"/>
  <c r="AP81"/>
  <c r="AO81"/>
  <c r="AN81"/>
  <c r="AM81"/>
  <c r="AI81"/>
  <c r="AG81"/>
  <c r="AD81"/>
  <c r="AB81"/>
  <c r="X81"/>
  <c r="W81"/>
  <c r="V81"/>
  <c r="U81"/>
  <c r="Q81"/>
  <c r="P81"/>
  <c r="O81"/>
  <c r="L81"/>
  <c r="K81"/>
  <c r="J81"/>
  <c r="BH80"/>
  <c r="BA80"/>
  <c r="AZ80"/>
  <c r="AV80"/>
  <c r="AU80"/>
  <c r="AP80"/>
  <c r="AO80"/>
  <c r="AN80"/>
  <c r="AM80"/>
  <c r="AI80"/>
  <c r="AG80"/>
  <c r="AD80"/>
  <c r="AB80"/>
  <c r="X80"/>
  <c r="W80"/>
  <c r="V80"/>
  <c r="U80"/>
  <c r="Q80"/>
  <c r="P80"/>
  <c r="O80"/>
  <c r="L80"/>
  <c r="K80"/>
  <c r="J80"/>
  <c r="BH79"/>
  <c r="AZ79"/>
  <c r="AV79"/>
  <c r="AU79"/>
  <c r="AP79"/>
  <c r="AO79"/>
  <c r="AN79"/>
  <c r="AM79"/>
  <c r="AI79"/>
  <c r="AG79"/>
  <c r="AD79"/>
  <c r="AB79"/>
  <c r="X79"/>
  <c r="W79"/>
  <c r="V79"/>
  <c r="U79"/>
  <c r="Q79"/>
  <c r="P79"/>
  <c r="O79"/>
  <c r="L79"/>
  <c r="K79"/>
  <c r="J79"/>
  <c r="BH78"/>
  <c r="BA78"/>
  <c r="AZ78"/>
  <c r="AV78"/>
  <c r="AU78"/>
  <c r="AP78"/>
  <c r="AO78"/>
  <c r="AN78"/>
  <c r="AM78"/>
  <c r="AI78"/>
  <c r="AG78"/>
  <c r="AD78"/>
  <c r="AB78"/>
  <c r="X78"/>
  <c r="W78"/>
  <c r="V78"/>
  <c r="U78"/>
  <c r="Q78"/>
  <c r="P78"/>
  <c r="O78"/>
  <c r="L78"/>
  <c r="K78"/>
  <c r="J78"/>
  <c r="BH77"/>
  <c r="AZ77"/>
  <c r="AV77"/>
  <c r="AU77"/>
  <c r="AP77"/>
  <c r="AO77"/>
  <c r="AN77"/>
  <c r="AM77"/>
  <c r="AI77"/>
  <c r="AG77"/>
  <c r="AD77"/>
  <c r="AB77"/>
  <c r="X77"/>
  <c r="W77"/>
  <c r="V77"/>
  <c r="U77"/>
  <c r="Q77"/>
  <c r="P77"/>
  <c r="O77"/>
  <c r="L77"/>
  <c r="K77"/>
  <c r="J77"/>
  <c r="BH76"/>
  <c r="AZ76"/>
  <c r="AV76"/>
  <c r="AU76"/>
  <c r="AP76"/>
  <c r="AO76"/>
  <c r="AN76"/>
  <c r="AM76"/>
  <c r="AI76"/>
  <c r="AG76"/>
  <c r="AD76"/>
  <c r="AB76"/>
  <c r="X76"/>
  <c r="W76"/>
  <c r="V76"/>
  <c r="U76"/>
  <c r="Q76"/>
  <c r="P76"/>
  <c r="O76"/>
  <c r="L76"/>
  <c r="K76"/>
  <c r="J76"/>
  <c r="BH75"/>
  <c r="BA75"/>
  <c r="AZ75"/>
  <c r="AU75"/>
  <c r="AP75"/>
  <c r="AO75"/>
  <c r="AN75"/>
  <c r="AM75"/>
  <c r="AI75"/>
  <c r="AG75"/>
  <c r="AD75"/>
  <c r="AB75"/>
  <c r="X75"/>
  <c r="W75"/>
  <c r="V75"/>
  <c r="U75"/>
  <c r="Q75"/>
  <c r="P75"/>
  <c r="O75"/>
  <c r="L75"/>
  <c r="K75"/>
  <c r="J75"/>
  <c r="BH74"/>
  <c r="BA74"/>
  <c r="AZ74"/>
  <c r="AV74"/>
  <c r="AU74"/>
  <c r="AP74"/>
  <c r="AO74"/>
  <c r="AN74"/>
  <c r="AM74"/>
  <c r="AI74"/>
  <c r="AG74"/>
  <c r="AD74"/>
  <c r="AB74"/>
  <c r="X74"/>
  <c r="W74"/>
  <c r="V74"/>
  <c r="U74"/>
  <c r="Q74"/>
  <c r="P74"/>
  <c r="O74"/>
  <c r="L74"/>
  <c r="K74"/>
  <c r="J74"/>
  <c r="BH73"/>
  <c r="BA73"/>
  <c r="AZ73"/>
  <c r="AV73"/>
  <c r="AU73"/>
  <c r="AP73"/>
  <c r="AO73"/>
  <c r="AN73"/>
  <c r="AM73"/>
  <c r="AI73"/>
  <c r="AG73"/>
  <c r="AD73"/>
  <c r="AB73"/>
  <c r="X73"/>
  <c r="W73"/>
  <c r="V73"/>
  <c r="U73"/>
  <c r="Q73"/>
  <c r="P73"/>
  <c r="O73"/>
  <c r="L73"/>
  <c r="K73"/>
  <c r="J73"/>
  <c r="BH72"/>
  <c r="BA72"/>
  <c r="AZ72"/>
  <c r="AV72"/>
  <c r="AU72"/>
  <c r="AP72"/>
  <c r="AO72"/>
  <c r="AN72"/>
  <c r="AM72"/>
  <c r="AI72"/>
  <c r="AG72"/>
  <c r="AD72"/>
  <c r="AB72"/>
  <c r="X72"/>
  <c r="W72"/>
  <c r="V72"/>
  <c r="U72"/>
  <c r="Q72"/>
  <c r="P72"/>
  <c r="O72"/>
  <c r="L72"/>
  <c r="K72"/>
  <c r="J72"/>
  <c r="BH71"/>
  <c r="AZ71"/>
  <c r="AV71"/>
  <c r="AU71"/>
  <c r="AP71"/>
  <c r="AO71"/>
  <c r="AN71"/>
  <c r="AM71"/>
  <c r="AI71"/>
  <c r="AG71"/>
  <c r="AD71"/>
  <c r="AB71"/>
  <c r="X71"/>
  <c r="W71"/>
  <c r="V71"/>
  <c r="U71"/>
  <c r="Q71"/>
  <c r="P71"/>
  <c r="O71"/>
  <c r="L71"/>
  <c r="K71"/>
  <c r="J71"/>
  <c r="BH70"/>
  <c r="BA70"/>
  <c r="AZ70"/>
  <c r="AU70"/>
  <c r="AP70"/>
  <c r="AO70"/>
  <c r="AN70"/>
  <c r="AM70"/>
  <c r="AI70"/>
  <c r="AG70"/>
  <c r="AD70"/>
  <c r="AB70"/>
  <c r="X70"/>
  <c r="W70"/>
  <c r="V70"/>
  <c r="U70"/>
  <c r="Q70"/>
  <c r="P70"/>
  <c r="O70"/>
  <c r="L70"/>
  <c r="K70"/>
  <c r="J70"/>
  <c r="BH69"/>
  <c r="BA69"/>
  <c r="AZ69"/>
  <c r="AU69"/>
  <c r="AP69"/>
  <c r="AO69"/>
  <c r="AN69"/>
  <c r="AM69"/>
  <c r="AI69"/>
  <c r="AG69"/>
  <c r="AD69"/>
  <c r="AB69"/>
  <c r="Z69"/>
  <c r="Y69"/>
  <c r="X69"/>
  <c r="W69"/>
  <c r="V69"/>
  <c r="U69"/>
  <c r="Q69"/>
  <c r="P69"/>
  <c r="O69"/>
  <c r="L69"/>
  <c r="K69"/>
  <c r="J69"/>
  <c r="BH68"/>
  <c r="AZ68"/>
  <c r="AV68"/>
  <c r="AU68"/>
  <c r="AP68"/>
  <c r="AO68"/>
  <c r="AN68"/>
  <c r="AM68"/>
  <c r="AI68"/>
  <c r="AG68"/>
  <c r="AD68"/>
  <c r="AB68"/>
  <c r="Y68"/>
  <c r="X68"/>
  <c r="W68"/>
  <c r="V68"/>
  <c r="U68"/>
  <c r="Q68"/>
  <c r="P68"/>
  <c r="O68"/>
  <c r="L68"/>
  <c r="K68"/>
  <c r="J68"/>
  <c r="BH67"/>
  <c r="AZ67"/>
  <c r="AV67"/>
  <c r="AU67"/>
  <c r="AR67"/>
  <c r="AP67"/>
  <c r="AO67"/>
  <c r="AN67"/>
  <c r="AM67"/>
  <c r="AI67"/>
  <c r="AG67"/>
  <c r="AD67"/>
  <c r="AB67"/>
  <c r="Z67"/>
  <c r="Y67"/>
  <c r="X67"/>
  <c r="W67"/>
  <c r="V67"/>
  <c r="U67"/>
  <c r="Q67"/>
  <c r="P67"/>
  <c r="O67"/>
  <c r="L67"/>
  <c r="K67"/>
  <c r="J67"/>
  <c r="BH66"/>
  <c r="AZ66"/>
  <c r="AV66"/>
  <c r="AU66"/>
  <c r="AR66"/>
  <c r="AP66"/>
  <c r="AO66"/>
  <c r="AN66"/>
  <c r="AM66"/>
  <c r="AI66"/>
  <c r="AG66"/>
  <c r="AD66"/>
  <c r="AB66"/>
  <c r="Y66"/>
  <c r="X66"/>
  <c r="W66"/>
  <c r="V66"/>
  <c r="U66"/>
  <c r="Q66"/>
  <c r="P66"/>
  <c r="O66"/>
  <c r="L66"/>
  <c r="K66"/>
  <c r="J66"/>
  <c r="BH65"/>
  <c r="BA65"/>
  <c r="AZ65"/>
  <c r="AV65"/>
  <c r="AU65"/>
  <c r="AP65"/>
  <c r="AO65"/>
  <c r="AN65"/>
  <c r="AM65"/>
  <c r="AI65"/>
  <c r="AG65"/>
  <c r="AD65"/>
  <c r="AB65"/>
  <c r="Y65"/>
  <c r="X65"/>
  <c r="W65"/>
  <c r="V65"/>
  <c r="U65"/>
  <c r="Q65"/>
  <c r="P65"/>
  <c r="O65"/>
  <c r="L65"/>
  <c r="K65"/>
  <c r="J65"/>
  <c r="BH64"/>
  <c r="BA64"/>
  <c r="AZ64"/>
  <c r="AU64"/>
  <c r="AP64"/>
  <c r="AO64"/>
  <c r="AN64"/>
  <c r="AM64"/>
  <c r="AI64"/>
  <c r="AG64"/>
  <c r="AD64"/>
  <c r="AB64"/>
  <c r="Y64"/>
  <c r="X64"/>
  <c r="W64"/>
  <c r="V64"/>
  <c r="U64"/>
  <c r="Q64"/>
  <c r="P64"/>
  <c r="O64"/>
  <c r="L64"/>
  <c r="K64"/>
  <c r="J64"/>
  <c r="BH63"/>
  <c r="BA63"/>
  <c r="AZ63"/>
  <c r="AV63"/>
  <c r="AU63"/>
  <c r="AP63"/>
  <c r="AO63"/>
  <c r="AN63"/>
  <c r="AM63"/>
  <c r="AI63"/>
  <c r="AG63"/>
  <c r="AD63"/>
  <c r="AB63"/>
  <c r="Y63"/>
  <c r="X63"/>
  <c r="W63"/>
  <c r="V63"/>
  <c r="U63"/>
  <c r="Q63"/>
  <c r="P63"/>
  <c r="O63"/>
  <c r="L63"/>
  <c r="K63"/>
  <c r="J63"/>
  <c r="BH62"/>
  <c r="AZ62"/>
  <c r="AV62"/>
  <c r="AU62"/>
  <c r="AP62"/>
  <c r="AO62"/>
  <c r="AN62"/>
  <c r="AM62"/>
  <c r="AI62"/>
  <c r="AG62"/>
  <c r="AD62"/>
  <c r="AB62"/>
  <c r="Y62"/>
  <c r="X62"/>
  <c r="W62"/>
  <c r="V62"/>
  <c r="U62"/>
  <c r="Q62"/>
  <c r="P62"/>
  <c r="O62"/>
  <c r="L62"/>
  <c r="K62"/>
  <c r="J62"/>
  <c r="BH61"/>
  <c r="BA61"/>
  <c r="AZ61"/>
  <c r="AV61"/>
  <c r="AU61"/>
  <c r="AP61"/>
  <c r="AO61"/>
  <c r="AN61"/>
  <c r="AM61"/>
  <c r="AI61"/>
  <c r="AG61"/>
  <c r="AD61"/>
  <c r="AB61"/>
  <c r="Y61"/>
  <c r="X61"/>
  <c r="W61"/>
  <c r="V61"/>
  <c r="U61"/>
  <c r="Q61"/>
  <c r="P61"/>
  <c r="O61"/>
  <c r="L61"/>
  <c r="K61"/>
  <c r="J61"/>
  <c r="BH60"/>
  <c r="BA60"/>
  <c r="AZ60"/>
  <c r="AV60"/>
  <c r="AU60"/>
  <c r="AP60"/>
  <c r="AO60"/>
  <c r="AN60"/>
  <c r="AM60"/>
  <c r="AI60"/>
  <c r="AG60"/>
  <c r="AD60"/>
  <c r="AB60"/>
  <c r="Y60"/>
  <c r="X60"/>
  <c r="W60"/>
  <c r="V60"/>
  <c r="U60"/>
  <c r="Q60"/>
  <c r="P60"/>
  <c r="O60"/>
  <c r="L60"/>
  <c r="K60"/>
  <c r="J60"/>
  <c r="BH59"/>
  <c r="BA59"/>
  <c r="AZ59"/>
  <c r="AV59"/>
  <c r="AU59"/>
  <c r="AP59"/>
  <c r="AO59"/>
  <c r="AN59"/>
  <c r="AM59"/>
  <c r="AI59"/>
  <c r="AG59"/>
  <c r="AD59"/>
  <c r="AB59"/>
  <c r="Y59"/>
  <c r="X59"/>
  <c r="W59"/>
  <c r="V59"/>
  <c r="U59"/>
  <c r="Q59"/>
  <c r="P59"/>
  <c r="O59"/>
  <c r="L59"/>
  <c r="K59"/>
  <c r="J59"/>
  <c r="BH58"/>
  <c r="BA58"/>
  <c r="AZ58"/>
  <c r="AU58"/>
  <c r="AP58"/>
  <c r="AO58"/>
  <c r="AN58"/>
  <c r="AM58"/>
  <c r="AI58"/>
  <c r="AG58"/>
  <c r="AD58"/>
  <c r="AB58"/>
  <c r="Y58"/>
  <c r="X58"/>
  <c r="W58"/>
  <c r="V58"/>
  <c r="U58"/>
  <c r="Q58"/>
  <c r="P58"/>
  <c r="O58"/>
  <c r="L58"/>
  <c r="K58"/>
  <c r="J58"/>
  <c r="BH57"/>
  <c r="BA57"/>
  <c r="AZ57"/>
  <c r="AV57"/>
  <c r="AU57"/>
  <c r="AP57"/>
  <c r="AO57"/>
  <c r="AN57"/>
  <c r="AM57"/>
  <c r="AI57"/>
  <c r="AG57"/>
  <c r="AD57"/>
  <c r="AB57"/>
  <c r="Z57"/>
  <c r="Y57"/>
  <c r="X57"/>
  <c r="W57"/>
  <c r="V57"/>
  <c r="U57"/>
  <c r="Q57"/>
  <c r="P57"/>
  <c r="O57"/>
  <c r="L57"/>
  <c r="K57"/>
  <c r="J57"/>
  <c r="BH56"/>
  <c r="BA56"/>
  <c r="AZ56"/>
  <c r="AV56"/>
  <c r="AU56"/>
  <c r="AP56"/>
  <c r="AO56"/>
  <c r="AN56"/>
  <c r="AM56"/>
  <c r="AI56"/>
  <c r="AG56"/>
  <c r="AD56"/>
  <c r="AB56"/>
  <c r="Z56"/>
  <c r="Y56"/>
  <c r="X56"/>
  <c r="W56"/>
  <c r="V56"/>
  <c r="U56"/>
  <c r="Q56"/>
  <c r="P56"/>
  <c r="O56"/>
  <c r="L56"/>
  <c r="K56"/>
  <c r="J56"/>
  <c r="BH55"/>
  <c r="BA55"/>
  <c r="AZ55"/>
  <c r="AU55"/>
  <c r="AR55"/>
  <c r="AP55"/>
  <c r="AO55"/>
  <c r="AN55"/>
  <c r="AM55"/>
  <c r="AI55"/>
  <c r="AG55"/>
  <c r="AD55"/>
  <c r="AB55"/>
  <c r="Y55"/>
  <c r="X55"/>
  <c r="W55"/>
  <c r="V55"/>
  <c r="U55"/>
  <c r="Q55"/>
  <c r="P55"/>
  <c r="O55"/>
  <c r="L55"/>
  <c r="K55"/>
  <c r="J55"/>
  <c r="BH54"/>
  <c r="BA54"/>
  <c r="AZ54"/>
  <c r="AV54"/>
  <c r="AU54"/>
  <c r="AP54"/>
  <c r="AO54"/>
  <c r="AN54"/>
  <c r="AM54"/>
  <c r="AI54"/>
  <c r="AG54"/>
  <c r="AD54"/>
  <c r="AB54"/>
  <c r="Z54"/>
  <c r="Y54"/>
  <c r="X54"/>
  <c r="W54"/>
  <c r="V54"/>
  <c r="U54"/>
  <c r="Q54"/>
  <c r="P54"/>
  <c r="O54"/>
  <c r="L54"/>
  <c r="K54"/>
  <c r="J54"/>
  <c r="BH53"/>
  <c r="BA53"/>
  <c r="AZ53"/>
  <c r="AU53"/>
  <c r="AR53"/>
  <c r="AP53"/>
  <c r="AO53"/>
  <c r="AN53"/>
  <c r="AM53"/>
  <c r="AI53"/>
  <c r="AG53"/>
  <c r="AD53"/>
  <c r="AB53"/>
  <c r="Z53"/>
  <c r="Y53"/>
  <c r="X53"/>
  <c r="W53"/>
  <c r="V53"/>
  <c r="U53"/>
  <c r="Q53"/>
  <c r="P53"/>
  <c r="O53"/>
  <c r="L53"/>
  <c r="K53"/>
  <c r="J53"/>
  <c r="BH52"/>
  <c r="BA52"/>
  <c r="AZ52"/>
  <c r="AV52"/>
  <c r="AU52"/>
  <c r="AP52"/>
  <c r="AO52"/>
  <c r="AN52"/>
  <c r="AM52"/>
  <c r="AI52"/>
  <c r="AG52"/>
  <c r="AD52"/>
  <c r="AB52"/>
  <c r="Y52"/>
  <c r="X52"/>
  <c r="W52"/>
  <c r="V52"/>
  <c r="U52"/>
  <c r="Q52"/>
  <c r="P52"/>
  <c r="O52"/>
  <c r="L52"/>
  <c r="K52"/>
  <c r="J52"/>
  <c r="BH51"/>
  <c r="AZ51"/>
  <c r="AU51"/>
  <c r="AP51"/>
  <c r="AO51"/>
  <c r="AN51"/>
  <c r="AM51"/>
  <c r="AI51"/>
  <c r="AG51"/>
  <c r="AD51"/>
  <c r="AB51"/>
  <c r="Z51"/>
  <c r="Y51"/>
  <c r="X51"/>
  <c r="W51"/>
  <c r="V51"/>
  <c r="U51"/>
  <c r="Q51"/>
  <c r="P51"/>
  <c r="O51"/>
  <c r="L51"/>
  <c r="K51"/>
  <c r="J51"/>
  <c r="BH50"/>
  <c r="AZ50"/>
  <c r="AU50"/>
  <c r="AR50"/>
  <c r="AP50"/>
  <c r="AO50"/>
  <c r="AN50"/>
  <c r="AM50"/>
  <c r="AI50"/>
  <c r="AG50"/>
  <c r="AD50"/>
  <c r="AB50"/>
  <c r="Y50"/>
  <c r="X50"/>
  <c r="W50"/>
  <c r="V50"/>
  <c r="U50"/>
  <c r="Q50"/>
  <c r="P50"/>
  <c r="O50"/>
  <c r="L50"/>
  <c r="K50"/>
  <c r="J50"/>
  <c r="BH49"/>
  <c r="BA49"/>
  <c r="AZ49"/>
  <c r="AU49"/>
  <c r="AP49"/>
  <c r="AO49"/>
  <c r="AN49"/>
  <c r="AM49"/>
  <c r="AI49"/>
  <c r="AG49"/>
  <c r="AD49"/>
  <c r="AB49"/>
  <c r="Z49"/>
  <c r="Y49"/>
  <c r="X49"/>
  <c r="W49"/>
  <c r="V49"/>
  <c r="U49"/>
  <c r="Q49"/>
  <c r="P49"/>
  <c r="O49"/>
  <c r="L49"/>
  <c r="K49"/>
  <c r="J49"/>
  <c r="BH48"/>
  <c r="BA48"/>
  <c r="AZ48"/>
  <c r="AV48"/>
  <c r="AU48"/>
  <c r="AP48"/>
  <c r="AO48"/>
  <c r="AN48"/>
  <c r="AM48"/>
  <c r="AI48"/>
  <c r="AG48"/>
  <c r="AD48"/>
  <c r="AB48"/>
  <c r="Y48"/>
  <c r="X48"/>
  <c r="W48"/>
  <c r="V48"/>
  <c r="U48"/>
  <c r="Q48"/>
  <c r="P48"/>
  <c r="O48"/>
  <c r="L48"/>
  <c r="K48"/>
  <c r="J48"/>
  <c r="BH47"/>
  <c r="AZ47"/>
  <c r="AU47"/>
  <c r="AP47"/>
  <c r="AO47"/>
  <c r="AN47"/>
  <c r="AM47"/>
  <c r="AI47"/>
  <c r="AG47"/>
  <c r="AD47"/>
  <c r="AB47"/>
  <c r="Y47"/>
  <c r="X47"/>
  <c r="W47"/>
  <c r="V47"/>
  <c r="U47"/>
  <c r="Q47"/>
  <c r="P47"/>
  <c r="O47"/>
  <c r="L47"/>
  <c r="K47"/>
  <c r="J47"/>
  <c r="BH46"/>
  <c r="AZ46"/>
  <c r="AU46"/>
  <c r="AP46"/>
  <c r="AO46"/>
  <c r="AN46"/>
  <c r="AM46"/>
  <c r="AI46"/>
  <c r="AG46"/>
  <c r="AD46"/>
  <c r="AB46"/>
  <c r="Z46"/>
  <c r="Y46"/>
  <c r="X46"/>
  <c r="W46"/>
  <c r="V46"/>
  <c r="U46"/>
  <c r="Q46"/>
  <c r="P46"/>
  <c r="O46"/>
  <c r="L46"/>
  <c r="K46"/>
  <c r="J46"/>
  <c r="BH45"/>
  <c r="BA45"/>
  <c r="AZ45"/>
  <c r="AV45"/>
  <c r="AU45"/>
  <c r="AP45"/>
  <c r="AO45"/>
  <c r="AN45"/>
  <c r="AM45"/>
  <c r="AI45"/>
  <c r="AG45"/>
  <c r="AD45"/>
  <c r="AB45"/>
  <c r="Y45"/>
  <c r="X45"/>
  <c r="W45"/>
  <c r="V45"/>
  <c r="U45"/>
  <c r="Q45"/>
  <c r="P45"/>
  <c r="O45"/>
  <c r="L45"/>
  <c r="K45"/>
  <c r="J45"/>
  <c r="BH44"/>
  <c r="AZ44"/>
  <c r="AU44"/>
  <c r="AP44"/>
  <c r="AO44"/>
  <c r="AN44"/>
  <c r="AM44"/>
  <c r="AI44"/>
  <c r="AG44"/>
  <c r="AD44"/>
  <c r="AB44"/>
  <c r="Z44"/>
  <c r="Y44"/>
  <c r="X44"/>
  <c r="W44"/>
  <c r="V44"/>
  <c r="U44"/>
  <c r="Q44"/>
  <c r="P44"/>
  <c r="O44"/>
  <c r="L44"/>
  <c r="K44"/>
  <c r="J44"/>
  <c r="BH43"/>
  <c r="BA43"/>
  <c r="AZ43"/>
  <c r="AV43"/>
  <c r="AU43"/>
  <c r="AP43"/>
  <c r="AO43"/>
  <c r="AN43"/>
  <c r="AM43"/>
  <c r="AI43"/>
  <c r="AG43"/>
  <c r="AD43"/>
  <c r="AB43"/>
  <c r="Y43"/>
  <c r="X43"/>
  <c r="W43"/>
  <c r="V43"/>
  <c r="U43"/>
  <c r="Q43"/>
  <c r="P43"/>
  <c r="O43"/>
  <c r="L43"/>
  <c r="K43"/>
  <c r="J43"/>
  <c r="BH42"/>
  <c r="AZ42"/>
  <c r="AV42"/>
  <c r="AU42"/>
  <c r="AP42"/>
  <c r="AO42"/>
  <c r="AN42"/>
  <c r="AM42"/>
  <c r="AI42"/>
  <c r="AG42"/>
  <c r="AD42"/>
  <c r="AB42"/>
  <c r="Z42"/>
  <c r="Y42"/>
  <c r="X42"/>
  <c r="W42"/>
  <c r="V42"/>
  <c r="U42"/>
  <c r="Q42"/>
  <c r="P42"/>
  <c r="O42"/>
  <c r="L42"/>
  <c r="K42"/>
  <c r="J42"/>
  <c r="BH41"/>
  <c r="BA41"/>
  <c r="AZ41"/>
  <c r="AU41"/>
  <c r="AP41"/>
  <c r="AO41"/>
  <c r="AN41"/>
  <c r="AM41"/>
  <c r="AI41"/>
  <c r="AG41"/>
  <c r="AD41"/>
  <c r="AB41"/>
  <c r="Z41"/>
  <c r="Y41"/>
  <c r="X41"/>
  <c r="W41"/>
  <c r="V41"/>
  <c r="U41"/>
  <c r="Q41"/>
  <c r="P41"/>
  <c r="O41"/>
  <c r="L41"/>
  <c r="K41"/>
  <c r="J41"/>
  <c r="BH40"/>
  <c r="BA40"/>
  <c r="AZ40"/>
  <c r="AV40"/>
  <c r="AU40"/>
  <c r="AP40"/>
  <c r="AO40"/>
  <c r="AN40"/>
  <c r="AM40"/>
  <c r="AI40"/>
  <c r="AG40"/>
  <c r="AD40"/>
  <c r="AB40"/>
  <c r="Z40"/>
  <c r="Y40"/>
  <c r="X40"/>
  <c r="W40"/>
  <c r="V40"/>
  <c r="U40"/>
  <c r="Q40"/>
  <c r="P40"/>
  <c r="O40"/>
  <c r="L40"/>
  <c r="K40"/>
  <c r="J40"/>
  <c r="BH39"/>
  <c r="BA39"/>
  <c r="AZ39"/>
  <c r="AU39"/>
  <c r="AR39"/>
  <c r="AP39"/>
  <c r="AO39"/>
  <c r="AN39"/>
  <c r="AM39"/>
  <c r="AI39"/>
  <c r="AG39"/>
  <c r="AD39"/>
  <c r="AB39"/>
  <c r="Y39"/>
  <c r="X39"/>
  <c r="W39"/>
  <c r="V39"/>
  <c r="U39"/>
  <c r="Q39"/>
  <c r="P39"/>
  <c r="O39"/>
  <c r="L39"/>
  <c r="K39"/>
  <c r="J39"/>
  <c r="BH38"/>
  <c r="BA38"/>
  <c r="AZ38"/>
  <c r="AV38"/>
  <c r="AU38"/>
  <c r="AP38"/>
  <c r="AO38"/>
  <c r="AN38"/>
  <c r="AM38"/>
  <c r="AI38"/>
  <c r="AG38"/>
  <c r="AD38"/>
  <c r="AB38"/>
  <c r="Z38"/>
  <c r="Y38"/>
  <c r="X38"/>
  <c r="W38"/>
  <c r="V38"/>
  <c r="U38"/>
  <c r="Q38"/>
  <c r="P38"/>
  <c r="O38"/>
  <c r="L38"/>
  <c r="K38"/>
  <c r="J38"/>
  <c r="BH37"/>
  <c r="BA37"/>
  <c r="AZ37"/>
  <c r="AU37"/>
  <c r="AP37"/>
  <c r="AO37"/>
  <c r="AN37"/>
  <c r="AM37"/>
  <c r="AI37"/>
  <c r="AG37"/>
  <c r="AD37"/>
  <c r="AB37"/>
  <c r="Y37"/>
  <c r="X37"/>
  <c r="W37"/>
  <c r="V37"/>
  <c r="U37"/>
  <c r="Q37"/>
  <c r="P37"/>
  <c r="O37"/>
  <c r="L37"/>
  <c r="K37"/>
  <c r="J37"/>
  <c r="BH36"/>
  <c r="AZ36"/>
  <c r="AU36"/>
  <c r="AR36"/>
  <c r="AP36"/>
  <c r="AO36"/>
  <c r="AN36"/>
  <c r="AM36"/>
  <c r="AI36"/>
  <c r="AG36"/>
  <c r="AD36"/>
  <c r="AB36"/>
  <c r="Z36"/>
  <c r="Y36"/>
  <c r="X36"/>
  <c r="W36"/>
  <c r="V36"/>
  <c r="U36"/>
  <c r="Q36"/>
  <c r="P36"/>
  <c r="O36"/>
  <c r="L36"/>
  <c r="K36"/>
  <c r="J36"/>
  <c r="BH35"/>
  <c r="AZ35"/>
  <c r="AV35"/>
  <c r="AU35"/>
  <c r="AP35"/>
  <c r="AO35"/>
  <c r="AN35"/>
  <c r="AM35"/>
  <c r="AI35"/>
  <c r="AG35"/>
  <c r="AD35"/>
  <c r="AB35"/>
  <c r="Y35"/>
  <c r="X35"/>
  <c r="W35"/>
  <c r="V35"/>
  <c r="U35"/>
  <c r="Q35"/>
  <c r="P35"/>
  <c r="O35"/>
  <c r="L35"/>
  <c r="K35"/>
  <c r="J35"/>
  <c r="BH34"/>
  <c r="BA34"/>
  <c r="AZ34"/>
  <c r="AV34"/>
  <c r="AU34"/>
  <c r="AP34"/>
  <c r="AO34"/>
  <c r="AN34"/>
  <c r="AM34"/>
  <c r="AI34"/>
  <c r="AG34"/>
  <c r="AD34"/>
  <c r="AB34"/>
  <c r="Z34"/>
  <c r="Y34"/>
  <c r="X34"/>
  <c r="W34"/>
  <c r="V34"/>
  <c r="U34"/>
  <c r="Q34"/>
  <c r="P34"/>
  <c r="O34"/>
  <c r="L34"/>
  <c r="K34"/>
  <c r="J34"/>
  <c r="BH33"/>
  <c r="BA33"/>
  <c r="AZ33"/>
  <c r="AV33"/>
  <c r="AU33"/>
  <c r="AP33"/>
  <c r="AO33"/>
  <c r="AN33"/>
  <c r="AM33"/>
  <c r="AI33"/>
  <c r="AG33"/>
  <c r="AD33"/>
  <c r="AB33"/>
  <c r="Y33"/>
  <c r="X33"/>
  <c r="W33"/>
  <c r="V33"/>
  <c r="U33"/>
  <c r="Q33"/>
  <c r="P33"/>
  <c r="O33"/>
  <c r="L33"/>
  <c r="K33"/>
  <c r="J33"/>
  <c r="BH32"/>
  <c r="BA32"/>
  <c r="AZ32"/>
  <c r="AV32"/>
  <c r="AU32"/>
  <c r="AR32"/>
  <c r="AP32"/>
  <c r="AO32"/>
  <c r="AN32"/>
  <c r="AM32"/>
  <c r="AI32"/>
  <c r="AG32"/>
  <c r="AD32"/>
  <c r="AB32"/>
  <c r="Y32"/>
  <c r="X32"/>
  <c r="W32"/>
  <c r="V32"/>
  <c r="U32"/>
  <c r="Q32"/>
  <c r="P32"/>
  <c r="O32"/>
  <c r="L32"/>
  <c r="K32"/>
  <c r="J32"/>
  <c r="BH31"/>
  <c r="AZ31"/>
  <c r="AU31"/>
  <c r="AP31"/>
  <c r="AO31"/>
  <c r="AN31"/>
  <c r="AM31"/>
  <c r="AI31"/>
  <c r="AG31"/>
  <c r="AD31"/>
  <c r="AB31"/>
  <c r="Y31"/>
  <c r="X31"/>
  <c r="W31"/>
  <c r="V31"/>
  <c r="U31"/>
  <c r="Q31"/>
  <c r="P31"/>
  <c r="O31"/>
  <c r="L31"/>
  <c r="K31"/>
  <c r="J31"/>
  <c r="BH30"/>
  <c r="BA30"/>
  <c r="AZ30"/>
  <c r="AV30"/>
  <c r="AU30"/>
  <c r="AP30"/>
  <c r="AO30"/>
  <c r="AN30"/>
  <c r="AM30"/>
  <c r="AI30"/>
  <c r="AG30"/>
  <c r="AD30"/>
  <c r="AB30"/>
  <c r="Y30"/>
  <c r="X30"/>
  <c r="W30"/>
  <c r="V30"/>
  <c r="U30"/>
  <c r="Q30"/>
  <c r="P30"/>
  <c r="O30"/>
  <c r="L30"/>
  <c r="K30"/>
  <c r="J30"/>
  <c r="BH29"/>
  <c r="BA29"/>
  <c r="AZ29"/>
  <c r="AV29"/>
  <c r="AU29"/>
  <c r="AP29"/>
  <c r="AO29"/>
  <c r="AN29"/>
  <c r="AM29"/>
  <c r="AI29"/>
  <c r="AG29"/>
  <c r="AD29"/>
  <c r="AB29"/>
  <c r="Y29"/>
  <c r="X29"/>
  <c r="W29"/>
  <c r="V29"/>
  <c r="U29"/>
  <c r="Q29"/>
  <c r="P29"/>
  <c r="O29"/>
  <c r="L29"/>
  <c r="K29"/>
  <c r="J29"/>
  <c r="BH28"/>
  <c r="BA28"/>
  <c r="AZ28"/>
  <c r="AU28"/>
  <c r="AR28"/>
  <c r="AP28"/>
  <c r="AO28"/>
  <c r="AN28"/>
  <c r="AM28"/>
  <c r="AI28"/>
  <c r="AG28"/>
  <c r="AD28"/>
  <c r="AB28"/>
  <c r="Y28"/>
  <c r="X28"/>
  <c r="W28"/>
  <c r="V28"/>
  <c r="U28"/>
  <c r="Q28"/>
  <c r="P28"/>
  <c r="O28"/>
  <c r="L28"/>
  <c r="K28"/>
  <c r="J28"/>
  <c r="BH27"/>
  <c r="BA27"/>
  <c r="AZ27"/>
  <c r="AU27"/>
  <c r="AP27"/>
  <c r="AO27"/>
  <c r="AN27"/>
  <c r="AM27"/>
  <c r="AI27"/>
  <c r="AG27"/>
  <c r="AD27"/>
  <c r="AB27"/>
  <c r="X27"/>
  <c r="W27"/>
  <c r="V27"/>
  <c r="U27"/>
  <c r="Q27"/>
  <c r="P27"/>
  <c r="O27"/>
  <c r="L27"/>
  <c r="K27"/>
  <c r="J27"/>
  <c r="BH26"/>
  <c r="BA26"/>
  <c r="AZ26"/>
  <c r="AV26"/>
  <c r="AU26"/>
  <c r="AP26"/>
  <c r="AO26"/>
  <c r="AN26"/>
  <c r="AM26"/>
  <c r="AI26"/>
  <c r="AG26"/>
  <c r="AD26"/>
  <c r="AB26"/>
  <c r="Z26"/>
  <c r="Y26"/>
  <c r="X26"/>
  <c r="W26"/>
  <c r="V26"/>
  <c r="U26"/>
  <c r="Q26"/>
  <c r="P26"/>
  <c r="O26"/>
  <c r="L26"/>
  <c r="K26"/>
  <c r="J26"/>
  <c r="BH25"/>
  <c r="AZ25"/>
  <c r="AU25"/>
  <c r="AP25"/>
  <c r="AO25"/>
  <c r="AN25"/>
  <c r="AM25"/>
  <c r="AI25"/>
  <c r="AG25"/>
  <c r="AD25"/>
  <c r="AB25"/>
  <c r="Z25"/>
  <c r="Y25"/>
  <c r="X25"/>
  <c r="W25"/>
  <c r="V25"/>
  <c r="U25"/>
  <c r="Q25"/>
  <c r="P25"/>
  <c r="O25"/>
  <c r="L25"/>
  <c r="K25"/>
  <c r="J25"/>
  <c r="BH24"/>
  <c r="BA24"/>
  <c r="AZ24"/>
  <c r="AV24"/>
  <c r="AU24"/>
  <c r="AP24"/>
  <c r="AO24"/>
  <c r="AN24"/>
  <c r="AM24"/>
  <c r="AI24"/>
  <c r="AG24"/>
  <c r="AD24"/>
  <c r="AB24"/>
  <c r="Y24"/>
  <c r="X24"/>
  <c r="W24"/>
  <c r="V24"/>
  <c r="U24"/>
  <c r="Q24"/>
  <c r="P24"/>
  <c r="O24"/>
  <c r="L24"/>
  <c r="K24"/>
  <c r="J24"/>
  <c r="BH23"/>
  <c r="BA23"/>
  <c r="AZ23"/>
  <c r="AV23"/>
  <c r="AU23"/>
  <c r="AP23"/>
  <c r="AO23"/>
  <c r="AN23"/>
  <c r="AM23"/>
  <c r="AI23"/>
  <c r="AG23"/>
  <c r="AD23"/>
  <c r="AB23"/>
  <c r="Y23"/>
  <c r="X23"/>
  <c r="W23"/>
  <c r="V23"/>
  <c r="U23"/>
  <c r="Q23"/>
  <c r="P23"/>
  <c r="O23"/>
  <c r="L23"/>
  <c r="K23"/>
  <c r="J23"/>
  <c r="BH22"/>
  <c r="BA22"/>
  <c r="AZ22"/>
  <c r="AU22"/>
  <c r="AP22"/>
  <c r="AO22"/>
  <c r="AN22"/>
  <c r="AM22"/>
  <c r="AI22"/>
  <c r="AG22"/>
  <c r="AD22"/>
  <c r="AB22"/>
  <c r="Z22"/>
  <c r="Y22"/>
  <c r="X22"/>
  <c r="W22"/>
  <c r="V22"/>
  <c r="U22"/>
  <c r="Q22"/>
  <c r="P22"/>
  <c r="O22"/>
  <c r="L22"/>
  <c r="K22"/>
  <c r="J22"/>
  <c r="BH21"/>
  <c r="BA21"/>
  <c r="AZ21"/>
  <c r="AU21"/>
  <c r="AR21"/>
  <c r="AP21"/>
  <c r="AO21"/>
  <c r="AN21"/>
  <c r="AM21"/>
  <c r="AI21"/>
  <c r="AG21"/>
  <c r="AD21"/>
  <c r="AB21"/>
  <c r="Z21"/>
  <c r="Y21"/>
  <c r="X21"/>
  <c r="W21"/>
  <c r="V21"/>
  <c r="U21"/>
  <c r="Q21"/>
  <c r="P21"/>
  <c r="O21"/>
  <c r="L21"/>
  <c r="K21"/>
  <c r="J21"/>
  <c r="BH20"/>
  <c r="AZ20"/>
  <c r="AV20"/>
  <c r="AU20"/>
  <c r="AP20"/>
  <c r="AO20"/>
  <c r="AN20"/>
  <c r="AM20"/>
  <c r="AI20"/>
  <c r="AG20"/>
  <c r="AD20"/>
  <c r="AB20"/>
  <c r="Z20"/>
  <c r="Y20"/>
  <c r="X20"/>
  <c r="W20"/>
  <c r="V20"/>
  <c r="U20"/>
  <c r="Q20"/>
  <c r="P20"/>
  <c r="O20"/>
  <c r="L20"/>
  <c r="K20"/>
  <c r="J20"/>
  <c r="BH19"/>
  <c r="AZ19"/>
  <c r="AV19"/>
  <c r="AU19"/>
  <c r="AR19"/>
  <c r="AP19"/>
  <c r="AO19"/>
  <c r="AN19"/>
  <c r="AM19"/>
  <c r="AI19"/>
  <c r="AG19"/>
  <c r="AD19"/>
  <c r="AB19"/>
  <c r="Y19"/>
  <c r="X19"/>
  <c r="W19"/>
  <c r="V19"/>
  <c r="U19"/>
  <c r="Q19"/>
  <c r="P19"/>
  <c r="O19"/>
  <c r="L19"/>
  <c r="K19"/>
  <c r="J19"/>
  <c r="BH18"/>
  <c r="BA18"/>
  <c r="AZ18"/>
  <c r="AV18"/>
  <c r="AU18"/>
  <c r="AP18"/>
  <c r="AO18"/>
  <c r="AN18"/>
  <c r="AM18"/>
  <c r="AI18"/>
  <c r="AG18"/>
  <c r="AD18"/>
  <c r="AB18"/>
  <c r="Z18"/>
  <c r="Y18"/>
  <c r="X18"/>
  <c r="W18"/>
  <c r="V18"/>
  <c r="U18"/>
  <c r="Q18"/>
  <c r="P18"/>
  <c r="O18"/>
  <c r="L18"/>
  <c r="K18"/>
  <c r="J18"/>
  <c r="BH17"/>
  <c r="BA17"/>
  <c r="AZ17"/>
  <c r="AV17"/>
  <c r="AU17"/>
  <c r="AP17"/>
  <c r="AO17"/>
  <c r="AN17"/>
  <c r="AM17"/>
  <c r="AI17"/>
  <c r="AG17"/>
  <c r="AD17"/>
  <c r="AB17"/>
  <c r="Z17"/>
  <c r="Y17"/>
  <c r="X17"/>
  <c r="W17"/>
  <c r="V17"/>
  <c r="U17"/>
  <c r="Q17"/>
  <c r="P17"/>
  <c r="O17"/>
  <c r="L17"/>
  <c r="K17"/>
  <c r="J17"/>
  <c r="BH16"/>
  <c r="AZ16"/>
  <c r="AV16"/>
  <c r="AU16"/>
  <c r="AP16"/>
  <c r="AO16"/>
  <c r="AN16"/>
  <c r="AM16"/>
  <c r="AI16"/>
  <c r="AG16"/>
  <c r="AD16"/>
  <c r="AB16"/>
  <c r="Z16"/>
  <c r="Y16"/>
  <c r="X16"/>
  <c r="W16"/>
  <c r="V16"/>
  <c r="U16"/>
  <c r="Q16"/>
  <c r="P16"/>
  <c r="O16"/>
  <c r="L16"/>
  <c r="K16"/>
  <c r="J16"/>
  <c r="BH15"/>
  <c r="BA15"/>
  <c r="AZ15"/>
  <c r="AU15"/>
  <c r="AP15"/>
  <c r="AO15"/>
  <c r="AN15"/>
  <c r="AM15"/>
  <c r="AI15"/>
  <c r="AG15"/>
  <c r="AD15"/>
  <c r="AB15"/>
  <c r="Z15"/>
  <c r="Y15"/>
  <c r="X15"/>
  <c r="W15"/>
  <c r="V15"/>
  <c r="U15"/>
  <c r="Q15"/>
  <c r="P15"/>
  <c r="O15"/>
  <c r="L15"/>
  <c r="K15"/>
  <c r="J15"/>
  <c r="BH14"/>
  <c r="BA14"/>
  <c r="AZ14"/>
  <c r="AU14"/>
  <c r="AP14"/>
  <c r="AO14"/>
  <c r="AN14"/>
  <c r="AM14"/>
  <c r="AI14"/>
  <c r="AG14"/>
  <c r="AD14"/>
  <c r="AB14"/>
  <c r="Y14"/>
  <c r="X14"/>
  <c r="W14"/>
  <c r="V14"/>
  <c r="U14"/>
  <c r="Q14"/>
  <c r="P14"/>
  <c r="O14"/>
  <c r="L14"/>
  <c r="K14"/>
  <c r="J14"/>
  <c r="BH13"/>
  <c r="BA13"/>
  <c r="AZ13"/>
  <c r="AV13"/>
  <c r="AU13"/>
  <c r="AR13"/>
  <c r="AP13"/>
  <c r="AO13"/>
  <c r="AN13"/>
  <c r="AM13"/>
  <c r="AI13"/>
  <c r="AG13"/>
  <c r="AD13"/>
  <c r="AB13"/>
  <c r="Z13"/>
  <c r="Y13"/>
  <c r="X13"/>
  <c r="W13"/>
  <c r="V13"/>
  <c r="U13"/>
  <c r="Q13"/>
  <c r="P13"/>
  <c r="O13"/>
  <c r="L13"/>
  <c r="K13"/>
  <c r="J13"/>
  <c r="BH12"/>
  <c r="BA12"/>
  <c r="AZ12"/>
  <c r="AU12"/>
  <c r="AR12"/>
  <c r="AP12"/>
  <c r="AO12"/>
  <c r="AN12"/>
  <c r="AM12"/>
  <c r="AI12"/>
  <c r="AG12"/>
  <c r="AD12"/>
  <c r="AB12"/>
  <c r="Z12"/>
  <c r="Y12"/>
  <c r="X12"/>
  <c r="W12"/>
  <c r="V12"/>
  <c r="U12"/>
  <c r="Q12"/>
  <c r="P12"/>
  <c r="O12"/>
  <c r="L12"/>
  <c r="K12"/>
  <c r="J12"/>
  <c r="BH11"/>
  <c r="BA11"/>
  <c r="AZ11"/>
  <c r="AU11"/>
  <c r="AP11"/>
  <c r="AO11"/>
  <c r="AN11"/>
  <c r="AM11"/>
  <c r="AI11"/>
  <c r="AG11"/>
  <c r="AD11"/>
  <c r="AB11"/>
  <c r="Z11"/>
  <c r="Y11"/>
  <c r="X11"/>
  <c r="W11"/>
  <c r="V11"/>
  <c r="U11"/>
  <c r="Q11"/>
  <c r="P11"/>
  <c r="O11"/>
  <c r="L11"/>
  <c r="K11"/>
  <c r="J11"/>
  <c r="BH10"/>
  <c r="AZ10"/>
  <c r="AU10"/>
  <c r="AP10"/>
  <c r="AO10"/>
  <c r="AN10"/>
  <c r="AM10"/>
  <c r="AI10"/>
  <c r="AG10"/>
  <c r="AD10"/>
  <c r="AB10"/>
  <c r="Y10"/>
  <c r="X10"/>
  <c r="W10"/>
  <c r="V10"/>
  <c r="U10"/>
  <c r="Q10"/>
  <c r="P10"/>
  <c r="O10"/>
  <c r="L10"/>
  <c r="K10"/>
  <c r="J10"/>
  <c r="BH9"/>
  <c r="BA9"/>
  <c r="AZ9"/>
  <c r="AU9"/>
  <c r="AP9"/>
  <c r="AO9"/>
  <c r="AN9"/>
  <c r="AM9"/>
  <c r="AI9"/>
  <c r="AG9"/>
  <c r="AD9"/>
  <c r="AB9"/>
  <c r="Y9"/>
  <c r="X9"/>
  <c r="W9"/>
  <c r="V9"/>
  <c r="U9"/>
  <c r="Q9"/>
  <c r="P9"/>
  <c r="O9"/>
  <c r="L9"/>
  <c r="K9"/>
  <c r="J9"/>
  <c r="BH8"/>
  <c r="BA8"/>
  <c r="AZ8"/>
  <c r="AV8"/>
  <c r="AU8"/>
  <c r="AP8"/>
  <c r="AO8"/>
  <c r="AN8"/>
  <c r="AM8"/>
  <c r="AI8"/>
  <c r="AG8"/>
  <c r="AD8"/>
  <c r="AB8"/>
  <c r="Y8"/>
  <c r="X8"/>
  <c r="W8"/>
  <c r="V8"/>
  <c r="U8"/>
  <c r="Q8"/>
  <c r="P8"/>
  <c r="O8"/>
  <c r="L8"/>
  <c r="K8"/>
  <c r="J8"/>
  <c r="BH7"/>
  <c r="AZ7"/>
  <c r="AV7"/>
  <c r="AU7"/>
  <c r="AR7"/>
  <c r="AP7"/>
  <c r="AO7"/>
  <c r="AN7"/>
  <c r="AM7"/>
  <c r="AI7"/>
  <c r="AG7"/>
  <c r="AD7"/>
  <c r="AB7"/>
  <c r="Z7"/>
  <c r="Y7"/>
  <c r="X7"/>
  <c r="W7"/>
  <c r="V7"/>
  <c r="U7"/>
  <c r="Q7"/>
  <c r="P7"/>
  <c r="O7"/>
  <c r="L7"/>
  <c r="K7"/>
  <c r="J7"/>
  <c r="BH6"/>
  <c r="BA6"/>
  <c r="AZ6"/>
  <c r="AU6"/>
  <c r="AP6"/>
  <c r="AO6"/>
  <c r="AN6"/>
  <c r="AM6"/>
  <c r="AI6"/>
  <c r="AG6"/>
  <c r="AD6"/>
  <c r="AB6"/>
  <c r="Z6"/>
  <c r="Y6"/>
  <c r="X6"/>
  <c r="W6"/>
  <c r="V6"/>
  <c r="U6"/>
  <c r="Q6"/>
  <c r="P6"/>
  <c r="O6"/>
  <c r="L6"/>
  <c r="K6"/>
  <c r="J6"/>
  <c r="BH5"/>
  <c r="BA5"/>
  <c r="AZ5"/>
  <c r="AV5"/>
  <c r="AU5"/>
  <c r="AP5"/>
  <c r="AO5"/>
  <c r="AN5"/>
  <c r="AM5"/>
  <c r="AI5"/>
  <c r="AG5"/>
  <c r="AD5"/>
  <c r="AB5"/>
  <c r="X5"/>
  <c r="W5"/>
  <c r="V5"/>
  <c r="U5"/>
  <c r="Q5"/>
  <c r="P5"/>
  <c r="O5"/>
  <c r="L5"/>
  <c r="K5"/>
  <c r="J5"/>
  <c r="X4" l="1"/>
  <c r="Q132"/>
  <c r="X132" s="1"/>
  <c r="V132"/>
  <c r="AN132"/>
  <c r="V4"/>
  <c r="U132"/>
  <c r="AM132"/>
</calcChain>
</file>

<file path=xl/sharedStrings.xml><?xml version="1.0" encoding="utf-8"?>
<sst xmlns="http://schemas.openxmlformats.org/spreadsheetml/2006/main" count="8662" uniqueCount="2821">
  <si>
    <t>双11考核目标</t>
  </si>
  <si>
    <t>11月7日—11月9日（前3天）</t>
  </si>
  <si>
    <t>活动期间（11.7-11.9）</t>
  </si>
  <si>
    <t>奖励</t>
  </si>
  <si>
    <t>11月10日—11月11日（后2天）</t>
  </si>
  <si>
    <t>活动期间（11.10-11.11）</t>
  </si>
  <si>
    <t>重点单品</t>
  </si>
  <si>
    <t>1档</t>
  </si>
  <si>
    <t>2档</t>
  </si>
  <si>
    <t>11.7-11.9</t>
  </si>
  <si>
    <t>11.10-11.11</t>
  </si>
  <si>
    <t>丹参口服液</t>
  </si>
  <si>
    <t>养生堂vc/ve/ 康麦斯钙</t>
  </si>
  <si>
    <t>天胶</t>
  </si>
  <si>
    <t>序号</t>
  </si>
  <si>
    <t>门店ID</t>
  </si>
  <si>
    <t>门店名称</t>
  </si>
  <si>
    <t>片区名称</t>
  </si>
  <si>
    <t>分组</t>
  </si>
  <si>
    <t>PK金（日）</t>
  </si>
  <si>
    <t>正式人员</t>
  </si>
  <si>
    <t>实习+试用</t>
  </si>
  <si>
    <t>销售</t>
  </si>
  <si>
    <t>3天销售</t>
  </si>
  <si>
    <t>毛利</t>
  </si>
  <si>
    <t>3天毛利</t>
  </si>
  <si>
    <t>毛利率</t>
  </si>
  <si>
    <t>销售完成率</t>
  </si>
  <si>
    <t>毛利完成率</t>
  </si>
  <si>
    <t>销售  （按人）</t>
  </si>
  <si>
    <t>销售毛利（超毛）</t>
  </si>
  <si>
    <t>2天销售</t>
  </si>
  <si>
    <t>2天毛利</t>
  </si>
  <si>
    <t>1档奖励</t>
  </si>
  <si>
    <t>2档奖励</t>
  </si>
  <si>
    <t>任务</t>
  </si>
  <si>
    <t>差额</t>
  </si>
  <si>
    <t>处罚</t>
  </si>
  <si>
    <t>养生堂</t>
  </si>
  <si>
    <t>康麦斯</t>
  </si>
  <si>
    <t>认购奖励</t>
  </si>
  <si>
    <t>退补款</t>
  </si>
  <si>
    <t>庆云南街药店</t>
  </si>
  <si>
    <t>旗舰片</t>
  </si>
  <si>
    <r>
      <rPr>
        <sz val="10"/>
        <rFont val="宋体"/>
        <charset val="134"/>
      </rPr>
      <t>五津西路药店</t>
    </r>
    <r>
      <rPr>
        <sz val="10"/>
        <color rgb="FF7030A0"/>
        <rFont val="宋体"/>
        <charset val="134"/>
      </rPr>
      <t>（扣除团购）</t>
    </r>
  </si>
  <si>
    <t>城郊一片/新津片</t>
  </si>
  <si>
    <r>
      <rPr>
        <sz val="10"/>
        <color rgb="FFFF0000"/>
        <rFont val="宋体"/>
        <charset val="134"/>
      </rPr>
      <t>浆洗街药店</t>
    </r>
    <r>
      <rPr>
        <sz val="10"/>
        <color rgb="FF7030A0"/>
        <rFont val="宋体"/>
        <charset val="134"/>
      </rPr>
      <t>（含促销）</t>
    </r>
  </si>
  <si>
    <t>城中片区</t>
  </si>
  <si>
    <t>大邑县晋原镇东街药店</t>
  </si>
  <si>
    <t>城郊一片/大邑片</t>
  </si>
  <si>
    <t>航中街药店（9-11）</t>
  </si>
  <si>
    <t>东南片区</t>
  </si>
  <si>
    <t>蜀辉路药店</t>
  </si>
  <si>
    <t>西北片区</t>
  </si>
  <si>
    <t>温江店</t>
  </si>
  <si>
    <t>城郊二片区</t>
  </si>
  <si>
    <t>温江区公平街道江安路药店</t>
  </si>
  <si>
    <t>西部店</t>
  </si>
  <si>
    <t>邛崃市文君街道杏林路药店</t>
  </si>
  <si>
    <t>城郊一片/邛崃片</t>
  </si>
  <si>
    <t>新乐中街药店</t>
  </si>
  <si>
    <t>光华北五路药店</t>
  </si>
  <si>
    <t>成都成汉太极大药房有限公司</t>
  </si>
  <si>
    <t>青龙街药店</t>
  </si>
  <si>
    <t>佳灵路药店</t>
  </si>
  <si>
    <t>崔家店路药店</t>
  </si>
  <si>
    <t>蜀汉路药店</t>
  </si>
  <si>
    <t>大邑县晋原镇子龙路店</t>
  </si>
  <si>
    <t>新都区新繁镇繁江北路药店</t>
  </si>
  <si>
    <t>双林路药店</t>
  </si>
  <si>
    <t>成华杉板桥南一路店</t>
  </si>
  <si>
    <t>郫县郫筒镇一环路东南段药店</t>
  </si>
  <si>
    <t>华油路药店</t>
  </si>
  <si>
    <t>旗舰店</t>
  </si>
  <si>
    <t>金带街药店</t>
  </si>
  <si>
    <t>梨花街药店</t>
  </si>
  <si>
    <t>新津邓双镇岷江店</t>
  </si>
  <si>
    <t>高新天久北巷药店</t>
  </si>
  <si>
    <t>枣子巷药店</t>
  </si>
  <si>
    <t>大邑县晋原镇潘家街药店</t>
  </si>
  <si>
    <t>银河北街药店</t>
  </si>
  <si>
    <t>都江堰市蒲阳路药店</t>
  </si>
  <si>
    <t>大源北街药店</t>
  </si>
  <si>
    <t>紫薇东路药店</t>
  </si>
  <si>
    <t>童子街药店</t>
  </si>
  <si>
    <t>二环路北四段药店（汇融名城）</t>
  </si>
  <si>
    <t>金马河路药店</t>
  </si>
  <si>
    <t>三江店</t>
  </si>
  <si>
    <t>崇州市崇阳镇永康东路药店</t>
  </si>
  <si>
    <t>土龙路药店</t>
  </si>
  <si>
    <t>花照壁药店</t>
  </si>
  <si>
    <t>都江堰景中路店</t>
  </si>
  <si>
    <t>大邑县新场镇文昌街药店</t>
  </si>
  <si>
    <t>顺和街店</t>
  </si>
  <si>
    <t>水杉街药店</t>
  </si>
  <si>
    <t>十二桥药店</t>
  </si>
  <si>
    <t>怀远店</t>
  </si>
  <si>
    <t>交大路第三药店</t>
  </si>
  <si>
    <t>羊子山西路药店（兴元华盛）</t>
  </si>
  <si>
    <t>大邑县晋原镇内蒙古大道桃源药店</t>
  </si>
  <si>
    <t>金沙路药店</t>
  </si>
  <si>
    <t>新都区马超东路店</t>
  </si>
  <si>
    <t>北东街店</t>
  </si>
  <si>
    <t>都江堰市蒲阳镇堰问道西路药店</t>
  </si>
  <si>
    <t>劼人路药店</t>
  </si>
  <si>
    <t>中和公济桥路药店</t>
  </si>
  <si>
    <t>大邑县晋原镇通达东路五段药店</t>
  </si>
  <si>
    <t>都江堰幸福镇翔凤路药店</t>
  </si>
  <si>
    <t>都江堰聚源镇药店</t>
  </si>
  <si>
    <t>红星店（9-11）</t>
  </si>
  <si>
    <t>科华街药店</t>
  </si>
  <si>
    <t>大悦路药店</t>
  </si>
  <si>
    <t>光华药店</t>
  </si>
  <si>
    <t>华泰路药店</t>
  </si>
  <si>
    <t>兴义镇万兴路药店</t>
  </si>
  <si>
    <t>万科路药店</t>
  </si>
  <si>
    <t>大邑县晋原镇北街药店</t>
  </si>
  <si>
    <t>新下街药店</t>
  </si>
  <si>
    <t>大邑县晋源镇东壕沟段药店</t>
  </si>
  <si>
    <t>邛崃市临邛镇洪川小区药店</t>
  </si>
  <si>
    <t>新津县五津镇五津西路二药房</t>
  </si>
  <si>
    <t>大石西路药店</t>
  </si>
  <si>
    <t>榕声路店</t>
  </si>
  <si>
    <t>云龙南路药店</t>
  </si>
  <si>
    <t>贝森北路药店</t>
  </si>
  <si>
    <t>光华村街药店</t>
  </si>
  <si>
    <t>静明路药店</t>
  </si>
  <si>
    <t>新津县五津镇武阳西路药店</t>
  </si>
  <si>
    <t>观音桥街药店</t>
  </si>
  <si>
    <t>光华西一路药店</t>
  </si>
  <si>
    <t>民丰大道西段药店</t>
  </si>
  <si>
    <t>新都区新都街道万和北路药店</t>
  </si>
  <si>
    <t>丝竹路药店</t>
  </si>
  <si>
    <t>培华东路药店（9-11）</t>
  </si>
  <si>
    <t>邛崃市羊安镇永康大道药店</t>
  </si>
  <si>
    <t>黄苑东街药店</t>
  </si>
  <si>
    <t>大邑县安仁镇千禧街药店</t>
  </si>
  <si>
    <t>通盈街药店</t>
  </si>
  <si>
    <t>沙河源药店</t>
  </si>
  <si>
    <t>都江堰药店</t>
  </si>
  <si>
    <t>崇州市崇阳镇蜀州中路药店</t>
  </si>
  <si>
    <t>崇州市崇阳镇尚贤坊街药店</t>
  </si>
  <si>
    <t>东昌路一药店</t>
  </si>
  <si>
    <t>龙潭西路药店</t>
  </si>
  <si>
    <t>郫县郫筒镇东大街药店</t>
  </si>
  <si>
    <t>万宇路药店</t>
  </si>
  <si>
    <t>金丝街药店（9-11）</t>
  </si>
  <si>
    <t>邛崃市临邛镇翠荫街药店</t>
  </si>
  <si>
    <t>西林一街药店</t>
  </si>
  <si>
    <t>邛崃中心药店</t>
  </si>
  <si>
    <t>双流县西航港街道锦华路一段药店</t>
  </si>
  <si>
    <t>大华街药店</t>
  </si>
  <si>
    <t>银沙路药店</t>
  </si>
  <si>
    <t>邛崃市临邛镇长安大道药店</t>
  </si>
  <si>
    <t>逸都路药店</t>
  </si>
  <si>
    <t>双流区东升街道三强西路药店</t>
  </si>
  <si>
    <t>人民中路店（9-11）</t>
  </si>
  <si>
    <t>柳翠路药店</t>
  </si>
  <si>
    <t>新园大道药店</t>
  </si>
  <si>
    <t>清江东路三药店</t>
  </si>
  <si>
    <t>聚萃街药店</t>
  </si>
  <si>
    <t>华康路药店</t>
  </si>
  <si>
    <t>合欢树街药店</t>
  </si>
  <si>
    <t>都江堰市永丰街道宝莲路药店</t>
  </si>
  <si>
    <t>大邑县沙渠镇方圆路药店</t>
  </si>
  <si>
    <t>剑南大道药店</t>
  </si>
  <si>
    <t>蜀鑫路药店</t>
  </si>
  <si>
    <t>清江东路药店</t>
  </si>
  <si>
    <t>中和大道药店</t>
  </si>
  <si>
    <t>邛崃市临邛街道涌泉街药店</t>
  </si>
  <si>
    <t>都江堰奎光路中段药店</t>
  </si>
  <si>
    <t>元华二巷药店</t>
  </si>
  <si>
    <t>五福桥东路药店</t>
  </si>
  <si>
    <t>双楠路药店</t>
  </si>
  <si>
    <t>倪家桥路药店</t>
  </si>
  <si>
    <t>南华巷药店</t>
  </si>
  <si>
    <t>解放路药店（9-11）</t>
  </si>
  <si>
    <t>崇州中心店</t>
  </si>
  <si>
    <t>合计</t>
  </si>
  <si>
    <r>
      <rPr>
        <b/>
        <sz val="10"/>
        <rFont val="宋体"/>
        <charset val="134"/>
      </rPr>
      <t>双十一</t>
    </r>
    <r>
      <rPr>
        <b/>
        <sz val="10"/>
        <rFont val="Arial"/>
      </rPr>
      <t>“11.7</t>
    </r>
    <r>
      <rPr>
        <b/>
        <sz val="10"/>
        <rFont val="宋体"/>
        <charset val="134"/>
      </rPr>
      <t>—</t>
    </r>
    <r>
      <rPr>
        <b/>
        <sz val="10"/>
        <rFont val="Arial"/>
      </rPr>
      <t>11.9</t>
    </r>
    <r>
      <rPr>
        <b/>
        <sz val="10"/>
        <rFont val="宋体"/>
        <charset val="134"/>
      </rPr>
      <t>”员工销售情况</t>
    </r>
  </si>
  <si>
    <t>门店id</t>
  </si>
  <si>
    <t>门店名</t>
  </si>
  <si>
    <t>人员</t>
  </si>
  <si>
    <t>人员名</t>
  </si>
  <si>
    <t>笔数</t>
  </si>
  <si>
    <t>销售金额</t>
  </si>
  <si>
    <t>奖励金额</t>
  </si>
  <si>
    <t xml:space="preserve">四川太极大药房连锁有限公司新津县五津镇五津西路药店
</t>
  </si>
  <si>
    <t>刘芬</t>
  </si>
  <si>
    <t>四川太极大药房连锁有限公司青羊区光华药店</t>
  </si>
  <si>
    <t>魏津</t>
  </si>
  <si>
    <t>四川太极大药房连锁有限公司锦江区东大街药店</t>
  </si>
  <si>
    <t>黄长菊</t>
  </si>
  <si>
    <t>余志彬</t>
  </si>
  <si>
    <t xml:space="preserve">四川太极大药房连锁有限公司武侯区浆洗街药店
</t>
  </si>
  <si>
    <t xml:space="preserve">莫晓菊 </t>
  </si>
  <si>
    <t xml:space="preserve">四川太极大药房连锁有限公司青羊区十二桥路药店
</t>
  </si>
  <si>
    <t xml:space="preserve">辜瑞琪 </t>
  </si>
  <si>
    <t xml:space="preserve">四川太极大药房连锁有限公司青羊区北东街药店
</t>
  </si>
  <si>
    <t xml:space="preserve">向海英 </t>
  </si>
  <si>
    <t xml:space="preserve">蒋雪琴 </t>
  </si>
  <si>
    <t>牟鑫阳</t>
  </si>
  <si>
    <t>胡荣琼</t>
  </si>
  <si>
    <t>陈娟</t>
  </si>
  <si>
    <t xml:space="preserve">四川太极大药房连锁有限公司武侯区顺和街药店
</t>
  </si>
  <si>
    <t>李媛2</t>
  </si>
  <si>
    <t>阮丽</t>
  </si>
  <si>
    <t>廖桂英</t>
  </si>
  <si>
    <t xml:space="preserve">四川太极大药房连锁有限公司青羊区光华村街药店
</t>
  </si>
  <si>
    <t xml:space="preserve">朱晓桃 </t>
  </si>
  <si>
    <t>马昕</t>
  </si>
  <si>
    <t>汤雪芹</t>
  </si>
  <si>
    <t>阳玲</t>
  </si>
  <si>
    <t xml:space="preserve">冯莉 </t>
  </si>
  <si>
    <t>陈思敏</t>
  </si>
  <si>
    <t xml:space="preserve">四川太极大药房连锁有限公司温江区柳城镇凤溪大道药店
</t>
  </si>
  <si>
    <t>夏彩红</t>
  </si>
  <si>
    <t>李勤</t>
  </si>
  <si>
    <t>四川太极大药房连锁有限公司邛崃市文君街道杏林路药店</t>
  </si>
  <si>
    <t>李宋琴</t>
  </si>
  <si>
    <t xml:space="preserve">四川太极大药房连锁有限公司高新区锦城大道药店
</t>
  </si>
  <si>
    <t>杨秀娟</t>
  </si>
  <si>
    <t>四川太极大药房连锁有限公司锦江区榕声路药店</t>
  </si>
  <si>
    <t>王芳</t>
  </si>
  <si>
    <t>唐文琼</t>
  </si>
  <si>
    <t xml:space="preserve">四川太极大药房连锁有限公司高新区大源三期药店
</t>
  </si>
  <si>
    <t>张亚红</t>
  </si>
  <si>
    <t>四川太极大药房连锁有限公司成华区高车一路药店</t>
  </si>
  <si>
    <t>蒋小琼</t>
  </si>
  <si>
    <t>四川太极大药房连锁有限公司青羊区蜀辉路药店</t>
  </si>
  <si>
    <t>付能梅</t>
  </si>
  <si>
    <t xml:space="preserve">四川太极大药房连锁有限公司成华区万科路药店
</t>
  </si>
  <si>
    <t>黄姣</t>
  </si>
  <si>
    <t>胡建兴</t>
  </si>
  <si>
    <t>李蕊如</t>
  </si>
  <si>
    <t>唐丽</t>
  </si>
  <si>
    <t xml:space="preserve">四川太极大药房连锁有限公司新津县邓双镇飞雪路药店 </t>
  </si>
  <si>
    <t>张琴</t>
  </si>
  <si>
    <t xml:space="preserve">四川太极大药房连锁有限公司成华区杉板桥南一路药店
</t>
  </si>
  <si>
    <t>殷岱菊</t>
  </si>
  <si>
    <t>四川太极大药房连锁有限公司崇州市怀远镇新正东街药店</t>
  </si>
  <si>
    <t>韩艳梅</t>
  </si>
  <si>
    <t xml:space="preserve">四川太极大药房连锁有限公司高新区土龙路药店
</t>
  </si>
  <si>
    <t>刘新</t>
  </si>
  <si>
    <t>四川太极大药房连锁有限公司金牛区银河北街药店</t>
  </si>
  <si>
    <t xml:space="preserve">周思 </t>
  </si>
  <si>
    <t>四川太极大药房连锁有限公司武侯区佳灵路药店</t>
  </si>
  <si>
    <t>汪婷</t>
  </si>
  <si>
    <t xml:space="preserve">四川太极大药房连锁有限公司成华区华泰路药店
</t>
  </si>
  <si>
    <t>毛静静</t>
  </si>
  <si>
    <t xml:space="preserve">四川太极大药房连锁有限公司崇州市崇阳镇永康东路药店 </t>
  </si>
  <si>
    <t>胡建梅</t>
  </si>
  <si>
    <t xml:space="preserve">四川太极大药房连锁有限公司成华区华油路药店
</t>
  </si>
  <si>
    <t>谢玉涛</t>
  </si>
  <si>
    <t>四川太极大药房连锁有限公司成都高新区天顺路药店</t>
  </si>
  <si>
    <t>林铃</t>
  </si>
  <si>
    <t xml:space="preserve">四川太极大药房连锁有限公司新都区新繁镇繁江北路药店
</t>
  </si>
  <si>
    <t>蔡小丽</t>
  </si>
  <si>
    <t>四川太极大药房连锁有限公司金牛区蜀汉路药店</t>
  </si>
  <si>
    <t>谢敏</t>
  </si>
  <si>
    <t>四川太极大药房连锁有限公司青羊区青龙街药店</t>
  </si>
  <si>
    <t xml:space="preserve">高文棋 </t>
  </si>
  <si>
    <t>黄梅</t>
  </si>
  <si>
    <t xml:space="preserve">四川太极大药房连锁有限公司邛崃市中心药店
</t>
  </si>
  <si>
    <t>古素琼</t>
  </si>
  <si>
    <t>四川太极大药房连锁有限公司高新区紫薇东路药店</t>
  </si>
  <si>
    <t>文淼</t>
  </si>
  <si>
    <t>四川太极大药房连锁有限公司高新区新下街药店</t>
  </si>
  <si>
    <t>谭凤旭</t>
  </si>
  <si>
    <t>四川太极大药房连锁有限公司郫县郫筒镇一环路东南段药店</t>
  </si>
  <si>
    <t>邓红梅</t>
  </si>
  <si>
    <t>江月红</t>
  </si>
  <si>
    <t xml:space="preserve">四川太极大药房连锁有限公司高新区新乐中街药店
</t>
  </si>
  <si>
    <t>张建</t>
  </si>
  <si>
    <t xml:space="preserve">江元梅 </t>
  </si>
  <si>
    <t xml:space="preserve">四川太极大药房连锁有限公司成华区崔家店路药店 </t>
  </si>
  <si>
    <t>杨伟钰</t>
  </si>
  <si>
    <t xml:space="preserve">四川太极大药房连锁有限公司金牛区蓉北商贸大道药店
</t>
  </si>
  <si>
    <t xml:space="preserve">杨素芬 </t>
  </si>
  <si>
    <t xml:space="preserve">四川太极大药房连锁有限公司崇州市崇阳镇金带街药店
</t>
  </si>
  <si>
    <t>陈凤珍</t>
  </si>
  <si>
    <t>张丽</t>
  </si>
  <si>
    <t>任远芳</t>
  </si>
  <si>
    <t xml:space="preserve">朱朝霞 </t>
  </si>
  <si>
    <t>曹琼</t>
  </si>
  <si>
    <t xml:space="preserve">四川太极大药房连锁有限公司成华区羊子山西路药店
</t>
  </si>
  <si>
    <t>高红华</t>
  </si>
  <si>
    <t>李可</t>
  </si>
  <si>
    <t xml:space="preserve">戚彩 </t>
  </si>
  <si>
    <t>于春莲</t>
  </si>
  <si>
    <t xml:space="preserve">任会茹 </t>
  </si>
  <si>
    <t>四川太极大药房连锁有限公司温江区公平街道江安路药店</t>
  </si>
  <si>
    <t>王慧</t>
  </si>
  <si>
    <t>吴洪瑶</t>
  </si>
  <si>
    <t>李蕊彤</t>
  </si>
  <si>
    <t>古显琼（销售员）</t>
  </si>
  <si>
    <t>吕彩霞</t>
  </si>
  <si>
    <t>四川太极大药房连锁有限公司大邑县晋原镇东街药店</t>
  </si>
  <si>
    <t>杨丽</t>
  </si>
  <si>
    <t>李英</t>
  </si>
  <si>
    <t>姜孝杨</t>
  </si>
  <si>
    <t xml:space="preserve">四川太极大药房连锁有限公司锦江区观音桥街药店
</t>
  </si>
  <si>
    <t>袁咏梅</t>
  </si>
  <si>
    <t xml:space="preserve">四川太极大药房连锁有限公司大邑县晋原镇子龙街药店
</t>
  </si>
  <si>
    <t>李秀辉</t>
  </si>
  <si>
    <t>四川太极大药房连锁有限公司武侯区科华街药店</t>
  </si>
  <si>
    <t>罗妍</t>
  </si>
  <si>
    <t>四川太极大药房连锁有限公司金牛区金沙路药店</t>
  </si>
  <si>
    <t>刘秀琼</t>
  </si>
  <si>
    <t xml:space="preserve">郑红艳 </t>
  </si>
  <si>
    <t>黄玲</t>
  </si>
  <si>
    <t xml:space="preserve">四川太极大药房连锁有限公司金牛区枣子巷药店
</t>
  </si>
  <si>
    <t>周莉</t>
  </si>
  <si>
    <t xml:space="preserve">四川太极大药房连锁有限公司成华区双林路药店
</t>
  </si>
  <si>
    <t>梅茜</t>
  </si>
  <si>
    <t>李桂芳</t>
  </si>
  <si>
    <t xml:space="preserve">四川太极大药房连锁有限公司高新区新园大道药店
</t>
  </si>
  <si>
    <t>罗婷</t>
  </si>
  <si>
    <t>熊小玲</t>
  </si>
  <si>
    <t xml:space="preserve">四川太极大药房连锁有限公司锦江区通盈街药店
</t>
  </si>
  <si>
    <t>董华</t>
  </si>
  <si>
    <t>李凤霞</t>
  </si>
  <si>
    <t>四川太极大药房连锁有限公司锦江区庆云南街药店</t>
  </si>
  <si>
    <t>余志彬（庆云南街）</t>
  </si>
  <si>
    <t>邹东梅</t>
  </si>
  <si>
    <t>周燕</t>
  </si>
  <si>
    <t>四川太极大药房连锁有限公司新津县五津镇五津西路二药房</t>
  </si>
  <si>
    <t>朱春梅</t>
  </si>
  <si>
    <t xml:space="preserve">四川太极大药房连锁有限公司高新区天久北巷药店
</t>
  </si>
  <si>
    <t>周红蓉</t>
  </si>
  <si>
    <t>四川太极大药房连锁有限公司锦江区劼人路药店</t>
  </si>
  <si>
    <t xml:space="preserve">马雪 </t>
  </si>
  <si>
    <t>周娟</t>
  </si>
  <si>
    <t xml:space="preserve">四川太极大药房连锁有限公司金牛区交大路第三药店
</t>
  </si>
  <si>
    <t>陈文芳</t>
  </si>
  <si>
    <t>杨怡珩</t>
  </si>
  <si>
    <t xml:space="preserve">四川太极大药房连锁有限公司新都区新都街道兴乐北路药店
</t>
  </si>
  <si>
    <t>郑万利</t>
  </si>
  <si>
    <t>四川太极大药房连锁有限公司青羊区贝森北路药店</t>
  </si>
  <si>
    <t>李玉先</t>
  </si>
  <si>
    <t>四川太极大药房连锁有限公司金牛区花照壁药店</t>
  </si>
  <si>
    <t xml:space="preserve">代志斌 </t>
  </si>
  <si>
    <t>魏小琴</t>
  </si>
  <si>
    <t>赵英（销售员）</t>
  </si>
  <si>
    <t>单菊</t>
  </si>
  <si>
    <t>贾静</t>
  </si>
  <si>
    <t xml:space="preserve">四川太极大药房连锁有限公司都江堰幸福镇景中路药店
</t>
  </si>
  <si>
    <t>晏祥春</t>
  </si>
  <si>
    <t xml:space="preserve">四川太极大药房连锁有限公司青羊区清江东路药店
</t>
  </si>
  <si>
    <t>胡艳弘</t>
  </si>
  <si>
    <t>朱文艺</t>
  </si>
  <si>
    <t>朱静</t>
  </si>
  <si>
    <t>吴湘燏</t>
  </si>
  <si>
    <t>黄天平</t>
  </si>
  <si>
    <t>王燕丽</t>
  </si>
  <si>
    <t>黄长菊（庆云南街）</t>
  </si>
  <si>
    <t xml:space="preserve">四川太极大药房连锁有限公司邛崃市临邛镇洪川小区药店
</t>
  </si>
  <si>
    <t>杨平</t>
  </si>
  <si>
    <t xml:space="preserve">四川太极大药房连锁有限公司大邑县沙渠镇利民街药店
</t>
  </si>
  <si>
    <t>邓杨梅</t>
  </si>
  <si>
    <t>四川太极大药房连锁有限公司大邑县晋原镇潘家街药店</t>
  </si>
  <si>
    <t>闵巧</t>
  </si>
  <si>
    <t>陈亭亭</t>
  </si>
  <si>
    <t>冯瑞坤</t>
  </si>
  <si>
    <t>张雪</t>
  </si>
  <si>
    <t xml:space="preserve">四川太极大药房连锁有限公司锦江区水杉街药店
</t>
  </si>
  <si>
    <t>唐冬芳</t>
  </si>
  <si>
    <t>胡新</t>
  </si>
  <si>
    <t>四川太极大药房连锁有限公司青羊区童子街药店</t>
  </si>
  <si>
    <t>刘静</t>
  </si>
  <si>
    <t xml:space="preserve">四川太极大药房连锁有限公司大邑县晋原镇内蒙古大道桃源药店 </t>
  </si>
  <si>
    <t xml:space="preserve">田兰 </t>
  </si>
  <si>
    <t>陈丽媛</t>
  </si>
  <si>
    <t>李艳萍</t>
  </si>
  <si>
    <t>骆玲</t>
  </si>
  <si>
    <t>四川太极大药房连锁有限公司成华区金马河路药店</t>
  </si>
  <si>
    <t>易永红</t>
  </si>
  <si>
    <t xml:space="preserve">黄梅 </t>
  </si>
  <si>
    <t>四川太极大药房连锁有限公司成华区万宇路药店</t>
  </si>
  <si>
    <t>廖苹</t>
  </si>
  <si>
    <t>黄雅冰</t>
  </si>
  <si>
    <t>杨科</t>
  </si>
  <si>
    <t xml:space="preserve">四川太极大药房连锁有限公司双流县西航港街道锦华路一段药店
</t>
  </si>
  <si>
    <t>邹惠</t>
  </si>
  <si>
    <t>王佳</t>
  </si>
  <si>
    <t>彭志萍</t>
  </si>
  <si>
    <t xml:space="preserve">谢琴 </t>
  </si>
  <si>
    <t>四川太极大药房连锁有限公司金牛区银沙路药店</t>
  </si>
  <si>
    <t>林禹帅</t>
  </si>
  <si>
    <t>纪莉萍</t>
  </si>
  <si>
    <t>鲁雪</t>
  </si>
  <si>
    <t xml:space="preserve">四川太极大药房连锁有限公司青羊区金丝街药店
</t>
  </si>
  <si>
    <t xml:space="preserve">刘樽 </t>
  </si>
  <si>
    <t>四川太极大药房连锁有限公司武侯区航中街药店</t>
  </si>
  <si>
    <t>晏玲</t>
  </si>
  <si>
    <t>何英</t>
  </si>
  <si>
    <t>李梦菊</t>
  </si>
  <si>
    <t>周金梅（销售员）</t>
  </si>
  <si>
    <t>袁文秀</t>
  </si>
  <si>
    <t>王依纯</t>
  </si>
  <si>
    <t xml:space="preserve">四川太极大药房连锁有限公司大邑县新场镇文昌街药店
</t>
  </si>
  <si>
    <t>孟小明</t>
  </si>
  <si>
    <t>韩守玉</t>
  </si>
  <si>
    <t>覃顺洪</t>
  </si>
  <si>
    <t>杨莎</t>
  </si>
  <si>
    <t>罗豪</t>
  </si>
  <si>
    <t>四川太极大药房连锁有限公司武侯区大悦路药店</t>
  </si>
  <si>
    <t>杨艳</t>
  </si>
  <si>
    <t>罗雪琴</t>
  </si>
  <si>
    <t>张意雪</t>
  </si>
  <si>
    <t>苟俊驰</t>
  </si>
  <si>
    <t xml:space="preserve">四川太极大药房连锁有限公司邛崃市羊安镇永康大道药店
</t>
  </si>
  <si>
    <t>闵雪</t>
  </si>
  <si>
    <t xml:space="preserve">宋晓倩 </t>
  </si>
  <si>
    <t xml:space="preserve">四川太极大药房连锁有限公司大邑县晋原镇东壕沟北段药店
</t>
  </si>
  <si>
    <t>许静</t>
  </si>
  <si>
    <t>张玉</t>
  </si>
  <si>
    <t>四川太极大药房连锁有限公司成都高新区元华二巷药店</t>
  </si>
  <si>
    <t>梁兰</t>
  </si>
  <si>
    <t>四川太极大药房连锁有限公司大邑县晋原镇北街药店</t>
  </si>
  <si>
    <t>孙莉</t>
  </si>
  <si>
    <t>彭亚丹</t>
  </si>
  <si>
    <t xml:space="preserve">四川太极大药房连锁有限公司郫县郫筒镇东大街药店 </t>
  </si>
  <si>
    <t>王俊</t>
  </si>
  <si>
    <t>方晓敏</t>
  </si>
  <si>
    <t xml:space="preserve">四川太极大药房连锁有限公司都江堰市灌口镇蒲阳路药店
</t>
  </si>
  <si>
    <t>周有惠</t>
  </si>
  <si>
    <t xml:space="preserve">四川太极大药房连锁有限公司都江堰市蒲阳镇问道西路药店
</t>
  </si>
  <si>
    <t>孙佳丽</t>
  </si>
  <si>
    <t>李娟</t>
  </si>
  <si>
    <t xml:space="preserve">四川太极大药房连锁有限公司都江堰市聚源镇联建房药店
</t>
  </si>
  <si>
    <t>何丽萍</t>
  </si>
  <si>
    <t>张飘</t>
  </si>
  <si>
    <t>四川太极大药房连锁有限公司成华区培华东路药店</t>
  </si>
  <si>
    <t>冯元香</t>
  </si>
  <si>
    <t xml:space="preserve">四川太极大药房连锁有限公司邛崃市临邛镇长安大道药店
</t>
  </si>
  <si>
    <t>万义丽</t>
  </si>
  <si>
    <t>王波</t>
  </si>
  <si>
    <t>易月红</t>
  </si>
  <si>
    <t xml:space="preserve">四川太极大药房连锁有限公司大邑县安仁镇千禧街药店
</t>
  </si>
  <si>
    <t>张群</t>
  </si>
  <si>
    <t>四川太极大药房连锁有限公司成都高新区中和公济桥路药店</t>
  </si>
  <si>
    <t>邱如秀</t>
  </si>
  <si>
    <t xml:space="preserve">四川太极大药房连锁有限公司崇州市三江镇崇新路药店
</t>
  </si>
  <si>
    <t>骆素花</t>
  </si>
  <si>
    <t>四川太极大药房连锁有限公司金牛区五福桥东路药店</t>
  </si>
  <si>
    <t xml:space="preserve">黄娟 </t>
  </si>
  <si>
    <t>四川太极大药房连锁有限公司成华区东昌路一药店</t>
  </si>
  <si>
    <t>刘雨婷</t>
  </si>
  <si>
    <t>黄艳</t>
  </si>
  <si>
    <t>高玉</t>
  </si>
  <si>
    <t>李沙</t>
  </si>
  <si>
    <t>邓洁</t>
  </si>
  <si>
    <t>四川太极大药房连锁有限公司武侯区科华北路药店</t>
  </si>
  <si>
    <t>黄焰</t>
  </si>
  <si>
    <t>刘春花</t>
  </si>
  <si>
    <t>杨萍</t>
  </si>
  <si>
    <t>四川太极大药房连锁有限公司新都区新都街道万和北路药店</t>
  </si>
  <si>
    <t>廖红</t>
  </si>
  <si>
    <t>四川太极大药房连锁有限公司武侯区丝竹路药店</t>
  </si>
  <si>
    <t>蔡旌晶</t>
  </si>
  <si>
    <t>刘建芳</t>
  </si>
  <si>
    <t>龚玉林</t>
  </si>
  <si>
    <t>肖瑶</t>
  </si>
  <si>
    <t>陈志勇</t>
  </si>
  <si>
    <t>四川太极大药房连锁有限公司崇州市崇阳镇蜀州中路药店</t>
  </si>
  <si>
    <t>王旭</t>
  </si>
  <si>
    <t>王宇</t>
  </si>
  <si>
    <t>费诗尧</t>
  </si>
  <si>
    <t>四川太极大药房连锁有限公司都江堰市灌口街道都江堰大道药店</t>
  </si>
  <si>
    <t>聂丽</t>
  </si>
  <si>
    <t>吴志海</t>
  </si>
  <si>
    <t>岳琴</t>
  </si>
  <si>
    <t>梁海燕</t>
  </si>
  <si>
    <t xml:space="preserve">四川太极大药房连锁有限公司大邑县晋原镇通达东路五段药店
</t>
  </si>
  <si>
    <t>付曦</t>
  </si>
  <si>
    <t>彭燕</t>
  </si>
  <si>
    <t>罗丹</t>
  </si>
  <si>
    <t>四川太极大药房连锁有限公司青羊区人民中路药店</t>
  </si>
  <si>
    <t>王丽超</t>
  </si>
  <si>
    <t>四川太极大药房连锁有限公司成华区华康路药店</t>
  </si>
  <si>
    <t>陈丽梅</t>
  </si>
  <si>
    <t>付变荣</t>
  </si>
  <si>
    <t>张奇瑶</t>
  </si>
  <si>
    <t>舒海燕</t>
  </si>
  <si>
    <t>蒋静</t>
  </si>
  <si>
    <t>张茹君</t>
  </si>
  <si>
    <t>彭勤</t>
  </si>
  <si>
    <t>欧玲</t>
  </si>
  <si>
    <t>马昕（庆云南街）</t>
  </si>
  <si>
    <t>吕晓琴</t>
  </si>
  <si>
    <t>四川太极大药房连锁有限公司武侯区双楠路药店</t>
  </si>
  <si>
    <t>李海燕</t>
  </si>
  <si>
    <t>四川太极大药房连锁有限公司青羊区大石西路药店</t>
  </si>
  <si>
    <t>马艺芮</t>
  </si>
  <si>
    <t>谌美静</t>
  </si>
  <si>
    <t>四川太极大药房连锁有限公司武侯区逸都路药店</t>
  </si>
  <si>
    <t>万雪倩</t>
  </si>
  <si>
    <t>李巧</t>
  </si>
  <si>
    <t>贺春芳</t>
  </si>
  <si>
    <t>张春苗</t>
  </si>
  <si>
    <t>杜泓橘</t>
  </si>
  <si>
    <t xml:space="preserve">四川太极大药房连锁有限公司青羊区红星路药店
</t>
  </si>
  <si>
    <t>邱运丽</t>
  </si>
  <si>
    <t>四川太极大药房连锁有限公司新津县五津镇武阳西路药店</t>
  </si>
  <si>
    <t>祁荣</t>
  </si>
  <si>
    <t>胡静</t>
  </si>
  <si>
    <t>杨萧</t>
  </si>
  <si>
    <t>杨红</t>
  </si>
  <si>
    <t>王李秋</t>
  </si>
  <si>
    <t xml:space="preserve">李红梅 </t>
  </si>
  <si>
    <t>代曾莲</t>
  </si>
  <si>
    <t>蔡红秀</t>
  </si>
  <si>
    <t>唐礼萍</t>
  </si>
  <si>
    <t xml:space="preserve">四川太极大药房连锁有限公司金牛区黄苑东街药店
</t>
  </si>
  <si>
    <t>李秀芳</t>
  </si>
  <si>
    <t>马婷婷</t>
  </si>
  <si>
    <t>廖文莉</t>
  </si>
  <si>
    <t>王娅</t>
  </si>
  <si>
    <t>梁娟</t>
  </si>
  <si>
    <t>范阳</t>
  </si>
  <si>
    <t>何倩倩</t>
  </si>
  <si>
    <t>四川太极大药房连锁有限公司武侯区倪家桥路药店</t>
  </si>
  <si>
    <t>尹萍</t>
  </si>
  <si>
    <t>黄鑫</t>
  </si>
  <si>
    <t>吴霞</t>
  </si>
  <si>
    <t>王爱玲</t>
  </si>
  <si>
    <t>王茹</t>
  </si>
  <si>
    <t>四川太极大药房连锁有限公司青羊区清江东路三药店</t>
  </si>
  <si>
    <t>李丽</t>
  </si>
  <si>
    <t xml:space="preserve">四川太极大药房连锁有限公司锦江区柳翠路药店
</t>
  </si>
  <si>
    <t>付雅雯</t>
  </si>
  <si>
    <t>李雪</t>
  </si>
  <si>
    <t>四川太极大药房连锁有限公司邛崃市文君街道办翠荫街药店</t>
  </si>
  <si>
    <t>陈礼凤</t>
  </si>
  <si>
    <t>阳玲（庆云南街）</t>
  </si>
  <si>
    <t>王晓雁（庆云南街）</t>
  </si>
  <si>
    <t>王盛英</t>
  </si>
  <si>
    <t>张婷</t>
  </si>
  <si>
    <t xml:space="preserve">四川太极大药房连锁有限公司新津县兴义镇万兴路药店
</t>
  </si>
  <si>
    <t>庄静</t>
  </si>
  <si>
    <t>四川太极大药房连锁有限公司武侯区聚萃街药店</t>
  </si>
  <si>
    <t>何青蓉</t>
  </si>
  <si>
    <t>黄杨</t>
  </si>
  <si>
    <t>四川太极崇州市崇阳镇尚贤坊街药店</t>
  </si>
  <si>
    <t>刘敏</t>
  </si>
  <si>
    <t>四川太极大药房连锁有限公司成华区西林一街药店</t>
  </si>
  <si>
    <t>秦静茹</t>
  </si>
  <si>
    <t>黄霞</t>
  </si>
  <si>
    <t>四川太极大药房连锁有限公司成华区龙潭西路药店</t>
  </si>
  <si>
    <t>张杰</t>
  </si>
  <si>
    <t>曾艳</t>
  </si>
  <si>
    <t xml:space="preserve">四川太极大药房连锁有限公司都江堰市幸福镇奎光路药店
</t>
  </si>
  <si>
    <t>陈蓉</t>
  </si>
  <si>
    <t>四川太极大药房连锁有限公司金牛区解放路药店</t>
  </si>
  <si>
    <t>任嘉欣</t>
  </si>
  <si>
    <t>黄洁欣</t>
  </si>
  <si>
    <t>韩启敏</t>
  </si>
  <si>
    <t>牟彩云</t>
  </si>
  <si>
    <t>郭俊梅</t>
  </si>
  <si>
    <t>四川太极大药房连锁有限公司高新区中和大道药店</t>
  </si>
  <si>
    <t>黄丹</t>
  </si>
  <si>
    <t>窦潘</t>
  </si>
  <si>
    <t>四川太极锦江区合欢树街药店</t>
  </si>
  <si>
    <t>刘成童</t>
  </si>
  <si>
    <t>任姗姗</t>
  </si>
  <si>
    <t xml:space="preserve">四川太极大药房连锁有限公司都江堰市幸福镇翔凤路药店
</t>
  </si>
  <si>
    <t>李燕</t>
  </si>
  <si>
    <t>冯婧恩</t>
  </si>
  <si>
    <t>四川太极大药房连锁有限公司成华区云龙南路药店</t>
  </si>
  <si>
    <t>孙秀琳</t>
  </si>
  <si>
    <t>李甜甜</t>
  </si>
  <si>
    <t>四川太极大药房连锁有限公司青羊区光华西一路药店</t>
  </si>
  <si>
    <t>曾蕾蕾</t>
  </si>
  <si>
    <t>施雪</t>
  </si>
  <si>
    <t>彭蓉</t>
  </si>
  <si>
    <t>邓银鑫</t>
  </si>
  <si>
    <t>钟世豪</t>
  </si>
  <si>
    <t>赵秋丽</t>
  </si>
  <si>
    <t>四川太极大药房连锁有限公司青羊区蜀鑫路药店</t>
  </si>
  <si>
    <t>李莹</t>
  </si>
  <si>
    <t>乐良清</t>
  </si>
  <si>
    <t>杨苗</t>
  </si>
  <si>
    <t>郑娇</t>
  </si>
  <si>
    <t>四川太极大药房连锁有限公司武侯区大华街药店</t>
  </si>
  <si>
    <t>刘勇</t>
  </si>
  <si>
    <t>邹芊</t>
  </si>
  <si>
    <t>兰新喻</t>
  </si>
  <si>
    <t>四川太极大药房连锁有限公司锦江区梨花街药店</t>
  </si>
  <si>
    <t>梁静容（梨花街）</t>
  </si>
  <si>
    <t>魏存敏</t>
  </si>
  <si>
    <t>朱玉梅</t>
  </si>
  <si>
    <t xml:space="preserve">四川太极大药房连锁有限公司金牛区沙河源药店
</t>
  </si>
  <si>
    <t>黎婷婷</t>
  </si>
  <si>
    <t>赵晓丹</t>
  </si>
  <si>
    <t>涂思佩</t>
  </si>
  <si>
    <t>宋丹</t>
  </si>
  <si>
    <t>彭蕾</t>
  </si>
  <si>
    <t>杨蕊吉</t>
  </si>
  <si>
    <t>刘莉</t>
  </si>
  <si>
    <t>四川太极大药房连锁有限公司都江堰市永丰街道宝莲路药店</t>
  </si>
  <si>
    <t>吴阳</t>
  </si>
  <si>
    <t>秦庭月</t>
  </si>
  <si>
    <t>张娜</t>
  </si>
  <si>
    <t>罗思榕</t>
  </si>
  <si>
    <t>四川太极大药房连锁有限公司双流区东升街道三强西路药店</t>
  </si>
  <si>
    <t>任红艳</t>
  </si>
  <si>
    <t>李雪梅</t>
  </si>
  <si>
    <t>四川太极大药房连锁有限公司锦江区静明路药店</t>
  </si>
  <si>
    <t>毛茜</t>
  </si>
  <si>
    <t>冯丽娟</t>
  </si>
  <si>
    <t>黄雨</t>
  </si>
  <si>
    <t>高星宇</t>
  </si>
  <si>
    <t>梅雅霜</t>
  </si>
  <si>
    <t>李俊俐</t>
  </si>
  <si>
    <t>四川太极大药房连锁有限公司青羊区光华北五路药店</t>
  </si>
  <si>
    <t>唐义莲</t>
  </si>
  <si>
    <t>四川太极大药房连锁有限公司崇州市崇阳镇文化西街药店</t>
  </si>
  <si>
    <t>郭桃</t>
  </si>
  <si>
    <t>胡光宾</t>
  </si>
  <si>
    <t>向桂西</t>
  </si>
  <si>
    <t xml:space="preserve">黄兴中 </t>
  </si>
  <si>
    <t>陈思宇</t>
  </si>
  <si>
    <t>冯静</t>
  </si>
  <si>
    <t>外方统计</t>
  </si>
  <si>
    <t>朱春容</t>
  </si>
  <si>
    <t>四川太极大药房连锁有限公司邛崃市临邛街道涌泉街药店</t>
  </si>
  <si>
    <t>杨晓毅</t>
  </si>
  <si>
    <t>李思艳</t>
  </si>
  <si>
    <t>马昕（梨花街）</t>
  </si>
  <si>
    <t>贾益娟</t>
  </si>
  <si>
    <t xml:space="preserve">李紫雯 </t>
  </si>
  <si>
    <t>唐文琼（庆云南街）</t>
  </si>
  <si>
    <t>兰夏琳</t>
  </si>
  <si>
    <t xml:space="preserve">周琳琰
</t>
  </si>
  <si>
    <t>饶玉银</t>
  </si>
  <si>
    <t>林思敏</t>
  </si>
  <si>
    <t>四川太极大药房连锁有限公司成都高新区剑南大道药店</t>
  </si>
  <si>
    <t>苏方惠</t>
  </si>
  <si>
    <t>张玲（梨花街）</t>
  </si>
  <si>
    <t>高清清</t>
  </si>
  <si>
    <t>李银萍</t>
  </si>
  <si>
    <t>罗丽</t>
  </si>
  <si>
    <t>羊玉梅（销售员）</t>
  </si>
  <si>
    <t>张阿几</t>
  </si>
  <si>
    <t>周茂兰</t>
  </si>
  <si>
    <t xml:space="preserve">李珍伟 
</t>
  </si>
  <si>
    <t>刘罗蓉</t>
  </si>
  <si>
    <t>李馨怡</t>
  </si>
  <si>
    <t>龚正红</t>
  </si>
  <si>
    <t>廖晓静</t>
  </si>
  <si>
    <t>刘雨心</t>
  </si>
  <si>
    <t>黄雪梅</t>
  </si>
  <si>
    <t>何晓阳</t>
  </si>
  <si>
    <t>张丹</t>
  </si>
  <si>
    <t>李小菲</t>
  </si>
  <si>
    <t xml:space="preserve">李平
</t>
  </si>
  <si>
    <t>高榕</t>
  </si>
  <si>
    <t>杨珂</t>
  </si>
  <si>
    <t>郝晓林</t>
  </si>
  <si>
    <t xml:space="preserve">贾兰 </t>
  </si>
  <si>
    <t>沈长英</t>
  </si>
  <si>
    <t>欧双雪</t>
  </si>
  <si>
    <t>杨素芬（沙河源）</t>
  </si>
  <si>
    <t>陈伟</t>
  </si>
  <si>
    <t>四川太极大药房连锁有限公司成都高新区南华巷药店</t>
  </si>
  <si>
    <t>甘俊莉</t>
  </si>
  <si>
    <t>马花</t>
  </si>
  <si>
    <t>唐春燕</t>
  </si>
  <si>
    <t xml:space="preserve">石倩
</t>
  </si>
  <si>
    <t>吴伟利</t>
  </si>
  <si>
    <t>廖桂英（梨花街）</t>
  </si>
  <si>
    <t>李迎新</t>
  </si>
  <si>
    <t>张娟娟（梨花街）</t>
  </si>
  <si>
    <t>胡碧英</t>
  </si>
  <si>
    <t>蒲正碧</t>
  </si>
  <si>
    <t>李丹</t>
  </si>
  <si>
    <t>钟海洋</t>
  </si>
  <si>
    <t>张娟娟</t>
  </si>
  <si>
    <t>谭杨（庆云南街）</t>
  </si>
  <si>
    <t xml:space="preserve">李云田
</t>
  </si>
  <si>
    <t>李蕊</t>
  </si>
  <si>
    <t>郭梦姣</t>
  </si>
  <si>
    <t>余志彬（梨花街）</t>
  </si>
  <si>
    <t xml:space="preserve">唐钟发
</t>
  </si>
  <si>
    <t xml:space="preserve">李秀丽 </t>
  </si>
  <si>
    <t>邓婧</t>
  </si>
  <si>
    <t>白淑仪医生</t>
  </si>
  <si>
    <t>李文静</t>
  </si>
  <si>
    <t>谌美静（五津2店）</t>
  </si>
  <si>
    <t>任雪</t>
  </si>
  <si>
    <t>廖志立医生</t>
  </si>
  <si>
    <t>杨杰</t>
  </si>
  <si>
    <t xml:space="preserve">陈郑萍
</t>
  </si>
  <si>
    <t>廖艳萍</t>
  </si>
  <si>
    <t>廖薇</t>
  </si>
  <si>
    <t xml:space="preserve">毛玉
</t>
  </si>
  <si>
    <t>高小菁</t>
  </si>
  <si>
    <t>阳玲（梨花街）</t>
  </si>
  <si>
    <t xml:space="preserve">贺凤
</t>
  </si>
  <si>
    <t>田甜</t>
  </si>
  <si>
    <t>雷馥聿</t>
  </si>
  <si>
    <t>黄长菊（梨花街）</t>
  </si>
  <si>
    <t xml:space="preserve">王润吉
</t>
  </si>
  <si>
    <t>蒋爽</t>
  </si>
  <si>
    <t>杨沙艳</t>
  </si>
  <si>
    <t>曲木尔哈</t>
  </si>
  <si>
    <t>谭庆娟（梨花街）</t>
  </si>
  <si>
    <t xml:space="preserve">杨晓岚
</t>
  </si>
  <si>
    <t>王燕丽（五津2店）</t>
  </si>
  <si>
    <t xml:space="preserve">汪嫡姝
</t>
  </si>
  <si>
    <t>付俐</t>
  </si>
  <si>
    <t>朱婷</t>
  </si>
  <si>
    <t>申彩文</t>
  </si>
  <si>
    <t>张振鑫</t>
  </si>
  <si>
    <t>陈建杉医生</t>
  </si>
  <si>
    <t>张玲</t>
  </si>
  <si>
    <t>杨素</t>
  </si>
  <si>
    <t>刘维</t>
  </si>
  <si>
    <t>陆英</t>
  </si>
  <si>
    <t xml:space="preserve">曾思宇
</t>
  </si>
  <si>
    <t>王荣</t>
  </si>
  <si>
    <t xml:space="preserve">张虹 </t>
  </si>
  <si>
    <t>弋茂兰</t>
  </si>
  <si>
    <t>李佳岭</t>
  </si>
  <si>
    <t>苏婷婷</t>
  </si>
  <si>
    <t>牟馨</t>
  </si>
  <si>
    <t>蒋润</t>
  </si>
  <si>
    <t>曾希露</t>
  </si>
  <si>
    <t>韩彬</t>
  </si>
  <si>
    <t xml:space="preserve">高汝琳
</t>
  </si>
  <si>
    <t>舒鑫</t>
  </si>
  <si>
    <t>聂琴</t>
  </si>
  <si>
    <t>童俊</t>
  </si>
  <si>
    <t>阮丽（梨花街）</t>
  </si>
  <si>
    <t>徐平梅</t>
  </si>
  <si>
    <t>李奕</t>
  </si>
  <si>
    <t xml:space="preserve">董虎林
</t>
  </si>
  <si>
    <t>谢雯倩</t>
  </si>
  <si>
    <t>羊玉梅</t>
  </si>
  <si>
    <t>廖文莉（五津2店）</t>
  </si>
  <si>
    <t xml:space="preserve">王茹
</t>
  </si>
  <si>
    <t xml:space="preserve">陈旭 </t>
  </si>
  <si>
    <t>王欧</t>
  </si>
  <si>
    <t>刁晓梅（梨花街）</t>
  </si>
  <si>
    <t>李迎新（五津西路）</t>
  </si>
  <si>
    <t>冉燕医生</t>
  </si>
  <si>
    <t>梁静容</t>
  </si>
  <si>
    <t>王婷</t>
  </si>
  <si>
    <t>黄唐义</t>
  </si>
  <si>
    <t>刘芬（五津2店）</t>
  </si>
  <si>
    <t>孟天凤</t>
  </si>
  <si>
    <t>阮丽（庆云南街）</t>
  </si>
  <si>
    <t>岳仕芹</t>
  </si>
  <si>
    <t xml:space="preserve">邓开柱
</t>
  </si>
  <si>
    <t xml:space="preserve">彭桢
</t>
  </si>
  <si>
    <t>阴静（庆云南街）</t>
  </si>
  <si>
    <t>谢国庸医生</t>
  </si>
  <si>
    <t>彭关敏（梨花街）</t>
  </si>
  <si>
    <t>钟雨良</t>
  </si>
  <si>
    <t xml:space="preserve">罗煜东 </t>
  </si>
  <si>
    <t xml:space="preserve">花晓轩
</t>
  </si>
  <si>
    <t xml:space="preserve">谢红平
</t>
  </si>
  <si>
    <t>杨洋</t>
  </si>
  <si>
    <t xml:space="preserve">池波 </t>
  </si>
  <si>
    <t xml:space="preserve">张继颖 </t>
  </si>
  <si>
    <t>阴静</t>
  </si>
  <si>
    <t>李鸿美医生</t>
  </si>
  <si>
    <t>谭庆娟（庆云南街）</t>
  </si>
  <si>
    <t xml:space="preserve">李蜜 </t>
  </si>
  <si>
    <t>吴凤兰</t>
  </si>
  <si>
    <t>唐文琼（梨花街）</t>
  </si>
  <si>
    <t>邹媛媛</t>
  </si>
  <si>
    <t xml:space="preserve">李浩东 </t>
  </si>
  <si>
    <t>傅一怒医生</t>
  </si>
  <si>
    <t>曾国平</t>
  </si>
  <si>
    <t>四川太极大药房连锁有限公司锦江区宏济中路药店</t>
  </si>
  <si>
    <t>李静</t>
  </si>
  <si>
    <t>舒思玉</t>
  </si>
  <si>
    <t xml:space="preserve">蒋创
</t>
  </si>
  <si>
    <t>刁晓梅（庆云南街）</t>
  </si>
  <si>
    <t>杨梦佳</t>
  </si>
  <si>
    <t>李思怡</t>
  </si>
  <si>
    <t xml:space="preserve">张雪梅
</t>
  </si>
  <si>
    <t>马海子尾</t>
  </si>
  <si>
    <t xml:space="preserve">李穴增
</t>
  </si>
  <si>
    <t>岳红</t>
  </si>
  <si>
    <t>胡晓娟</t>
  </si>
  <si>
    <t xml:space="preserve">伍正群
</t>
  </si>
  <si>
    <t>杨蝶</t>
  </si>
  <si>
    <t xml:space="preserve">陈遥
</t>
  </si>
  <si>
    <t>吴凤兰（庆云南街）</t>
  </si>
  <si>
    <t xml:space="preserve">张婷婷 </t>
  </si>
  <si>
    <t>付安医生</t>
  </si>
  <si>
    <t>敬舒雅</t>
  </si>
  <si>
    <t xml:space="preserve">李远婷
</t>
  </si>
  <si>
    <t>刘青</t>
  </si>
  <si>
    <t xml:space="preserve">陈兴伦 </t>
  </si>
  <si>
    <t xml:space="preserve">廖龙梅
</t>
  </si>
  <si>
    <t xml:space="preserve">赵荣彬
</t>
  </si>
  <si>
    <t>陈涵蕾</t>
  </si>
  <si>
    <t>袁明霞</t>
  </si>
  <si>
    <t xml:space="preserve">杨凤麟 </t>
  </si>
  <si>
    <t>四川太极大药房连锁有限公司</t>
  </si>
  <si>
    <t xml:space="preserve">王四维 </t>
  </si>
  <si>
    <t xml:space="preserve">刘雪梅
</t>
  </si>
  <si>
    <t>刁晓梅</t>
  </si>
  <si>
    <t xml:space="preserve">蒋新粤
</t>
  </si>
  <si>
    <t xml:space="preserve">佘瑶 </t>
  </si>
  <si>
    <t xml:space="preserve">陈佳佳
</t>
  </si>
  <si>
    <t xml:space="preserve">刘丹
</t>
  </si>
  <si>
    <t>秦怡</t>
  </si>
  <si>
    <t xml:space="preserve">熊小芳 </t>
  </si>
  <si>
    <t>庞远梅</t>
  </si>
  <si>
    <t>费新览</t>
  </si>
  <si>
    <t>杨小英</t>
  </si>
  <si>
    <t xml:space="preserve">冯晓宇 </t>
  </si>
  <si>
    <t>罗霜</t>
  </si>
  <si>
    <t>蒋羽</t>
  </si>
  <si>
    <t xml:space="preserve">牟小燕
</t>
  </si>
  <si>
    <t>魏秀芳</t>
  </si>
  <si>
    <t>朱玉梅（崇州中心店）</t>
  </si>
  <si>
    <t xml:space="preserve">贺英桢
</t>
  </si>
  <si>
    <t>彭关敏</t>
  </si>
  <si>
    <t xml:space="preserve">李倩汝
</t>
  </si>
  <si>
    <t>岳果医生</t>
  </si>
  <si>
    <t>于丽萍</t>
  </si>
  <si>
    <t>吕越</t>
  </si>
  <si>
    <t>杜苏婷</t>
  </si>
  <si>
    <t>熊雅洁</t>
  </si>
  <si>
    <t>王健雄（医生）</t>
  </si>
  <si>
    <t xml:space="preserve">雷静
</t>
  </si>
  <si>
    <t>付新宇</t>
  </si>
  <si>
    <t xml:space="preserve">周丹
</t>
  </si>
  <si>
    <t>张玲（庆云南街）</t>
  </si>
  <si>
    <t>汪恬</t>
  </si>
  <si>
    <t>邱小凡</t>
  </si>
  <si>
    <t>王轩</t>
  </si>
  <si>
    <t>苏义群</t>
  </si>
  <si>
    <t xml:space="preserve">程浩 </t>
  </si>
  <si>
    <t>范珂君</t>
  </si>
  <si>
    <t>郑娅玲</t>
  </si>
  <si>
    <t xml:space="preserve">杨雨昕 </t>
  </si>
  <si>
    <t>田桂菊</t>
  </si>
  <si>
    <t>廖连鸿医生</t>
  </si>
  <si>
    <t xml:space="preserve">李艳红
</t>
  </si>
  <si>
    <t xml:space="preserve">何莉莎 </t>
  </si>
  <si>
    <t>肖然</t>
  </si>
  <si>
    <t>廖心悦（医生）</t>
  </si>
  <si>
    <t>雍丹</t>
  </si>
  <si>
    <t>何正安医生</t>
  </si>
  <si>
    <t>王娜</t>
  </si>
  <si>
    <t xml:space="preserve">段宁宁 </t>
  </si>
  <si>
    <t xml:space="preserve">刘洋 </t>
  </si>
  <si>
    <t>段文秀</t>
  </si>
  <si>
    <t>李静（庆云南街）</t>
  </si>
  <si>
    <t xml:space="preserve">翁尼阿呷莫
</t>
  </si>
  <si>
    <t>苏王雪</t>
  </si>
  <si>
    <t>王信全医生</t>
  </si>
  <si>
    <t>张爱华</t>
  </si>
  <si>
    <t xml:space="preserve">杨敔
</t>
  </si>
  <si>
    <t xml:space="preserve">高敏
</t>
  </si>
  <si>
    <t>张勇医生</t>
  </si>
  <si>
    <t xml:space="preserve">何巍 </t>
  </si>
  <si>
    <t>吴凤兰（梨花街）</t>
  </si>
  <si>
    <t>刘美玲</t>
  </si>
  <si>
    <t xml:space="preserve">曹鑫苹 </t>
  </si>
  <si>
    <t xml:space="preserve">黎玉萍
</t>
  </si>
  <si>
    <t xml:space="preserve">龚杭
</t>
  </si>
  <si>
    <t xml:space="preserve">邓梁 </t>
  </si>
  <si>
    <t>彭思源</t>
  </si>
  <si>
    <t>袁杨</t>
  </si>
  <si>
    <t>樊卓鑫</t>
  </si>
  <si>
    <t>苏香</t>
  </si>
  <si>
    <t>赵思怡</t>
  </si>
  <si>
    <t>陈昌敏</t>
  </si>
  <si>
    <t>雷静（五津西路）</t>
  </si>
  <si>
    <t xml:space="preserve">吴佩娟
</t>
  </si>
  <si>
    <t>杨梅</t>
  </si>
  <si>
    <t>唐璇</t>
  </si>
  <si>
    <t>李静（梨花街）</t>
  </si>
  <si>
    <t>刘琼忠医生</t>
  </si>
  <si>
    <t>范珂君（庆云南街）</t>
  </si>
  <si>
    <t>阳思怡</t>
  </si>
  <si>
    <t>朱春梅（五津西路）</t>
  </si>
  <si>
    <t>何建菊</t>
  </si>
  <si>
    <t xml:space="preserve">廖梦园
</t>
  </si>
  <si>
    <t>谭庆娟</t>
  </si>
  <si>
    <t>“双十一”片区奖励</t>
  </si>
  <si>
    <t>1档:    3天销售</t>
  </si>
  <si>
    <t>1档:              3天毛利</t>
  </si>
  <si>
    <t xml:space="preserve">2档:           3天销售 </t>
  </si>
  <si>
    <t xml:space="preserve">2档:           3天毛利 </t>
  </si>
  <si>
    <t xml:space="preserve">活动期间:          销售 </t>
  </si>
  <si>
    <t xml:space="preserve">活动期间:   毛利 </t>
  </si>
  <si>
    <t>1档销售     完成率</t>
  </si>
  <si>
    <t>1档毛利      完成率</t>
  </si>
  <si>
    <t>2档销售            完成率</t>
  </si>
  <si>
    <t>2档毛利           完成率</t>
  </si>
  <si>
    <t>总店数</t>
  </si>
  <si>
    <t>未达标店数</t>
  </si>
  <si>
    <t>未达标 占比</t>
  </si>
  <si>
    <t>扣除五津西路团购销售88990元、毛利46005.1元</t>
  </si>
  <si>
    <t>总计</t>
  </si>
  <si>
    <t>门店编码</t>
  </si>
  <si>
    <t>店员姓名</t>
  </si>
  <si>
    <r>
      <rPr>
        <b/>
        <sz val="12"/>
        <color rgb="FF800080"/>
        <rFont val="宋体"/>
        <charset val="134"/>
      </rPr>
      <t>人员</t>
    </r>
    <r>
      <rPr>
        <b/>
        <sz val="12"/>
        <color rgb="FF800080"/>
        <rFont val="Arial"/>
      </rPr>
      <t>ID</t>
    </r>
  </si>
  <si>
    <t>账号状态</t>
  </si>
  <si>
    <t>职位</t>
  </si>
  <si>
    <t>所属门店</t>
  </si>
  <si>
    <t>考试状态</t>
  </si>
  <si>
    <t>考试次数</t>
  </si>
  <si>
    <t>最高分数</t>
  </si>
  <si>
    <t>处罚金额</t>
  </si>
  <si>
    <t>301_339</t>
  </si>
  <si>
    <t>正常</t>
  </si>
  <si>
    <t>营业员新</t>
  </si>
  <si>
    <t xml:space="preserve"> 沙河源药店</t>
  </si>
  <si>
    <t>未通过</t>
  </si>
  <si>
    <t>1</t>
  </si>
  <si>
    <t>301_349</t>
  </si>
  <si>
    <t xml:space="preserve"> 人民中路店</t>
  </si>
  <si>
    <t>55.00</t>
  </si>
  <si>
    <t>301_307</t>
  </si>
  <si>
    <t>陈发群</t>
  </si>
  <si>
    <t>13256</t>
  </si>
  <si>
    <t>锦江区东大街药店</t>
  </si>
  <si>
    <t>301_750</t>
  </si>
  <si>
    <t>13339</t>
  </si>
  <si>
    <t>成汉南路店</t>
  </si>
  <si>
    <t>301_108277</t>
  </si>
  <si>
    <t>段宁宁</t>
  </si>
  <si>
    <t>13270</t>
  </si>
  <si>
    <t>银沙路店</t>
  </si>
  <si>
    <t>60.00</t>
  </si>
  <si>
    <t>301_351</t>
  </si>
  <si>
    <t>蒋创</t>
  </si>
  <si>
    <t>13190</t>
  </si>
  <si>
    <t xml:space="preserve"> 都江堰药店</t>
  </si>
  <si>
    <t>301_102934</t>
  </si>
  <si>
    <t>13275</t>
  </si>
  <si>
    <t>银河北街店</t>
  </si>
  <si>
    <t>65.00</t>
  </si>
  <si>
    <t>301_111219</t>
  </si>
  <si>
    <t>13311</t>
  </si>
  <si>
    <t>花照壁店</t>
  </si>
  <si>
    <t>301_355</t>
  </si>
  <si>
    <t>8233</t>
  </si>
  <si>
    <t>75.00</t>
  </si>
  <si>
    <t>301_704</t>
  </si>
  <si>
    <t>6505</t>
  </si>
  <si>
    <t>都江堰奎光店</t>
  </si>
  <si>
    <t>301_365</t>
  </si>
  <si>
    <t>熊廷妮</t>
  </si>
  <si>
    <t>13151</t>
  </si>
  <si>
    <t xml:space="preserve"> 光华村街药店</t>
  </si>
  <si>
    <t>301_102479</t>
  </si>
  <si>
    <t>苏子欣</t>
  </si>
  <si>
    <t>13317</t>
  </si>
  <si>
    <t>301_114622</t>
  </si>
  <si>
    <t>13330</t>
  </si>
  <si>
    <t>东昌路店</t>
  </si>
  <si>
    <t>13031</t>
  </si>
  <si>
    <t>301_712</t>
  </si>
  <si>
    <t>11487</t>
  </si>
  <si>
    <t>8606</t>
  </si>
  <si>
    <t>80.00</t>
  </si>
  <si>
    <t>301_106569</t>
  </si>
  <si>
    <t>13148</t>
  </si>
  <si>
    <t>大悦路店</t>
  </si>
  <si>
    <t>301_343</t>
  </si>
  <si>
    <t>12953</t>
  </si>
  <si>
    <t xml:space="preserve"> 光华药店</t>
  </si>
  <si>
    <t>301_546</t>
  </si>
  <si>
    <t>陈香利</t>
  </si>
  <si>
    <t>13410</t>
  </si>
  <si>
    <t>301_706</t>
  </si>
  <si>
    <t>10772</t>
  </si>
  <si>
    <t xml:space="preserve"> 都江堰翔凤路药店</t>
  </si>
  <si>
    <t>301_114286</t>
  </si>
  <si>
    <t>13394</t>
  </si>
  <si>
    <t>光华北五路</t>
  </si>
  <si>
    <t>13162</t>
  </si>
  <si>
    <t>301_105267</t>
  </si>
  <si>
    <t>13125</t>
  </si>
  <si>
    <t>蜀汉路店</t>
  </si>
  <si>
    <t>301_113008</t>
  </si>
  <si>
    <t>邓开柱</t>
  </si>
  <si>
    <t>13182</t>
  </si>
  <si>
    <t>四川太极高新区南华巷药店</t>
  </si>
  <si>
    <t>13585</t>
  </si>
  <si>
    <t>5844</t>
  </si>
  <si>
    <t>301_52</t>
  </si>
  <si>
    <t>12277</t>
  </si>
  <si>
    <t xml:space="preserve">  崇州中心店</t>
  </si>
  <si>
    <t>6121</t>
  </si>
  <si>
    <t>301_108656</t>
  </si>
  <si>
    <t>11458</t>
  </si>
  <si>
    <t>五津西路二药房</t>
  </si>
  <si>
    <t>301_570</t>
  </si>
  <si>
    <t>13135</t>
  </si>
  <si>
    <t xml:space="preserve"> 浣花滨河路药店</t>
  </si>
  <si>
    <t>301_709</t>
  </si>
  <si>
    <t>杨晓岚</t>
  </si>
  <si>
    <t>13221</t>
  </si>
  <si>
    <t>马超东路店</t>
  </si>
  <si>
    <t>301_102564</t>
  </si>
  <si>
    <t>12534</t>
  </si>
  <si>
    <t>邛崃翠荫街药店</t>
  </si>
  <si>
    <t>301_105396</t>
  </si>
  <si>
    <t>王丹丹</t>
  </si>
  <si>
    <t>13306</t>
  </si>
  <si>
    <t>航中街店</t>
  </si>
  <si>
    <t>301_573</t>
  </si>
  <si>
    <t>12446</t>
  </si>
  <si>
    <t>双流锦华路一段药店</t>
  </si>
  <si>
    <t>蒋新粤</t>
  </si>
  <si>
    <t>13191</t>
  </si>
  <si>
    <t>85.00</t>
  </si>
  <si>
    <t>12623</t>
  </si>
  <si>
    <t>13137</t>
  </si>
  <si>
    <t>301_733</t>
  </si>
  <si>
    <t>11004</t>
  </si>
  <si>
    <t>双流三强西路店</t>
  </si>
  <si>
    <t>黄兴中</t>
  </si>
  <si>
    <t>4435</t>
  </si>
  <si>
    <t>门店店长(新)</t>
  </si>
  <si>
    <t>301_102478</t>
  </si>
  <si>
    <t>11117</t>
  </si>
  <si>
    <t>李紫雯</t>
  </si>
  <si>
    <t>4077</t>
  </si>
  <si>
    <t>龚敏</t>
  </si>
  <si>
    <t>13279</t>
  </si>
  <si>
    <t>10931</t>
  </si>
  <si>
    <t>301_549</t>
  </si>
  <si>
    <t>邓梁</t>
  </si>
  <si>
    <t>13183</t>
  </si>
  <si>
    <t xml:space="preserve"> 大邑县东壕沟段药店</t>
  </si>
  <si>
    <t>301_114069</t>
  </si>
  <si>
    <t>廖梦园</t>
  </si>
  <si>
    <t>13292</t>
  </si>
  <si>
    <t>剑南大道</t>
  </si>
  <si>
    <t>301_103198</t>
  </si>
  <si>
    <t>12954</t>
  </si>
  <si>
    <t>贝森路店</t>
  </si>
  <si>
    <t>9190</t>
  </si>
  <si>
    <t>301_359</t>
  </si>
  <si>
    <t>13343</t>
  </si>
  <si>
    <t>301_582</t>
  </si>
  <si>
    <t>990035</t>
  </si>
  <si>
    <t>促销</t>
  </si>
  <si>
    <t>马燕</t>
  </si>
  <si>
    <t>13412</t>
  </si>
  <si>
    <t>11088</t>
  </si>
  <si>
    <t>9669</t>
  </si>
  <si>
    <t>301_737</t>
  </si>
  <si>
    <t>李远婷</t>
  </si>
  <si>
    <t>13205</t>
  </si>
  <si>
    <t>301_113025</t>
  </si>
  <si>
    <t>彭桢</t>
  </si>
  <si>
    <t>13210</t>
  </si>
  <si>
    <t>蜀鑫路店</t>
  </si>
  <si>
    <t>301_744</t>
  </si>
  <si>
    <t>12846</t>
  </si>
  <si>
    <t xml:space="preserve"> 科华街药店</t>
  </si>
  <si>
    <t>姚莉</t>
  </si>
  <si>
    <t>13329</t>
  </si>
  <si>
    <t>301_311</t>
  </si>
  <si>
    <t>杨素芬</t>
  </si>
  <si>
    <t>4093</t>
  </si>
  <si>
    <t xml:space="preserve"> 西部店</t>
  </si>
  <si>
    <t>301_54</t>
  </si>
  <si>
    <t>6884</t>
  </si>
  <si>
    <t xml:space="preserve">  怀远店</t>
  </si>
  <si>
    <t>301_103199</t>
  </si>
  <si>
    <t>陈遥</t>
  </si>
  <si>
    <t>13181</t>
  </si>
  <si>
    <t>西林一街店</t>
  </si>
  <si>
    <t>301_707</t>
  </si>
  <si>
    <t>13134</t>
  </si>
  <si>
    <t>成华区万科路药店</t>
  </si>
  <si>
    <t>高源</t>
  </si>
  <si>
    <t>13188</t>
  </si>
  <si>
    <t>13159</t>
  </si>
  <si>
    <t>301_102935</t>
  </si>
  <si>
    <t>王南萍</t>
  </si>
  <si>
    <t>13140</t>
  </si>
  <si>
    <t>童子街店</t>
  </si>
  <si>
    <t>301_113833</t>
  </si>
  <si>
    <t>13296</t>
  </si>
  <si>
    <t>光华西一路</t>
  </si>
  <si>
    <t>301_373</t>
  </si>
  <si>
    <t>13295</t>
  </si>
  <si>
    <t>301_371</t>
  </si>
  <si>
    <t>12682</t>
  </si>
  <si>
    <t>301_385</t>
  </si>
  <si>
    <t>11503</t>
  </si>
  <si>
    <t xml:space="preserve"> 五津西路药店</t>
  </si>
  <si>
    <t>301_752</t>
  </si>
  <si>
    <t>13411</t>
  </si>
  <si>
    <t>12254</t>
  </si>
  <si>
    <t>301_753</t>
  </si>
  <si>
    <t>12464</t>
  </si>
  <si>
    <t>301_56</t>
  </si>
  <si>
    <t>6473</t>
  </si>
  <si>
    <t xml:space="preserve">  三江店</t>
  </si>
  <si>
    <t>301_716</t>
  </si>
  <si>
    <t>12412</t>
  </si>
  <si>
    <t>大邑沙渠镇药店</t>
  </si>
  <si>
    <t>12932</t>
  </si>
  <si>
    <t>7317</t>
  </si>
  <si>
    <t>严鑫</t>
  </si>
  <si>
    <t>13334</t>
  </si>
  <si>
    <t>301_517</t>
  </si>
  <si>
    <t>13271</t>
  </si>
  <si>
    <t>青羊区北东街店</t>
  </si>
  <si>
    <t>13415</t>
  </si>
  <si>
    <t>301_112415</t>
  </si>
  <si>
    <t>何思怡</t>
  </si>
  <si>
    <t>13283</t>
  </si>
  <si>
    <t>四川太极金牛区五福桥路药店</t>
  </si>
  <si>
    <t>8972</t>
  </si>
  <si>
    <t>13406</t>
  </si>
  <si>
    <t>谢琴</t>
  </si>
  <si>
    <t>4291</t>
  </si>
  <si>
    <t>营业员新,配送员,患者专员</t>
  </si>
  <si>
    <t>12538</t>
  </si>
  <si>
    <t>7369</t>
  </si>
  <si>
    <t>13143</t>
  </si>
  <si>
    <t>301_747</t>
  </si>
  <si>
    <t>罗煜东</t>
  </si>
  <si>
    <t>13201</t>
  </si>
  <si>
    <t>郫县二店</t>
  </si>
  <si>
    <t>301_101453</t>
  </si>
  <si>
    <t>12517</t>
  </si>
  <si>
    <t>江安路店</t>
  </si>
  <si>
    <t>13127</t>
  </si>
  <si>
    <t>301_106399</t>
  </si>
  <si>
    <t>陈兴伦</t>
  </si>
  <si>
    <t>13180</t>
  </si>
  <si>
    <t>蜀辉路店</t>
  </si>
  <si>
    <t>11125</t>
  </si>
  <si>
    <t>301_572</t>
  </si>
  <si>
    <t>10186</t>
  </si>
  <si>
    <t>郫县东大街药店</t>
  </si>
  <si>
    <t>301_515</t>
  </si>
  <si>
    <t>13139</t>
  </si>
  <si>
    <t>周丹</t>
  </si>
  <si>
    <t>13301</t>
  </si>
  <si>
    <t>10907</t>
  </si>
  <si>
    <t>90.00</t>
  </si>
  <si>
    <t>10983</t>
  </si>
  <si>
    <t>301_329</t>
  </si>
  <si>
    <t>13211</t>
  </si>
  <si>
    <t xml:space="preserve"> 温江店</t>
  </si>
  <si>
    <t>301_114685</t>
  </si>
  <si>
    <t>7279</t>
  </si>
  <si>
    <t>三医院店</t>
  </si>
  <si>
    <t>12898</t>
  </si>
  <si>
    <t>8354</t>
  </si>
  <si>
    <t>301_387</t>
  </si>
  <si>
    <t>高汝琳</t>
  </si>
  <si>
    <t>13187</t>
  </si>
  <si>
    <t xml:space="preserve"> 新乐中街药店</t>
  </si>
  <si>
    <t>301_308</t>
  </si>
  <si>
    <t>13130</t>
  </si>
  <si>
    <t xml:space="preserve"> 红星店</t>
  </si>
  <si>
    <t>301_727</t>
  </si>
  <si>
    <t>8060</t>
  </si>
  <si>
    <t>301_104533</t>
  </si>
  <si>
    <t>程浩</t>
  </si>
  <si>
    <t>13178</t>
  </si>
  <si>
    <t>潘家街店</t>
  </si>
  <si>
    <t>12144</t>
  </si>
  <si>
    <t>11602</t>
  </si>
  <si>
    <t>301_106485</t>
  </si>
  <si>
    <t>5407</t>
  </si>
  <si>
    <t>元华二巷店</t>
  </si>
  <si>
    <t>301_585</t>
  </si>
  <si>
    <t>13123</t>
  </si>
  <si>
    <t xml:space="preserve"> 羊子山西路药店</t>
  </si>
  <si>
    <t>13164</t>
  </si>
  <si>
    <t>301_110378</t>
  </si>
  <si>
    <t>13305</t>
  </si>
  <si>
    <t>都江堰宝莲路店</t>
  </si>
  <si>
    <t>301_732</t>
  </si>
  <si>
    <t>9138</t>
  </si>
  <si>
    <t>邛崃羊安镇永康大道药店</t>
  </si>
  <si>
    <t>12515</t>
  </si>
  <si>
    <t>301_399</t>
  </si>
  <si>
    <t>13000</t>
  </si>
  <si>
    <t>天久北巷药店</t>
  </si>
  <si>
    <t>11465</t>
  </si>
  <si>
    <t>13128</t>
  </si>
  <si>
    <t>301_721</t>
  </si>
  <si>
    <t>7011</t>
  </si>
  <si>
    <t>邛崃洪川小区药店</t>
  </si>
  <si>
    <t>301_723</t>
  </si>
  <si>
    <t>12516</t>
  </si>
  <si>
    <t xml:space="preserve"> 柳翠路药店</t>
  </si>
  <si>
    <t>301_738</t>
  </si>
  <si>
    <t>13583</t>
  </si>
  <si>
    <t xml:space="preserve"> 蒲阳路药店</t>
  </si>
  <si>
    <t>11619</t>
  </si>
  <si>
    <t>301_391</t>
  </si>
  <si>
    <t>12462</t>
  </si>
  <si>
    <t>金丝街药店</t>
  </si>
  <si>
    <t>4302</t>
  </si>
  <si>
    <t>301_114848</t>
  </si>
  <si>
    <t>12669</t>
  </si>
  <si>
    <t>营业员</t>
  </si>
  <si>
    <t>龙潭西路店</t>
  </si>
  <si>
    <t>13146</t>
  </si>
  <si>
    <t>殷丽平</t>
  </si>
  <si>
    <t>13088</t>
  </si>
  <si>
    <t>301_720</t>
  </si>
  <si>
    <t>12914</t>
  </si>
  <si>
    <t>大邑新场镇店</t>
  </si>
  <si>
    <t>6303</t>
  </si>
  <si>
    <t>10890</t>
  </si>
  <si>
    <t>301_337</t>
  </si>
  <si>
    <t>13315</t>
  </si>
  <si>
    <t>浆洗街药店</t>
  </si>
  <si>
    <t>4529</t>
  </si>
  <si>
    <t>门店店长(新),配送员,患者专员</t>
  </si>
  <si>
    <t>12467</t>
  </si>
  <si>
    <t>301_104430</t>
  </si>
  <si>
    <t>李蜜</t>
  </si>
  <si>
    <t>13196</t>
  </si>
  <si>
    <t>中和大道店</t>
  </si>
  <si>
    <t>雷雨欣</t>
  </si>
  <si>
    <t>13142</t>
  </si>
  <si>
    <t>12883</t>
  </si>
  <si>
    <t>8489</t>
  </si>
  <si>
    <t>13309</t>
  </si>
  <si>
    <t>池波</t>
  </si>
  <si>
    <t>13254</t>
  </si>
  <si>
    <t>11762</t>
  </si>
  <si>
    <t>13124</t>
  </si>
  <si>
    <t>6301</t>
  </si>
  <si>
    <t>13122</t>
  </si>
  <si>
    <t>301_598</t>
  </si>
  <si>
    <t>13404</t>
  </si>
  <si>
    <t>11624</t>
  </si>
  <si>
    <t>12482</t>
  </si>
  <si>
    <t>12916</t>
  </si>
  <si>
    <t>李倩汝</t>
  </si>
  <si>
    <t>13253</t>
  </si>
  <si>
    <t>10953</t>
  </si>
  <si>
    <t>11797</t>
  </si>
  <si>
    <t>11318</t>
  </si>
  <si>
    <t>301_587</t>
  </si>
  <si>
    <t>谢红平</t>
  </si>
  <si>
    <t>13212</t>
  </si>
  <si>
    <t xml:space="preserve"> 都江堰景中路店</t>
  </si>
  <si>
    <t>11333</t>
  </si>
  <si>
    <t>301_107829</t>
  </si>
  <si>
    <t>13340</t>
  </si>
  <si>
    <t>解放路店</t>
  </si>
  <si>
    <t>10808</t>
  </si>
  <si>
    <t>301_578</t>
  </si>
  <si>
    <t>9140</t>
  </si>
  <si>
    <t>汪嫡姝</t>
  </si>
  <si>
    <t>13228</t>
  </si>
  <si>
    <t>13482</t>
  </si>
  <si>
    <t>13325</t>
  </si>
  <si>
    <t>11388</t>
  </si>
  <si>
    <t>301_713</t>
  </si>
  <si>
    <t>6492</t>
  </si>
  <si>
    <t xml:space="preserve"> 都江堰聚源镇药店</t>
  </si>
  <si>
    <t>8592</t>
  </si>
  <si>
    <t>12906</t>
  </si>
  <si>
    <t>301_754</t>
  </si>
  <si>
    <t>10900</t>
  </si>
  <si>
    <t>尚贤坊街药店</t>
  </si>
  <si>
    <t>11985</t>
  </si>
  <si>
    <t>11394</t>
  </si>
  <si>
    <t>301_377</t>
  </si>
  <si>
    <t>11323</t>
  </si>
  <si>
    <t>11964</t>
  </si>
  <si>
    <t>301_571</t>
  </si>
  <si>
    <t>6454</t>
  </si>
  <si>
    <t xml:space="preserve"> 民丰大道西段药店</t>
  </si>
  <si>
    <t>12922</t>
  </si>
  <si>
    <t>6497</t>
  </si>
  <si>
    <t>王晓雁</t>
  </si>
  <si>
    <t>11752</t>
  </si>
  <si>
    <t>11961</t>
  </si>
  <si>
    <t>潘易</t>
  </si>
  <si>
    <t>13141</t>
  </si>
  <si>
    <t>13019</t>
  </si>
  <si>
    <t>11377</t>
  </si>
  <si>
    <t>9679</t>
  </si>
  <si>
    <t>301_726</t>
  </si>
  <si>
    <t>13039</t>
  </si>
  <si>
    <t>301_367</t>
  </si>
  <si>
    <t>11799</t>
  </si>
  <si>
    <t xml:space="preserve"> 金带街药店</t>
  </si>
  <si>
    <t>12440</t>
  </si>
  <si>
    <t>301_581</t>
  </si>
  <si>
    <t>13581</t>
  </si>
  <si>
    <t>汇融名城</t>
  </si>
  <si>
    <t>10613</t>
  </si>
  <si>
    <t>301_341</t>
  </si>
  <si>
    <t>12535</t>
  </si>
  <si>
    <t>谭杨</t>
  </si>
  <si>
    <t>12371</t>
  </si>
  <si>
    <t>12140</t>
  </si>
  <si>
    <t>13052</t>
  </si>
  <si>
    <t>马雪</t>
  </si>
  <si>
    <t>4311</t>
  </si>
  <si>
    <t>12934</t>
  </si>
  <si>
    <t>301_347</t>
  </si>
  <si>
    <t>12528</t>
  </si>
  <si>
    <t>清江东路2药店</t>
  </si>
  <si>
    <t>12745</t>
  </si>
  <si>
    <t>13217</t>
  </si>
  <si>
    <t>13335</t>
  </si>
  <si>
    <t>8594</t>
  </si>
  <si>
    <t>7749</t>
  </si>
  <si>
    <t>301_743</t>
  </si>
  <si>
    <t>黎玉萍</t>
  </si>
  <si>
    <t>13303</t>
  </si>
  <si>
    <t>尤中磋</t>
  </si>
  <si>
    <t>13224</t>
  </si>
  <si>
    <t>刘雪梅</t>
  </si>
  <si>
    <t>13200</t>
  </si>
  <si>
    <t>宋晓倩</t>
  </si>
  <si>
    <t>13313</t>
  </si>
  <si>
    <t>12052</t>
  </si>
  <si>
    <t>旦增平措</t>
  </si>
  <si>
    <t>13450</t>
  </si>
  <si>
    <t>陈佳佳</t>
  </si>
  <si>
    <t>13258</t>
  </si>
  <si>
    <t>301_113298</t>
  </si>
  <si>
    <t>6471</t>
  </si>
  <si>
    <t>逸都路店</t>
  </si>
  <si>
    <t>301_513</t>
  </si>
  <si>
    <t>倪双</t>
  </si>
  <si>
    <t>13310</t>
  </si>
  <si>
    <t xml:space="preserve"> 顺和街店</t>
  </si>
  <si>
    <t>6823</t>
  </si>
  <si>
    <t>6731</t>
  </si>
  <si>
    <t>张雪梅</t>
  </si>
  <si>
    <t>13230</t>
  </si>
  <si>
    <t>9760</t>
  </si>
  <si>
    <t>13324</t>
  </si>
  <si>
    <t>11241</t>
  </si>
  <si>
    <t>301_745</t>
  </si>
  <si>
    <t>11504</t>
  </si>
  <si>
    <t>12136</t>
  </si>
  <si>
    <t>12225</t>
  </si>
  <si>
    <t>12901</t>
  </si>
  <si>
    <t>12911</t>
  </si>
  <si>
    <t>301_717</t>
  </si>
  <si>
    <t>13644</t>
  </si>
  <si>
    <t xml:space="preserve"> 大邑通达店</t>
  </si>
  <si>
    <t>301_514</t>
  </si>
  <si>
    <t>郑红艳</t>
  </si>
  <si>
    <t>4330</t>
  </si>
  <si>
    <t>新津邓双店</t>
  </si>
  <si>
    <t>301_357</t>
  </si>
  <si>
    <t>13332</t>
  </si>
  <si>
    <t>7948</t>
  </si>
  <si>
    <t>12566</t>
  </si>
  <si>
    <t>301_105910</t>
  </si>
  <si>
    <t>13144</t>
  </si>
  <si>
    <t>紫薇东路店</t>
  </si>
  <si>
    <t>古世伟</t>
  </si>
  <si>
    <t>13147</t>
  </si>
  <si>
    <t>朱晓桃</t>
  </si>
  <si>
    <t>4301</t>
  </si>
  <si>
    <t>12894</t>
  </si>
  <si>
    <t>6544</t>
  </si>
  <si>
    <t>10886</t>
  </si>
  <si>
    <t>5457</t>
  </si>
  <si>
    <t>12339</t>
  </si>
  <si>
    <t>5698</t>
  </si>
  <si>
    <t>12184</t>
  </si>
  <si>
    <t>12845</t>
  </si>
  <si>
    <t>徐泽洋</t>
  </si>
  <si>
    <t>13314</t>
  </si>
  <si>
    <t>95.00</t>
  </si>
  <si>
    <t>12920</t>
  </si>
  <si>
    <t>龚杭</t>
  </si>
  <si>
    <t>13276</t>
  </si>
  <si>
    <t>301_106066</t>
  </si>
  <si>
    <t>995671</t>
  </si>
  <si>
    <t>梨花街店</t>
  </si>
  <si>
    <t>邹颖</t>
  </si>
  <si>
    <t>13403</t>
  </si>
  <si>
    <t>13528</t>
  </si>
  <si>
    <t>12989</t>
  </si>
  <si>
    <t>7662</t>
  </si>
  <si>
    <t>付海洋</t>
  </si>
  <si>
    <t>13341</t>
  </si>
  <si>
    <t>11058</t>
  </si>
  <si>
    <t>11866</t>
  </si>
  <si>
    <t>5519</t>
  </si>
  <si>
    <t>5501</t>
  </si>
  <si>
    <t>301_104428</t>
  </si>
  <si>
    <t>6472</t>
  </si>
  <si>
    <t>永康东路店</t>
  </si>
  <si>
    <t>301_111400</t>
  </si>
  <si>
    <t>7645</t>
  </si>
  <si>
    <t>邛崃片区杏林路店</t>
  </si>
  <si>
    <t>高文棋</t>
  </si>
  <si>
    <t>4086</t>
  </si>
  <si>
    <t>11326</t>
  </si>
  <si>
    <t>10989</t>
  </si>
  <si>
    <t>13312</t>
  </si>
  <si>
    <t>11486</t>
  </si>
  <si>
    <t>11051</t>
  </si>
  <si>
    <t>11143</t>
  </si>
  <si>
    <t>301_105751</t>
  </si>
  <si>
    <t>9295</t>
  </si>
  <si>
    <t>新下街店</t>
  </si>
  <si>
    <t>301_104838</t>
  </si>
  <si>
    <t>10218</t>
  </si>
  <si>
    <t>蜀州中路店</t>
  </si>
  <si>
    <t>10816</t>
  </si>
  <si>
    <t>李艳红</t>
  </si>
  <si>
    <t>13202</t>
  </si>
  <si>
    <t>周金梅</t>
  </si>
  <si>
    <t>990176</t>
  </si>
  <si>
    <t>301_114844</t>
  </si>
  <si>
    <t>13136</t>
  </si>
  <si>
    <t>六医院店（培华路）</t>
  </si>
  <si>
    <t>13092</t>
  </si>
  <si>
    <t>蒋雪琴</t>
  </si>
  <si>
    <t>4033</t>
  </si>
  <si>
    <t>301_116482</t>
  </si>
  <si>
    <t>12190</t>
  </si>
  <si>
    <t>宏济中路药店</t>
  </si>
  <si>
    <t>10751</t>
  </si>
  <si>
    <t>301_113299</t>
  </si>
  <si>
    <t>11620</t>
  </si>
  <si>
    <t>倪家桥路店</t>
  </si>
  <si>
    <t>301_113023</t>
  </si>
  <si>
    <t>12486</t>
  </si>
  <si>
    <t>四川太极成华区云龙南路药店</t>
  </si>
  <si>
    <t>何姣姣</t>
  </si>
  <si>
    <t>13282</t>
  </si>
  <si>
    <t>301_746</t>
  </si>
  <si>
    <t>田兰</t>
  </si>
  <si>
    <t>4028</t>
  </si>
  <si>
    <t xml:space="preserve"> 桃源药店</t>
  </si>
  <si>
    <t>11382</t>
  </si>
  <si>
    <t>11880</t>
  </si>
  <si>
    <t>5521</t>
  </si>
  <si>
    <t>12539</t>
  </si>
  <si>
    <t>7046</t>
  </si>
  <si>
    <t>11330</t>
  </si>
  <si>
    <t>贺凤</t>
  </si>
  <si>
    <t>13281</t>
  </si>
  <si>
    <t>9130</t>
  </si>
  <si>
    <t>10893</t>
  </si>
  <si>
    <t>7379</t>
  </si>
  <si>
    <t>13213</t>
  </si>
  <si>
    <t>7707</t>
  </si>
  <si>
    <t>301_102567</t>
  </si>
  <si>
    <t>李红梅</t>
  </si>
  <si>
    <t>4196</t>
  </si>
  <si>
    <t>新津武阳西路店</t>
  </si>
  <si>
    <t>12504</t>
  </si>
  <si>
    <t>6385</t>
  </si>
  <si>
    <t>11178</t>
  </si>
  <si>
    <t>301_748</t>
  </si>
  <si>
    <t>11903</t>
  </si>
  <si>
    <t>大邑东街药店</t>
  </si>
  <si>
    <t>张艳蓉</t>
  </si>
  <si>
    <t>13085</t>
  </si>
  <si>
    <t>熊小芳</t>
  </si>
  <si>
    <t>13323</t>
  </si>
  <si>
    <t>12377</t>
  </si>
  <si>
    <t>12915</t>
  </si>
  <si>
    <t>8940</t>
  </si>
  <si>
    <t>门店店长(新),患者专员</t>
  </si>
  <si>
    <t>8022</t>
  </si>
  <si>
    <t>李平</t>
  </si>
  <si>
    <t>13293</t>
  </si>
  <si>
    <t>6537</t>
  </si>
  <si>
    <t>伍正群</t>
  </si>
  <si>
    <t>13204</t>
  </si>
  <si>
    <t>4549</t>
  </si>
  <si>
    <t>301_511</t>
  </si>
  <si>
    <t>5527</t>
  </si>
  <si>
    <t xml:space="preserve"> 杉板桥南一路店</t>
  </si>
  <si>
    <t>贺英桢</t>
  </si>
  <si>
    <t>13287</t>
  </si>
  <si>
    <t>12936</t>
  </si>
  <si>
    <t>12338</t>
  </si>
  <si>
    <t>5701</t>
  </si>
  <si>
    <t>5880</t>
  </si>
  <si>
    <t>9988</t>
  </si>
  <si>
    <t>7687</t>
  </si>
  <si>
    <t>11949</t>
  </si>
  <si>
    <t>10949</t>
  </si>
  <si>
    <t>13150</t>
  </si>
  <si>
    <t>8113</t>
  </si>
  <si>
    <t>5471</t>
  </si>
  <si>
    <t>12497</t>
  </si>
  <si>
    <t>高敏</t>
  </si>
  <si>
    <t>13186</t>
  </si>
  <si>
    <t>301_594</t>
  </si>
  <si>
    <t>6148</t>
  </si>
  <si>
    <t>安仁镇千禧街药店</t>
  </si>
  <si>
    <t>13022</t>
  </si>
  <si>
    <t>9331</t>
  </si>
  <si>
    <t>13149</t>
  </si>
  <si>
    <t>13100</t>
  </si>
  <si>
    <t>11363</t>
  </si>
  <si>
    <t>9112</t>
  </si>
  <si>
    <t>陈郑萍</t>
  </si>
  <si>
    <t>13268</t>
  </si>
  <si>
    <t>9563</t>
  </si>
  <si>
    <t>6232</t>
  </si>
  <si>
    <t>12718</t>
  </si>
  <si>
    <t>10951</t>
  </si>
  <si>
    <t>12847</t>
  </si>
  <si>
    <t>11109</t>
  </si>
  <si>
    <t>8073</t>
  </si>
  <si>
    <t>11825</t>
  </si>
  <si>
    <t>12886</t>
  </si>
  <si>
    <t>佘瑶</t>
  </si>
  <si>
    <t>13220</t>
  </si>
  <si>
    <t>301_379</t>
  </si>
  <si>
    <t>6831</t>
  </si>
  <si>
    <t>7006</t>
  </si>
  <si>
    <t>黄娟</t>
  </si>
  <si>
    <t>4188</t>
  </si>
  <si>
    <t>301_103639</t>
  </si>
  <si>
    <t>13145</t>
  </si>
  <si>
    <t>金马河店</t>
  </si>
  <si>
    <t>7050</t>
  </si>
  <si>
    <t>301_740</t>
  </si>
  <si>
    <t>9749</t>
  </si>
  <si>
    <t>张继颖</t>
  </si>
  <si>
    <t>13229</t>
  </si>
  <si>
    <t>杨敔</t>
  </si>
  <si>
    <t>13336</t>
  </si>
  <si>
    <t>5665</t>
  </si>
  <si>
    <t>12471</t>
  </si>
  <si>
    <t>5954</t>
  </si>
  <si>
    <t>7107</t>
  </si>
  <si>
    <t>301_107728</t>
  </si>
  <si>
    <t>13397</t>
  </si>
  <si>
    <t>大邑北街店</t>
  </si>
  <si>
    <t>吴佩娟</t>
  </si>
  <si>
    <t>13209</t>
  </si>
  <si>
    <t>301_106568</t>
  </si>
  <si>
    <t>13214</t>
  </si>
  <si>
    <t>公济桥店</t>
  </si>
  <si>
    <t>13129</t>
  </si>
  <si>
    <t>13020</t>
  </si>
  <si>
    <t>11483</t>
  </si>
  <si>
    <t>13299</t>
  </si>
  <si>
    <t>12203</t>
  </si>
  <si>
    <t>13064</t>
  </si>
  <si>
    <t>周香</t>
  </si>
  <si>
    <t>13331</t>
  </si>
  <si>
    <t>12469</t>
  </si>
  <si>
    <t>12505</t>
  </si>
  <si>
    <t>10043</t>
  </si>
  <si>
    <t>12744</t>
  </si>
  <si>
    <t>任会茹</t>
  </si>
  <si>
    <t>4187</t>
  </si>
  <si>
    <t>11120</t>
  </si>
  <si>
    <t>12197</t>
  </si>
  <si>
    <t>陈旭冉</t>
  </si>
  <si>
    <t>13266</t>
  </si>
  <si>
    <t>12470</t>
  </si>
  <si>
    <t>12937</t>
  </si>
  <si>
    <t>13621</t>
  </si>
  <si>
    <t>5406</t>
  </si>
  <si>
    <t>11023</t>
  </si>
  <si>
    <t>雷静</t>
  </si>
  <si>
    <t>13194</t>
  </si>
  <si>
    <t>11621</t>
  </si>
  <si>
    <t>13126</t>
  </si>
  <si>
    <t>12990</t>
  </si>
  <si>
    <t>11372</t>
  </si>
  <si>
    <t>李穴增</t>
  </si>
  <si>
    <t>13298</t>
  </si>
  <si>
    <t>11776</t>
  </si>
  <si>
    <t>12451</t>
  </si>
  <si>
    <t>代欣蕤</t>
  </si>
  <si>
    <t>13184</t>
  </si>
  <si>
    <t>翁尼阿呷莫</t>
  </si>
  <si>
    <t>13231</t>
  </si>
  <si>
    <t>11329</t>
  </si>
  <si>
    <t>4540</t>
  </si>
  <si>
    <t>11977</t>
  </si>
  <si>
    <t>301_111064</t>
  </si>
  <si>
    <t>11490</t>
  </si>
  <si>
    <t>涌泉店</t>
  </si>
  <si>
    <t>何艳芬</t>
  </si>
  <si>
    <t>13286</t>
  </si>
  <si>
    <t>10650</t>
  </si>
  <si>
    <t>12216</t>
  </si>
  <si>
    <t>贾兰</t>
  </si>
  <si>
    <t>4304</t>
  </si>
  <si>
    <t>13622</t>
  </si>
  <si>
    <t>王润吉</t>
  </si>
  <si>
    <t>13216</t>
  </si>
  <si>
    <t>罗绍梅</t>
  </si>
  <si>
    <t>13198</t>
  </si>
  <si>
    <t>301_591</t>
  </si>
  <si>
    <t>李珍伟</t>
  </si>
  <si>
    <t>13208</t>
  </si>
  <si>
    <t xml:space="preserve"> 邛崃长安大道药店</t>
  </si>
  <si>
    <t>301_102565</t>
  </si>
  <si>
    <t>13132</t>
  </si>
  <si>
    <t>佳灵路店</t>
  </si>
  <si>
    <t>5641</t>
  </si>
  <si>
    <t>陈玉琴</t>
  </si>
  <si>
    <t>13407</t>
  </si>
  <si>
    <t>10902</t>
  </si>
  <si>
    <t>301_730</t>
  </si>
  <si>
    <t>朱朝霞</t>
  </si>
  <si>
    <t>4325</t>
  </si>
  <si>
    <t>新都新繁店</t>
  </si>
  <si>
    <t>通过</t>
  </si>
  <si>
    <t>100.00</t>
  </si>
  <si>
    <t>林榆璐</t>
  </si>
  <si>
    <t>13302</t>
  </si>
  <si>
    <t>6752</t>
  </si>
  <si>
    <t>11883</t>
  </si>
  <si>
    <t>6456</t>
  </si>
  <si>
    <t>12094</t>
  </si>
  <si>
    <t>5764</t>
  </si>
  <si>
    <t>10191</t>
  </si>
  <si>
    <t>刘洋</t>
  </si>
  <si>
    <t>13300</t>
  </si>
  <si>
    <t>11537</t>
  </si>
  <si>
    <t>赵英</t>
  </si>
  <si>
    <t>990451</t>
  </si>
  <si>
    <t>13133</t>
  </si>
  <si>
    <t>13001</t>
  </si>
  <si>
    <t>13320</t>
  </si>
  <si>
    <t>12185</t>
  </si>
  <si>
    <t>12880</t>
  </si>
  <si>
    <t>12463</t>
  </si>
  <si>
    <t>12449</t>
  </si>
  <si>
    <t>12949</t>
  </si>
  <si>
    <t>张虹</t>
  </si>
  <si>
    <t>13222</t>
  </si>
  <si>
    <t>李云田</t>
  </si>
  <si>
    <t>13203</t>
  </si>
  <si>
    <t>11871</t>
  </si>
  <si>
    <t>12158</t>
  </si>
  <si>
    <t>曾思宇</t>
  </si>
  <si>
    <t>13263</t>
  </si>
  <si>
    <t>8400</t>
  </si>
  <si>
    <t>10860</t>
  </si>
  <si>
    <t>13207</t>
  </si>
  <si>
    <t>龚榆辉</t>
  </si>
  <si>
    <t>13189</t>
  </si>
  <si>
    <t>11463</t>
  </si>
  <si>
    <t>13326</t>
  </si>
  <si>
    <t>10955</t>
  </si>
  <si>
    <t>江元梅</t>
  </si>
  <si>
    <t>4061</t>
  </si>
  <si>
    <t>唐静</t>
  </si>
  <si>
    <t>13223</t>
  </si>
  <si>
    <t>301_104429</t>
  </si>
  <si>
    <t>12147</t>
  </si>
  <si>
    <t>大华街店</t>
  </si>
  <si>
    <t>13138</t>
  </si>
  <si>
    <t>13091</t>
  </si>
  <si>
    <t>8798</t>
  </si>
  <si>
    <t>12255</t>
  </si>
  <si>
    <t>12909</t>
  </si>
  <si>
    <t>13288</t>
  </si>
  <si>
    <t>301_710</t>
  </si>
  <si>
    <t>9527</t>
  </si>
  <si>
    <t xml:space="preserve"> 问道西路药店</t>
  </si>
  <si>
    <t>12940</t>
  </si>
  <si>
    <t>8068</t>
  </si>
  <si>
    <t>9895</t>
  </si>
  <si>
    <t>301_724</t>
  </si>
  <si>
    <t>花晓轩</t>
  </si>
  <si>
    <t>13285</t>
  </si>
  <si>
    <t xml:space="preserve"> 观音桥街药店</t>
  </si>
  <si>
    <t>301_106865</t>
  </si>
  <si>
    <t>11335</t>
  </si>
  <si>
    <t>丝竹路店</t>
  </si>
  <si>
    <t>12157</t>
  </si>
  <si>
    <t>戚彩</t>
  </si>
  <si>
    <t>4310</t>
  </si>
  <si>
    <t>10930</t>
  </si>
  <si>
    <t>唐钟发</t>
  </si>
  <si>
    <t>13319</t>
  </si>
  <si>
    <t>刘丹</t>
  </si>
  <si>
    <t>13255</t>
  </si>
  <si>
    <t>11627</t>
  </si>
  <si>
    <t>12981</t>
  </si>
  <si>
    <t>301_112888</t>
  </si>
  <si>
    <t>13284</t>
  </si>
  <si>
    <t>四川太极武侯区双楠路药店</t>
  </si>
  <si>
    <t>11012</t>
  </si>
  <si>
    <t>301_107658</t>
  </si>
  <si>
    <t>石倩</t>
  </si>
  <si>
    <t>13206</t>
  </si>
  <si>
    <t>万和北路店</t>
  </si>
  <si>
    <t>11642</t>
  </si>
  <si>
    <t>13161</t>
  </si>
  <si>
    <t>13257</t>
  </si>
  <si>
    <t>莫晓菊</t>
  </si>
  <si>
    <t>4264</t>
  </si>
  <si>
    <t>13409</t>
  </si>
  <si>
    <t>9689</t>
  </si>
  <si>
    <t>12501</t>
  </si>
  <si>
    <t>5408</t>
  </si>
  <si>
    <t>周琳琰</t>
  </si>
  <si>
    <t>13337</t>
  </si>
  <si>
    <t>12999</t>
  </si>
  <si>
    <t>4518</t>
  </si>
  <si>
    <t>10468</t>
  </si>
  <si>
    <t>7388</t>
  </si>
  <si>
    <t>6965</t>
  </si>
  <si>
    <t>12164</t>
  </si>
  <si>
    <t>8763</t>
  </si>
  <si>
    <t>13321</t>
  </si>
  <si>
    <t>陈思涵</t>
  </si>
  <si>
    <t>13262</t>
  </si>
  <si>
    <t>12454</t>
  </si>
  <si>
    <t>12952</t>
  </si>
  <si>
    <t>廖龙梅</t>
  </si>
  <si>
    <t>13195</t>
  </si>
  <si>
    <t>13294</t>
  </si>
  <si>
    <t>12717</t>
  </si>
  <si>
    <t>12048</t>
  </si>
  <si>
    <t>11453</t>
  </si>
  <si>
    <t>12921</t>
  </si>
  <si>
    <t>陈旭</t>
  </si>
  <si>
    <t>13264</t>
  </si>
  <si>
    <t>12468</t>
  </si>
  <si>
    <t>6662</t>
  </si>
  <si>
    <t>301_539</t>
  </si>
  <si>
    <t>冯晓宇</t>
  </si>
  <si>
    <t>13185</t>
  </si>
  <si>
    <t>大邑子龙路店</t>
  </si>
  <si>
    <t>毛玉</t>
  </si>
  <si>
    <t>13304</t>
  </si>
  <si>
    <t>李秀丽</t>
  </si>
  <si>
    <t>13199</t>
  </si>
  <si>
    <t>6814</t>
  </si>
  <si>
    <t>赵荣彬</t>
  </si>
  <si>
    <t>13333</t>
  </si>
  <si>
    <t>12977</t>
  </si>
  <si>
    <t>6830</t>
  </si>
  <si>
    <t>程秋莎</t>
  </si>
  <si>
    <t>13261</t>
  </si>
  <si>
    <t>杨雨昕</t>
  </si>
  <si>
    <t>13218</t>
  </si>
  <si>
    <t>13273</t>
  </si>
  <si>
    <t>9328</t>
  </si>
  <si>
    <t>13177</t>
  </si>
  <si>
    <t>13131</t>
  </si>
  <si>
    <t>13408</t>
  </si>
  <si>
    <t>周思</t>
  </si>
  <si>
    <t>4147</t>
  </si>
  <si>
    <t>张婷婷</t>
  </si>
  <si>
    <t>13338</t>
  </si>
  <si>
    <t>9822</t>
  </si>
  <si>
    <t>曹鑫苹</t>
  </si>
  <si>
    <t>13265</t>
  </si>
  <si>
    <t>郑双艳</t>
  </si>
  <si>
    <t>13225</t>
  </si>
  <si>
    <t>12135</t>
  </si>
  <si>
    <t>12746</t>
  </si>
  <si>
    <t>12874</t>
  </si>
  <si>
    <t>冯莉</t>
  </si>
  <si>
    <t>4444</t>
  </si>
  <si>
    <t>12332</t>
  </si>
  <si>
    <t>6733</t>
  </si>
  <si>
    <t>7666</t>
  </si>
  <si>
    <t>5344</t>
  </si>
  <si>
    <t>7917</t>
  </si>
  <si>
    <t>刘樽</t>
  </si>
  <si>
    <t>4246</t>
  </si>
  <si>
    <t>4562</t>
  </si>
  <si>
    <t>5347</t>
  </si>
  <si>
    <t>12888</t>
  </si>
  <si>
    <t>辜瑞琪</t>
  </si>
  <si>
    <t>4044</t>
  </si>
  <si>
    <t>9320</t>
  </si>
  <si>
    <t>11512</t>
  </si>
  <si>
    <t>10177</t>
  </si>
  <si>
    <t>11383</t>
  </si>
  <si>
    <t>12848</t>
  </si>
  <si>
    <t>13061</t>
  </si>
  <si>
    <t>向海英</t>
  </si>
  <si>
    <t>4024</t>
  </si>
  <si>
    <t>陈宇</t>
  </si>
  <si>
    <t>13267</t>
  </si>
  <si>
    <t>10932</t>
  </si>
  <si>
    <t>11231</t>
  </si>
  <si>
    <t>13307</t>
  </si>
  <si>
    <t>6607</t>
  </si>
  <si>
    <t>13405</t>
  </si>
  <si>
    <t>13318</t>
  </si>
  <si>
    <t>牟小燕</t>
  </si>
  <si>
    <t>13308</t>
  </si>
  <si>
    <t>11596</t>
  </si>
  <si>
    <t>12443</t>
  </si>
  <si>
    <t>8338</t>
  </si>
  <si>
    <t>13342</t>
  </si>
  <si>
    <t>7386</t>
  </si>
  <si>
    <t>11872</t>
  </si>
  <si>
    <t>11622</t>
  </si>
  <si>
    <t>孙镇平</t>
  </si>
  <si>
    <t>13316</t>
  </si>
  <si>
    <t>代志斌</t>
  </si>
  <si>
    <t>4117</t>
  </si>
  <si>
    <t>12113</t>
  </si>
  <si>
    <t>13447</t>
  </si>
  <si>
    <t>13289</t>
  </si>
  <si>
    <t>7583</t>
  </si>
  <si>
    <t>董虎林</t>
  </si>
  <si>
    <t>13269</t>
  </si>
  <si>
    <t>11639</t>
  </si>
  <si>
    <t>11月7日 PK战况</t>
  </si>
  <si>
    <t>11月8日 PK战况</t>
  </si>
  <si>
    <t>11月9日 PK战况</t>
  </si>
  <si>
    <t>11月10日 PK战况</t>
  </si>
  <si>
    <t>11月11日 PK战况</t>
  </si>
  <si>
    <t>3天</t>
  </si>
  <si>
    <t>PK奖励</t>
  </si>
  <si>
    <t>PK退回</t>
  </si>
  <si>
    <t>支出门店</t>
  </si>
  <si>
    <t>备注</t>
  </si>
  <si>
    <t>PK汇总</t>
  </si>
  <si>
    <t>四川太极浆洗街药店</t>
  </si>
  <si>
    <t>周一至周三</t>
  </si>
  <si>
    <t>*</t>
  </si>
  <si>
    <t>公司</t>
  </si>
  <si>
    <t>四川太极青羊区青龙街药店</t>
  </si>
  <si>
    <t>四川太极锦江区庆云南街药店</t>
  </si>
  <si>
    <t>四川太极青羊区北东街店</t>
  </si>
  <si>
    <t>四川太极青羊区十二桥药店</t>
  </si>
  <si>
    <t>四川太极光华药店</t>
  </si>
  <si>
    <t>四川太极新都区新繁镇繁江北路药店</t>
  </si>
  <si>
    <t>光华、邛中</t>
  </si>
  <si>
    <t>邛崃中心</t>
  </si>
  <si>
    <t>邛崃</t>
  </si>
  <si>
    <t>四川太极邛崃中心药店</t>
  </si>
  <si>
    <t>四川太极锦江区榕声路店</t>
  </si>
  <si>
    <t>四川太极五津西路药店</t>
  </si>
  <si>
    <t>榕声、万科</t>
  </si>
  <si>
    <t>榕声</t>
  </si>
  <si>
    <t>四川太极成华区万科路药店</t>
  </si>
  <si>
    <t>四川太极高新区民丰大道西段药店</t>
  </si>
  <si>
    <t>四川太极旗舰店</t>
  </si>
  <si>
    <t>枣子巷</t>
  </si>
  <si>
    <t>四川太极枣子巷药店</t>
  </si>
  <si>
    <t>民丰</t>
  </si>
  <si>
    <t>四川太极成华区羊子山西路药店（兴元华盛）</t>
  </si>
  <si>
    <t>通盈街</t>
  </si>
  <si>
    <t>华油店</t>
  </si>
  <si>
    <t>四川太极通盈街药店</t>
  </si>
  <si>
    <t>四川太极成华区华油路药店</t>
  </si>
  <si>
    <t>通盈</t>
  </si>
  <si>
    <t>四川太极武侯区科华街药店</t>
  </si>
  <si>
    <t>梨花街</t>
  </si>
  <si>
    <t>四川太极锦江区梨花街药店</t>
  </si>
  <si>
    <t>科华、华泰</t>
  </si>
  <si>
    <t>四川太极成华区华泰路药店</t>
  </si>
  <si>
    <t>四川太极邛崃市文君街道杏林路药店</t>
  </si>
  <si>
    <t>马超</t>
  </si>
  <si>
    <t>四川太极新都区马超东路店</t>
  </si>
  <si>
    <t>四川太极成华区二环路北四段药店（汇融名城）</t>
  </si>
  <si>
    <t>四川太极新乐中街药店</t>
  </si>
  <si>
    <t>顺和</t>
  </si>
  <si>
    <t>四川太极武侯区顺和街店</t>
  </si>
  <si>
    <t>邓双</t>
  </si>
  <si>
    <t>四川太极新津邓双镇岷江店</t>
  </si>
  <si>
    <t>四川太极光华村街药店</t>
  </si>
  <si>
    <t>四川太极土龙路药店</t>
  </si>
  <si>
    <t>光华村</t>
  </si>
  <si>
    <t>四川太极郫县郫筒镇一环路东南段药店</t>
  </si>
  <si>
    <t>四川太极高新天久北巷药店</t>
  </si>
  <si>
    <t>银河北街</t>
  </si>
  <si>
    <t>四川太极锦江区观音桥街药店</t>
  </si>
  <si>
    <t>四川太极金牛区银河北街药店</t>
  </si>
  <si>
    <t>天久、观音桥</t>
  </si>
  <si>
    <t>四川太极温江区公平街道江安路药店</t>
  </si>
  <si>
    <t>大悦路</t>
  </si>
  <si>
    <t>四川太极武侯区大悦路药店</t>
  </si>
  <si>
    <t>四川太极高新区大源北街药店</t>
  </si>
  <si>
    <t>四川太极金牛区蜀汉路药店</t>
  </si>
  <si>
    <t>四川太极金牛区花照壁药店</t>
  </si>
  <si>
    <t>四川太极成华杉板桥南一路店</t>
  </si>
  <si>
    <t>四川太极高新区新下街药店</t>
  </si>
  <si>
    <t>内蒙古、东昌</t>
  </si>
  <si>
    <t>四川太极大邑县晋原镇内蒙古大道桃源药店</t>
  </si>
  <si>
    <t>新下街、东昌路</t>
  </si>
  <si>
    <t>四川太极成华区东昌路一药店</t>
  </si>
  <si>
    <t>四川太极金牛区交大路第三药店</t>
  </si>
  <si>
    <t>四川太极武侯区佳灵路药店</t>
  </si>
  <si>
    <t>四川太极锦江区水杉街药店</t>
  </si>
  <si>
    <t>交大、佳灵</t>
  </si>
  <si>
    <t>四川太极红星店（9-11）</t>
  </si>
  <si>
    <t>周一至周三达成任务退还PK金</t>
  </si>
  <si>
    <t>周一至周三拉通核算</t>
  </si>
  <si>
    <t>四川太极清江东路药店</t>
  </si>
  <si>
    <t>四川太极怀远店</t>
  </si>
  <si>
    <t>红星、怀远</t>
  </si>
  <si>
    <t>红星、清江</t>
  </si>
  <si>
    <t>四川太极新都区新都街道万和北路药店</t>
  </si>
  <si>
    <t>金丝街</t>
  </si>
  <si>
    <t>四川太极金丝街药店（9-11）</t>
  </si>
  <si>
    <t>四川太极新津县五津镇五津西路二药房</t>
  </si>
  <si>
    <t>金丝</t>
  </si>
  <si>
    <t>四川太极成华区金马河路药店</t>
  </si>
  <si>
    <t>四川太极青羊区蜀辉路药店</t>
  </si>
  <si>
    <t>新园大道</t>
  </si>
  <si>
    <t>新园</t>
  </si>
  <si>
    <t>四川太极新园大道药店</t>
  </si>
  <si>
    <t>四川太极成华区崔家店路药店</t>
  </si>
  <si>
    <t>尚贤坊</t>
  </si>
  <si>
    <t>贝森、尚贤</t>
  </si>
  <si>
    <t>贝森</t>
  </si>
  <si>
    <t>四川太极青羊区贝森北路药店</t>
  </si>
  <si>
    <t xml:space="preserve"> </t>
  </si>
  <si>
    <t>四川太极大邑县沙渠镇方圆路药店</t>
  </si>
  <si>
    <t>四川太极大邑县晋原镇东街药店</t>
  </si>
  <si>
    <t>沙渠、西林一街</t>
  </si>
  <si>
    <t>沙渠</t>
  </si>
  <si>
    <t>沙渠、西林</t>
  </si>
  <si>
    <t>四川太极成华区西林一街药店</t>
  </si>
  <si>
    <t>四川太极金牛区金沙路药店</t>
  </si>
  <si>
    <t>四川太极大邑县晋原镇子龙路店</t>
  </si>
  <si>
    <t>金沙</t>
  </si>
  <si>
    <t>四川太极锦江区劼人路药店</t>
  </si>
  <si>
    <t>四川太极西部店</t>
  </si>
  <si>
    <t>四川太极双林路药店</t>
  </si>
  <si>
    <t>四川太极崇州市崇阳镇永康东路药店</t>
  </si>
  <si>
    <t>四川太极邛崃市临邛镇翠荫街药店</t>
  </si>
  <si>
    <t>四川太极郫县郫筒镇东大街药店</t>
  </si>
  <si>
    <t>翠荫</t>
  </si>
  <si>
    <t>四川太极高新区紫薇东路药店</t>
  </si>
  <si>
    <t>翠荫、郫县</t>
  </si>
  <si>
    <t>郫县</t>
  </si>
  <si>
    <t>四川太极青羊区童子街药店</t>
  </si>
  <si>
    <t>四川太极邛崃市临邛镇洪川小区药店</t>
  </si>
  <si>
    <t>童子街</t>
  </si>
  <si>
    <t>四川太极金带街药店</t>
  </si>
  <si>
    <t>童子街、洪川</t>
  </si>
  <si>
    <t>四川太极大邑县晋原镇北街药店</t>
  </si>
  <si>
    <t>万宇</t>
  </si>
  <si>
    <t>四川太极成华区万宇路药店</t>
  </si>
  <si>
    <t>四川太极都江堰景中路店</t>
  </si>
  <si>
    <t>大邑北街</t>
  </si>
  <si>
    <t>四川太极都江堰市蒲阳镇堰问道西路药店</t>
  </si>
  <si>
    <t>银沙、大石</t>
  </si>
  <si>
    <t>四川太极金牛区银沙路药店</t>
  </si>
  <si>
    <t>四川太极青羊区大石西路药店</t>
  </si>
  <si>
    <t>银沙路</t>
  </si>
  <si>
    <t>四川太极三江店</t>
  </si>
  <si>
    <t>丝竹</t>
  </si>
  <si>
    <t>蜀州、丝竹</t>
  </si>
  <si>
    <t>四川太极崇州市崇阳镇蜀州中路药店</t>
  </si>
  <si>
    <t>四川太极武侯区丝竹路药店</t>
  </si>
  <si>
    <t>蜀州中路</t>
  </si>
  <si>
    <t>四川太极都江堰奎光路中段药店</t>
  </si>
  <si>
    <t>四川太极金牛区黄苑东街药店</t>
  </si>
  <si>
    <t>聚翠店</t>
  </si>
  <si>
    <t>四川太极成华区华康路药店</t>
  </si>
  <si>
    <t>华康、培华</t>
  </si>
  <si>
    <t>四川太极锦江区柳翠路药店</t>
  </si>
  <si>
    <t>四川太极成华区培华东路药店（9-11）</t>
  </si>
  <si>
    <t>四川太极大邑县晋原镇通达东路五段药店</t>
  </si>
  <si>
    <t>人中、三强</t>
  </si>
  <si>
    <t>四川太极人民中路店（9-11）</t>
  </si>
  <si>
    <t>四川太极双流区东升街道三强西路药店</t>
  </si>
  <si>
    <t>四川太极大邑县安仁镇千禧街药店</t>
  </si>
  <si>
    <t>公司一半</t>
  </si>
  <si>
    <t>四川太极武侯区倪家桥路药店</t>
  </si>
  <si>
    <t>四川太极大邑县新场镇文昌街药店</t>
  </si>
  <si>
    <t>倪家桥</t>
  </si>
  <si>
    <t>安仁、倪家</t>
  </si>
  <si>
    <t>安仁、倪家桥</t>
  </si>
  <si>
    <t>四川太极沙河源药店</t>
  </si>
  <si>
    <t>双流锦华、元华二巷</t>
  </si>
  <si>
    <t>锦华、元华</t>
  </si>
  <si>
    <t>四川太极双流县西航港街道锦华路一段药店</t>
  </si>
  <si>
    <t>沙河源、元华</t>
  </si>
  <si>
    <t>四川太极成都高新区元华二巷药店</t>
  </si>
  <si>
    <t>四川太极金牛区五福桥东路药店</t>
  </si>
  <si>
    <t>四川太极新津县五津镇武阳西路药店</t>
  </si>
  <si>
    <t>五福桥</t>
  </si>
  <si>
    <t>四川太极大邑县晋原镇潘家街药店</t>
  </si>
  <si>
    <t>五福</t>
  </si>
  <si>
    <t>五福、武阳</t>
  </si>
  <si>
    <t>四川太极都江堰幸福镇翔凤路药店</t>
  </si>
  <si>
    <t>东濠沟、羊安</t>
  </si>
  <si>
    <t>四川太极大邑县晋源镇东壕沟段药店</t>
  </si>
  <si>
    <t>羊安</t>
  </si>
  <si>
    <t>四川太极邛崃市羊安镇永康大道药店</t>
  </si>
  <si>
    <t>四川太极温江店</t>
  </si>
  <si>
    <t>清江3店</t>
  </si>
  <si>
    <t>清江3</t>
  </si>
  <si>
    <t>四川太极青羊区清江东路三药店</t>
  </si>
  <si>
    <t>四川太极都江堰市蒲阳路药店</t>
  </si>
  <si>
    <t>四川太极武侯区大华街药店</t>
  </si>
  <si>
    <t>四川太极都江堰聚源镇药店</t>
  </si>
  <si>
    <t>大华、双楠</t>
  </si>
  <si>
    <t>四川太极崇州中心店</t>
  </si>
  <si>
    <t>四川太极锦江区静明路药店</t>
  </si>
  <si>
    <t>四川太极武侯区逸都路药店</t>
  </si>
  <si>
    <t>航中店</t>
  </si>
  <si>
    <t>四川太极武侯区航中街药店（9-11）</t>
  </si>
  <si>
    <t>四川太极高新区中和公济桥路药店</t>
  </si>
  <si>
    <t>云龙、航中</t>
  </si>
  <si>
    <t>四川太极青羊区蜀鑫路药店</t>
  </si>
  <si>
    <t>四川太极都江堰市永丰街道宝莲路药店</t>
  </si>
  <si>
    <t>蜀鑫、都江堰</t>
  </si>
  <si>
    <t>四川太极都江堰药店</t>
  </si>
  <si>
    <t>蜀鑫路、都江堰</t>
  </si>
  <si>
    <t>四川太极青羊区光华北五路药店</t>
  </si>
  <si>
    <t>长安、合欢树</t>
  </si>
  <si>
    <t>合欢树</t>
  </si>
  <si>
    <t>四川太极邛崃市临邛镇长安大道药店</t>
  </si>
  <si>
    <t>四川太极青羊区光华西一路药店</t>
  </si>
  <si>
    <t>南华巷</t>
  </si>
  <si>
    <t>四川太极邛崃市临邛街道涌泉街药店</t>
  </si>
  <si>
    <t>涌泉</t>
  </si>
  <si>
    <t>四川太极高新区剑南大道药店</t>
  </si>
  <si>
    <t>四川太极高新区中和大道药店</t>
  </si>
  <si>
    <t>四川太极兴义镇万兴路药店</t>
  </si>
  <si>
    <t>中和大道</t>
  </si>
  <si>
    <t>四川太极金牛区解放路药店（9-11）</t>
  </si>
  <si>
    <t>四川太极成华区龙潭西路药店</t>
  </si>
  <si>
    <t>解放路</t>
  </si>
  <si>
    <t>双十一社区活动</t>
  </si>
  <si>
    <t>未开展社区活动</t>
  </si>
  <si>
    <t>水杉</t>
  </si>
  <si>
    <t>云龙路</t>
  </si>
  <si>
    <t>元华二巷</t>
  </si>
  <si>
    <t>羊子山</t>
  </si>
  <si>
    <t>兴义店</t>
  </si>
  <si>
    <t>新下街</t>
  </si>
  <si>
    <t>新乐中街</t>
  </si>
  <si>
    <t>新津武阳西路</t>
  </si>
  <si>
    <t>新繁店</t>
  </si>
  <si>
    <t>新场店</t>
  </si>
  <si>
    <t>翔凤店</t>
  </si>
  <si>
    <t>五津西路二店</t>
  </si>
  <si>
    <t>五津西路药店（扣除团购）</t>
  </si>
  <si>
    <t>五津西路店</t>
  </si>
  <si>
    <t>五福桥东路店</t>
  </si>
  <si>
    <t>问道西路店</t>
  </si>
  <si>
    <t>万宇店</t>
  </si>
  <si>
    <t>万科店</t>
  </si>
  <si>
    <t>万和北路</t>
  </si>
  <si>
    <t>土龙路</t>
  </si>
  <si>
    <t>通盈街店</t>
  </si>
  <si>
    <t>通达店</t>
  </si>
  <si>
    <t>天久北巷店</t>
  </si>
  <si>
    <t>双林店</t>
  </si>
  <si>
    <t>十二桥店</t>
  </si>
  <si>
    <t>杉板桥</t>
  </si>
  <si>
    <t>沙渠店</t>
  </si>
  <si>
    <t>沙河源店</t>
  </si>
  <si>
    <t>邛崃中心店</t>
  </si>
  <si>
    <t>邛崃长安店</t>
  </si>
  <si>
    <t>邛崃涌泉店</t>
  </si>
  <si>
    <t>邛崃杏林路店</t>
  </si>
  <si>
    <t>邛崃洪川店</t>
  </si>
  <si>
    <t>邛崃翠荫店</t>
  </si>
  <si>
    <t>清江三店</t>
  </si>
  <si>
    <t>清江东路</t>
  </si>
  <si>
    <t>青龙街店</t>
  </si>
  <si>
    <t>郫县东大街</t>
  </si>
  <si>
    <t>培华东路</t>
  </si>
  <si>
    <t>南华巷店</t>
  </si>
  <si>
    <t>马超东路</t>
  </si>
  <si>
    <t>聊城市</t>
  </si>
  <si>
    <t>奎光店</t>
  </si>
  <si>
    <t>科华</t>
  </si>
  <si>
    <t>聚源店</t>
  </si>
  <si>
    <t>静明路</t>
  </si>
  <si>
    <t>景中店</t>
  </si>
  <si>
    <t>锦华</t>
  </si>
  <si>
    <t>锦城大道</t>
  </si>
  <si>
    <t>金沙店</t>
  </si>
  <si>
    <t>金带店</t>
  </si>
  <si>
    <t>劼人路店</t>
  </si>
  <si>
    <t>交大三店</t>
  </si>
  <si>
    <t>浆洗街药店（含促销）</t>
  </si>
  <si>
    <t>浆洗街</t>
  </si>
  <si>
    <t>江安店</t>
  </si>
  <si>
    <t>剑南</t>
  </si>
  <si>
    <t>黄苑东街</t>
  </si>
  <si>
    <t>华泰店</t>
  </si>
  <si>
    <t>华康店</t>
  </si>
  <si>
    <t>航中街</t>
  </si>
  <si>
    <t>观音桥</t>
  </si>
  <si>
    <t>都江堰店</t>
  </si>
  <si>
    <t>东昌路</t>
  </si>
  <si>
    <t>邓双店</t>
  </si>
  <si>
    <t>大源北街店</t>
  </si>
  <si>
    <t>大邑子龙店</t>
  </si>
  <si>
    <t>大邑桃源店</t>
  </si>
  <si>
    <t>大邑潘家街店</t>
  </si>
  <si>
    <t>大邑东街</t>
  </si>
  <si>
    <t>大邑安仁店</t>
  </si>
  <si>
    <t>崇中店</t>
  </si>
  <si>
    <t>成汉南路</t>
  </si>
  <si>
    <t>贝森北路店</t>
  </si>
  <si>
    <t>北东街</t>
  </si>
  <si>
    <t>宝莲路店</t>
  </si>
  <si>
    <t>双十一活动奖励明细</t>
  </si>
  <si>
    <t>片区</t>
  </si>
  <si>
    <t>门店</t>
  </si>
  <si>
    <t>个人ID</t>
  </si>
  <si>
    <t>姓名</t>
  </si>
  <si>
    <t>一阶段           销售毛利奖励</t>
  </si>
  <si>
    <t>二阶段          销售毛利奖励</t>
  </si>
  <si>
    <t>个人奖励</t>
  </si>
  <si>
    <t>合计奖励</t>
  </si>
  <si>
    <t>PK奖励(应发）</t>
  </si>
  <si>
    <t>提交时间</t>
  </si>
  <si>
    <t>钉钉通讯录姓名</t>
  </si>
  <si>
    <t>钉钉通讯录部门</t>
  </si>
  <si>
    <t>进社区的时间</t>
  </si>
  <si>
    <t>社区宣传现场活动图片</t>
  </si>
  <si>
    <t>“礼品券”发放数量</t>
  </si>
  <si>
    <t>扫码领劵人数/人（进社区当天）</t>
  </si>
  <si>
    <t>分享朋友圈集赞会员数</t>
  </si>
  <si>
    <t>加微信好友数</t>
  </si>
  <si>
    <t>进社区开展活动，员工姓名</t>
  </si>
  <si>
    <t/>
  </si>
  <si>
    <t>2020-11-08 13:30</t>
  </si>
  <si>
    <t>四川太极大药房连锁有限公司&gt;片区/门店&gt;西北片区&gt;贝森北路店</t>
  </si>
  <si>
    <t>2020-11-03</t>
  </si>
  <si>
    <t>mmexport1604813297149.jpg</t>
  </si>
  <si>
    <t>mmexport1604813285144.jpg</t>
  </si>
  <si>
    <t>mmexport1604813357675.jpg</t>
  </si>
  <si>
    <t>21</t>
  </si>
  <si>
    <t>李玉先曾希露</t>
  </si>
  <si>
    <t>2020-11-07 20:04</t>
  </si>
  <si>
    <t>蜀汉东路店手机</t>
  </si>
  <si>
    <t>四川太极大药房连锁有限公司&gt;片区/门店&gt;西北片区&gt;蜀汉东路店</t>
  </si>
  <si>
    <t>2020-11-06</t>
  </si>
  <si>
    <t>img_20201106_135643.jpg</t>
  </si>
  <si>
    <t>img_20201106_140925.jpg</t>
  </si>
  <si>
    <t>img_20201106_140546.jpg</t>
  </si>
  <si>
    <t>100</t>
  </si>
  <si>
    <t>0</t>
  </si>
  <si>
    <t>龚敏、谢敏</t>
  </si>
  <si>
    <t>2020-11-06 22:48</t>
  </si>
  <si>
    <t>四川太极大药房连锁有限公司&gt;片区/门店&gt;城郊二片&gt;永康东路店</t>
  </si>
  <si>
    <t>mmexport1604673973088.jpg</t>
  </si>
  <si>
    <t>mmexport1604673965137.jpg</t>
  </si>
  <si>
    <t>mmexport1604673956229.jpg</t>
  </si>
  <si>
    <t>95</t>
  </si>
  <si>
    <t>翁尼阿呷莫，胡建梅，罗雪琴</t>
  </si>
  <si>
    <t>2020-11-06 22:46</t>
  </si>
  <si>
    <t>永康东路</t>
  </si>
  <si>
    <t>img_20201106_095109.jpg</t>
  </si>
  <si>
    <t>img_20201106_095049.jpg</t>
  </si>
  <si>
    <t>img_20201106_095032.jpg</t>
  </si>
  <si>
    <t>200</t>
  </si>
  <si>
    <t>2020-11-06 21:38</t>
  </si>
  <si>
    <t>四川太极大药房连锁有限公司&gt;片区/门店&gt;邛崃片区&gt;涌泉街店</t>
  </si>
  <si>
    <t>img20201106155902.jpg</t>
  </si>
  <si>
    <t>img20201106160011.jpg</t>
  </si>
  <si>
    <t>img20201106155949.jpg</t>
  </si>
  <si>
    <t>120</t>
  </si>
  <si>
    <t>杨晓毅，朱婷</t>
  </si>
  <si>
    <t>2020-11-06 21:14</t>
  </si>
  <si>
    <t>四川太极大药房连锁有限公司&gt;片区/门店&gt;城中片区&gt;东昌路店</t>
  </si>
  <si>
    <t>0b04bff7-be13-4406-a492-8a8ea5ebdc99.jpeg</t>
  </si>
  <si>
    <t>6fdb2b1f-d58e-404b-952a-eecb166628bc.jpeg</t>
  </si>
  <si>
    <t>f20ffe91-945c-44c4-8a2c-0f9a9e118fdd.jpeg</t>
  </si>
  <si>
    <t>50</t>
  </si>
  <si>
    <t>2020-11-06 20:40</t>
  </si>
  <si>
    <t>邓双店手机</t>
  </si>
  <si>
    <t>四川太极大药房连锁有限公司&gt;片区/门店&gt;新津片区&gt;新津邓双店</t>
  </si>
  <si>
    <t>2n190nkmlcpxllws3cplq1zj9_0.jpg</t>
  </si>
  <si>
    <t>1w9j7s0on1sqhj8t1r764ua2c_0.jpg</t>
  </si>
  <si>
    <t>mmexport1604666300352_bba5e3a8.jpg</t>
  </si>
  <si>
    <t>243</t>
  </si>
  <si>
    <t>张琴，陈亭亭</t>
  </si>
  <si>
    <t>2020-11-06 19:46</t>
  </si>
  <si>
    <t>四川太极大药房连锁有限公司&gt;片区/门店&gt;东南片区&gt;大源北街</t>
  </si>
  <si>
    <t>2020-11-05</t>
  </si>
  <si>
    <t>img_3701.jpg</t>
  </si>
  <si>
    <t>img_3703.jpg</t>
  </si>
  <si>
    <t>img_3700.jpg</t>
  </si>
  <si>
    <t>180</t>
  </si>
  <si>
    <t>李蕊如，张亚红，敬舒雅</t>
  </si>
  <si>
    <t>2020-11-06 19:38</t>
  </si>
  <si>
    <t>四川太极大药房连锁有限公司&gt;片区/门店&gt;邛崃片区&gt;杏林路店</t>
  </si>
  <si>
    <t>mmexport1604662374076.jpg</t>
  </si>
  <si>
    <t>mmexport1604662377035.jpg</t>
  </si>
  <si>
    <t>mmexport1604662346119.jpg</t>
  </si>
  <si>
    <t>109张</t>
  </si>
  <si>
    <t>李宋琴，杨珂</t>
  </si>
  <si>
    <t>2020-11-06 19:07</t>
  </si>
  <si>
    <t>四川太极大药房连锁有限公司&gt;片区/门店&gt;西北片区&gt;金沙路店</t>
  </si>
  <si>
    <t>mmexport1604660775467.jpg</t>
  </si>
  <si>
    <t>mmexport1604660773291.jpg</t>
  </si>
  <si>
    <t>mmexport1604660828088.jpg</t>
  </si>
  <si>
    <t>42</t>
  </si>
  <si>
    <t>刘秀琼，唐静，何姣姣</t>
  </si>
  <si>
    <t>2020-11-06 18:53</t>
  </si>
  <si>
    <t>四川太极大药房连锁有限公司&gt;片区/门店&gt;邛崃片区&gt;长安大道店</t>
  </si>
  <si>
    <t>img_20201106_170750.jpg</t>
  </si>
  <si>
    <t>img_20201106_172050.jpg</t>
  </si>
  <si>
    <t>img_20201106_170410.jpg</t>
  </si>
  <si>
    <t>70</t>
  </si>
  <si>
    <t>万义丽，李珍伟</t>
  </si>
  <si>
    <t>2020-11-06 18:48</t>
  </si>
  <si>
    <t>四川太极大药房连锁有限公司&gt;片区/门店&gt;城中片区&gt;静明路店</t>
  </si>
  <si>
    <t>5c9f9c25-3697-4b95-8e15-6d49403cd6a2.jpeg</t>
  </si>
  <si>
    <t>a55e631c-8104-4a4b-9a07-b751fe1d33fc.jpeg</t>
  </si>
  <si>
    <t>d8190724-be01-4b8d-a306-d8498933ddd5.jpeg</t>
  </si>
  <si>
    <t>20</t>
  </si>
  <si>
    <t>毛茜 李丹</t>
  </si>
  <si>
    <t>2020-11-06 18:47</t>
  </si>
  <si>
    <t>四川太极大药房连锁有限公司&gt;片区/门店&gt;城中片区&gt;云龙南路店</t>
  </si>
  <si>
    <t>3faa6759-0d15-4f27-922e-e871cc235d1d.jpeg</t>
  </si>
  <si>
    <t>22cdb4d8-26ae-43bf-90d6-a8684ab81fe2.jpeg</t>
  </si>
  <si>
    <t>0c72003e-6e3c-4468-97eb-9f85974b8328.jpeg</t>
  </si>
  <si>
    <t>曾思宇黄雨</t>
  </si>
  <si>
    <t>2020-11-06 18:27</t>
  </si>
  <si>
    <t>四川太极大药房连锁有限公司&gt;片区/门店&gt;邛崃片区&gt;翠荫街店</t>
  </si>
  <si>
    <t>mmexport1604658299468.jpg</t>
  </si>
  <si>
    <t>mmexport1604657710924.jpg</t>
  </si>
  <si>
    <t>img20201106172448.jpg</t>
  </si>
  <si>
    <t>陈礼凤，饶玉银</t>
  </si>
  <si>
    <t>2020-11-06 17:59</t>
  </si>
  <si>
    <t>四川太极大药房连锁有限公司&gt;片区/门店&gt;城中片区&gt;柳翠路店</t>
  </si>
  <si>
    <t>mmexport1604655814198.jpg</t>
  </si>
  <si>
    <t>mmexport1604656138368.jpg</t>
  </si>
  <si>
    <t>img_20201106_170341.jpg</t>
  </si>
  <si>
    <t>30</t>
  </si>
  <si>
    <t>李云田，付雅雯</t>
  </si>
  <si>
    <t>2020-11-06 17:31</t>
  </si>
  <si>
    <t>四川太极大药房连锁有限公司&gt;后勤部门&gt;信息部/财务部/营运部/外销部&gt;营运部，四川太极大药房连锁有限公司&gt;片区/门店&gt;邛崃片区&gt;邛崃中心店，四川太极大药房连锁有限公司&gt;片区/门店&gt;邛崃片区</t>
  </si>
  <si>
    <t>mmexport1604652127129.jpg</t>
  </si>
  <si>
    <t>mmexport1604652135360_b5ebf58f.jpg</t>
  </si>
  <si>
    <t>mmexport1604652145755.jpg</t>
  </si>
  <si>
    <t>任会茹，古素琼，李巧，张雪梅</t>
  </si>
  <si>
    <t>2020-11-06 17:15</t>
  </si>
  <si>
    <t>四川太极大药房连锁有限公司&gt;片区/门店&gt;城郊二片&gt;宝莲路店</t>
  </si>
  <si>
    <t>mmexport1604651372987.jpg</t>
  </si>
  <si>
    <t>mmexport1604652972464.jpg</t>
  </si>
  <si>
    <t>mmexport1604652965055.jpg</t>
  </si>
  <si>
    <t>49</t>
  </si>
  <si>
    <t>吴阳、马海子尾</t>
  </si>
  <si>
    <t>2020-11-06 15:49</t>
  </si>
  <si>
    <t>四川太极大药房连锁有限公司&gt;片区/门店&gt;城中片区&gt;金丝街店</t>
  </si>
  <si>
    <t>img_20201106_150827.jpg</t>
  </si>
  <si>
    <t>img_20201106_150459.jpg</t>
  </si>
  <si>
    <t>img_20201106_150450.jpg</t>
  </si>
  <si>
    <t>123</t>
  </si>
  <si>
    <t>2020-11-06 11:08</t>
  </si>
  <si>
    <t>四川太极大药房连锁有限公司&gt;片区/门店&gt;东南片区&gt;万宇路店</t>
  </si>
  <si>
    <t>2020-11-02</t>
  </si>
  <si>
    <t>876ea665-2950-41df-b834-be93c65060fa.jpeg</t>
  </si>
  <si>
    <t>effa53ef-6156-41c9-945b-0ef1e915543f.jpeg</t>
  </si>
  <si>
    <t>4d7b153f-dfc1-43e7-8cfb-e9fe2ab43303.jpeg</t>
  </si>
  <si>
    <t>40</t>
  </si>
  <si>
    <t>廖苹，彭思源</t>
  </si>
  <si>
    <t>2020-11-06 10:39</t>
  </si>
  <si>
    <t>四川太极大药房连锁有限公司&gt;片区/门店&gt;城郊二片&gt;崇州尚贤坊店</t>
  </si>
  <si>
    <t>mmexport1604630258539.jpg</t>
  </si>
  <si>
    <t>mmexport1604630267157.jpg</t>
  </si>
  <si>
    <t>mmexport1604630283237.jpg</t>
  </si>
  <si>
    <t>郭桃，朱春容</t>
  </si>
  <si>
    <t>2020-11-05 21:58</t>
  </si>
  <si>
    <t>四川太极大药房连锁有限公司&gt;片区/门店&gt;城中片区&gt;丝竹街店</t>
  </si>
  <si>
    <t>img_20201105_183225_b6bf86c3.jpg</t>
  </si>
  <si>
    <t>mmexport1604578408912.jpg</t>
  </si>
  <si>
    <t>img_20201105_182445.jpg</t>
  </si>
  <si>
    <t>32</t>
  </si>
  <si>
    <t>王盛英，刘维，蔡旌晶</t>
  </si>
  <si>
    <t>2020-11-05 21:30</t>
  </si>
  <si>
    <t>四川太极大药房连锁有限公司&gt;片区/门店&gt;城中片区&gt;倪家桥店</t>
  </si>
  <si>
    <t>img_20201101_162050.jpg</t>
  </si>
  <si>
    <t>mmexport1604224427220.jpg</t>
  </si>
  <si>
    <t>img_20201101_162047.jpg</t>
  </si>
  <si>
    <t>尹萍，王婷，付俐杨沙艳</t>
  </si>
  <si>
    <t>2020-11-05 21:16</t>
  </si>
  <si>
    <t>四川太极大药房连锁有限公司&gt;片区/门店&gt;东南片区&gt;剑南大道店</t>
  </si>
  <si>
    <t>d9653b4b-c0af-4d7b-beed-f09bf4581441.jpeg</t>
  </si>
  <si>
    <t>7bfdcd06-c4e8-4738-8b04-bd83c12ee936.jpeg</t>
  </si>
  <si>
    <t>3fe3bc5c-77c0-46f6-958d-58df4a9e14bd.jpeg</t>
  </si>
  <si>
    <t>85</t>
  </si>
  <si>
    <t>贾兰，廖梦园</t>
  </si>
  <si>
    <t>2020-11-05 20:22</t>
  </si>
  <si>
    <t>四川太极大药房连锁有限公司&gt;片区/门店&gt;城郊二片&gt;奎光路店</t>
  </si>
  <si>
    <t>img_20201105_162644.jpg</t>
  </si>
  <si>
    <t>img_20201105_161916.jpg</t>
  </si>
  <si>
    <t>img20201105161927.jpg</t>
  </si>
  <si>
    <t>韩启敏，贾益娟，陈蓉</t>
  </si>
  <si>
    <t>2020-11-05 19:06</t>
  </si>
  <si>
    <t>0b18965c-9ec7-4ab4-97ee-6a9a560da381.jpeg</t>
  </si>
  <si>
    <t>a8f19981-a8a4-4c71-8e43-185814ccb916.jpeg</t>
  </si>
  <si>
    <t>6ae70f1d-9d01-460e-9bc3-db6d01e50eee.jpeg</t>
  </si>
  <si>
    <t>郑娇，朱玉梅</t>
  </si>
  <si>
    <t>2020-11-05 19:04</t>
  </si>
  <si>
    <t>四川太极大药房连锁有限公司&gt;片区/门店&gt;城中片区&gt;浆洗街店</t>
  </si>
  <si>
    <t>1c0bfc18-3f6e-45d6-b894-e44ebbd15d40.jpeg</t>
  </si>
  <si>
    <t>aac0d45c-893a-4063-9816-ceb5dac524b1.jpeg</t>
  </si>
  <si>
    <t>fae06d46-e674-427e-97ee-0e37203e4300.jpeg</t>
  </si>
  <si>
    <t>41</t>
  </si>
  <si>
    <t>4号：江元梅、周金梅、聂琴5号：陈娟、唐丽、赵英、龚杭</t>
  </si>
  <si>
    <t>2020-11-05 18:45</t>
  </si>
  <si>
    <t>四川太极大药房连锁有限公司&gt;片区/门店&gt;西北片区&gt;大悦路店</t>
  </si>
  <si>
    <t>img_20201105_180934.jpg</t>
  </si>
  <si>
    <t>img_20201105_180801.jpg</t>
  </si>
  <si>
    <t>img_20201105_175825.jpg</t>
  </si>
  <si>
    <t>53</t>
  </si>
  <si>
    <t>杨艳，钟海洋</t>
  </si>
  <si>
    <t>2020-11-05 18:38</t>
  </si>
  <si>
    <t>四川太极大药房连锁有限公司&gt;片区/门店&gt;东南片区&gt;新园大道店</t>
  </si>
  <si>
    <t>51b8eb25-f75e-49df-b35e-695102910444.jpeg</t>
  </si>
  <si>
    <t>41dc111b-cf46-454d-83e5-694abc79256c.jpeg</t>
  </si>
  <si>
    <t>b3028545-e357-4db0-9b47-efb2da0c5a42.jpeg</t>
  </si>
  <si>
    <t>朱文艺、刘雪梅</t>
  </si>
  <si>
    <t>2020-11-05 18:24</t>
  </si>
  <si>
    <t>四川太极大药房连锁有限公司&gt;片区/门店&gt;城中片区&gt;通盈街店</t>
  </si>
  <si>
    <t>img_20201105_175819.jpg</t>
  </si>
  <si>
    <t>mmexport1604571814823.jpg</t>
  </si>
  <si>
    <t>mmexport1604571829157.jpg</t>
  </si>
  <si>
    <t>80</t>
  </si>
  <si>
    <t>罗思榕，董华，</t>
  </si>
  <si>
    <t>2020-11-05 18:14</t>
  </si>
  <si>
    <t>四川太极大药房连锁有限公司&gt;片区/门店&gt;邛崃片区&gt;邛崃洪川小区店</t>
  </si>
  <si>
    <t>mmexport1604571167330.jpg</t>
  </si>
  <si>
    <t>mmexport1604571191208.jpg</t>
  </si>
  <si>
    <t>mmexport1604571175894.jpg</t>
  </si>
  <si>
    <t>高星宇，马婷婷，郑娅玲</t>
  </si>
  <si>
    <t>2020-11-05 18:11</t>
  </si>
  <si>
    <t>四川太极大药房连锁有限公司&gt;片区/门店&gt;东南片区&gt;中和大道店</t>
  </si>
  <si>
    <t>c18ca134-bef0-483e-86be-0d62dda868b9.jpeg</t>
  </si>
  <si>
    <t>c1496d2e-757f-447b-86d5-d5a18f9f5cfe.jpeg</t>
  </si>
  <si>
    <t>3872f5d8-20bc-455d-ac96-2258269237dc.jpeg</t>
  </si>
  <si>
    <t>黄丹，李文静，李蜜</t>
  </si>
  <si>
    <t>2020-11-05 17:34</t>
  </si>
  <si>
    <t>四川太极大药房连锁有限公司&gt;片区/门店&gt;城中片区&gt;劼人路店</t>
  </si>
  <si>
    <t>417e0350-9e00-4e39-a17b-e7952bd17bb2.jpeg</t>
  </si>
  <si>
    <t>c4a11dfc-3360-4d02-be76-78b7ee3b353f.jpeg</t>
  </si>
  <si>
    <t>563efa1b-3437-4289-9946-ef0a0af0a371.jpeg</t>
  </si>
  <si>
    <t>55</t>
  </si>
  <si>
    <t>马雪，赵秋丽，古世伟，苏子欣</t>
  </si>
  <si>
    <t>四川太极大药房连锁有限公司&gt;片区/门店&gt;东南片区&gt;南华巷店</t>
  </si>
  <si>
    <t>img_20201105_154712.jpg</t>
  </si>
  <si>
    <t>img_20201105_171356_be553ce5.jpg</t>
  </si>
  <si>
    <t>img_20201105_171747.jpg</t>
  </si>
  <si>
    <t>33</t>
  </si>
  <si>
    <t>邓开柱，苏婷婷</t>
  </si>
  <si>
    <t>2020-11-05 17:21</t>
  </si>
  <si>
    <t>四川太极大药房连锁有限公司&gt;片区/门店&gt;城中片区&gt;培华东路店</t>
  </si>
  <si>
    <t>img_7443.heic.jpg.jpg</t>
  </si>
  <si>
    <t>img_7440.heic.jpg.jpg</t>
  </si>
  <si>
    <t>img_7449.heic.jpg.jpg</t>
  </si>
  <si>
    <t>24</t>
  </si>
  <si>
    <t>蔡红秀，陈昌敏</t>
  </si>
  <si>
    <t>2020-11-05 17:18</t>
  </si>
  <si>
    <t>四川太极大药房连锁有限公司&gt;片区/门店&gt;城郊二片&gt;聚源镇药店</t>
  </si>
  <si>
    <t>7625na9yk5tetsjpaj551k8ha_0.jpg</t>
  </si>
  <si>
    <t>6c9g2sl83sdbec14vbto7ve0k_0.jpg</t>
  </si>
  <si>
    <t>77dxs2xwpk6fcjwk5980ntebf_0.jpg</t>
  </si>
  <si>
    <t>2020-11-05 17:15</t>
  </si>
  <si>
    <t>新乐中街店手机</t>
  </si>
  <si>
    <t>四川太极大药房连锁有限公司&gt;片区/门店&gt;东南片区&gt;新乐中街店</t>
  </si>
  <si>
    <t>2020-11-04</t>
  </si>
  <si>
    <t>img_20201105_170705.jpg</t>
  </si>
  <si>
    <t>img_20201105_170610.jpg</t>
  </si>
  <si>
    <t>img_20201105_170546.jpg</t>
  </si>
  <si>
    <t>105</t>
  </si>
  <si>
    <t>张建    高汝琳</t>
  </si>
  <si>
    <t>2020-11-05 17:14</t>
  </si>
  <si>
    <t>四川太极大药房连锁有限公司&gt;片区/门店&gt;东南片区&gt;合欢树街店</t>
  </si>
  <si>
    <t>img_20201105_165638.jpg</t>
  </si>
  <si>
    <t>img_20201105_165829.jpg</t>
  </si>
  <si>
    <t>img_20201105_171119.jpg</t>
  </si>
  <si>
    <t>2020-11-05 17:03</t>
  </si>
  <si>
    <t>四川太极大药房连锁有限公司&gt;片区/门店&gt;城郊二片&gt;蜀州中路店</t>
  </si>
  <si>
    <t>4389995a-e6e3-42cb-8874-264f9fb9da47.jpeg</t>
  </si>
  <si>
    <t>8d9cb89d-5f77-4aae-8205-f03aba3a22a0.jpeg</t>
  </si>
  <si>
    <t>e7952c48-3d92-472e-be33-69527351161c.jpeg</t>
  </si>
  <si>
    <t>6</t>
  </si>
  <si>
    <t>2020-11-05 16:48</t>
  </si>
  <si>
    <t>四川太极大药房连锁有限公司&gt;片区/门店&gt;城中片区&gt;双林路店</t>
  </si>
  <si>
    <t>img_20201105_163242.jpg</t>
  </si>
  <si>
    <t>mmexport1604565757447.jpg</t>
  </si>
  <si>
    <t>img_20201105_163111.jpg</t>
  </si>
  <si>
    <t>36</t>
  </si>
  <si>
    <t>张玉       苏王雪</t>
  </si>
  <si>
    <t>2020-11-05 16:33</t>
  </si>
  <si>
    <t>四川太极大药房连锁有限公司&gt;片区/门店&gt;东南片区&gt;水杉街店</t>
  </si>
  <si>
    <t>mmexport1604565161533.jpg</t>
  </si>
  <si>
    <t>mmexport1604565170570.jpg</t>
  </si>
  <si>
    <t>mmexport1604565070329.jpg</t>
  </si>
  <si>
    <t>胡新 徐平梅 黄洁欣</t>
  </si>
  <si>
    <t>2020-11-05 16:32</t>
  </si>
  <si>
    <t>四川太极大药房连锁有限公司&gt;片区/门店&gt;东南片区&gt;民丰大道店</t>
  </si>
  <si>
    <t>img_20201105_161346.jpg</t>
  </si>
  <si>
    <t>img_20201105_155857.jpg</t>
  </si>
  <si>
    <t>img_20201105_155428.jpg</t>
  </si>
  <si>
    <t>黄雅冰，贺英桢，杨秀娟</t>
  </si>
  <si>
    <t>2020-11-05 15:36</t>
  </si>
  <si>
    <t>四川太极大药房连锁有限公司&gt;片区/门店&gt;城中片区&gt;郫县东大街店</t>
  </si>
  <si>
    <t>a5de2653-1182-4d30-bf1a-4451f40eb112.jpeg</t>
  </si>
  <si>
    <t>f2c933ec-c4ba-4182-b1c7-8c9474549b5f.jpeg</t>
  </si>
  <si>
    <t>b82bf9fe-4589-4cec-b3c5-08787d70193d.jpeg</t>
  </si>
  <si>
    <t>王俊 李甜甜 舒鑫</t>
  </si>
  <si>
    <t>2020-11-05 15:31</t>
  </si>
  <si>
    <t>银沙路店手机</t>
  </si>
  <si>
    <t>四川太极大药房连锁有限公司&gt;片区/门店&gt;西北片区&gt;银沙路店</t>
  </si>
  <si>
    <t>img_20201103_161143.jpg</t>
  </si>
  <si>
    <t>img_20201103_161628.jpg</t>
  </si>
  <si>
    <t>img_20201103_161335.jpg</t>
  </si>
  <si>
    <t>段宁宁，高敏，林禹帅，李雪</t>
  </si>
  <si>
    <t>2020-11-05 12:26</t>
  </si>
  <si>
    <t>四川太极大药房连锁有限公司&gt;片区/门店&gt;大邑片区&gt;通达店</t>
  </si>
  <si>
    <t>img_2478.jpg</t>
  </si>
  <si>
    <t>img_2477.jpg</t>
  </si>
  <si>
    <t>img_2480.jpg</t>
  </si>
  <si>
    <t>付曦，韩彬</t>
  </si>
  <si>
    <t>2020-11-05 12:00</t>
  </si>
  <si>
    <t>四川太极大药房连锁有限公司&gt;片区/门店&gt;大邑片区&gt;大邑东街店</t>
  </si>
  <si>
    <t>mmexport1604548392423.jpg</t>
  </si>
  <si>
    <t>mmexport1604548509757.jpg</t>
  </si>
  <si>
    <t>mmexport1604548516809.jpg</t>
  </si>
  <si>
    <t>彭亚丹，代欣蕤</t>
  </si>
  <si>
    <t>2020-11-05 11:19</t>
  </si>
  <si>
    <t>四川太极大药房连锁有限公司&gt;片区/门店&gt;城郊二片&gt;温江江安店</t>
  </si>
  <si>
    <t>831c49c1-dfe7-4b05-908d-e86fc9d1937a.jpeg</t>
  </si>
  <si>
    <t>ebbed7a3-035f-4bb1-bcfa-d0546bc7b2a4.jpeg</t>
  </si>
  <si>
    <t>4fe1fbcf-2eab-4b60-8457-3be438d1e7e7.jpeg</t>
  </si>
  <si>
    <t>王慧，龚玉林</t>
  </si>
  <si>
    <t>2020-11-05 10:16</t>
  </si>
  <si>
    <t>四川太极大药房连锁有限公司&gt;片区/门店&gt;大邑片区&gt;新场镇店</t>
  </si>
  <si>
    <t>mmexport1604531213332.jpg</t>
  </si>
  <si>
    <t>mmexport1604531206312.jpg</t>
  </si>
  <si>
    <t>mmexport1604542414369.jpg</t>
  </si>
  <si>
    <t>孟小明，王爱玲</t>
  </si>
  <si>
    <t>2020-11-04 16:36</t>
  </si>
  <si>
    <t>沙河源店手机</t>
  </si>
  <si>
    <t>四川太极大药房连锁有限公司&gt;片区/门店&gt;西北片区&gt;沙河源店</t>
  </si>
  <si>
    <t>mmexport1604475590405.jpg</t>
  </si>
  <si>
    <t>mmexport1604475494788.jpg</t>
  </si>
  <si>
    <t>mmexport1604475484800.jpg</t>
  </si>
  <si>
    <t>2</t>
  </si>
  <si>
    <t>黎婷婷，田甜，杨梦佳</t>
  </si>
  <si>
    <t>2020-11-04 16:30</t>
  </si>
  <si>
    <t>四川太极大药房连锁有限公司&gt;片区/门店&gt;西北片区&gt;黄苑东街店</t>
  </si>
  <si>
    <t>9986dcd0-56ff-4a95-9c81-a04357881469.jpeg</t>
  </si>
  <si>
    <t>2c2ad898-e329-4df3-aa38-26f0c73fd8b1.jpeg</t>
  </si>
  <si>
    <t>cdf76f85-d8ac-4617-a3a2-9e6860235e82.jpeg</t>
  </si>
  <si>
    <t>39</t>
  </si>
  <si>
    <t>廖龙梅.李小菲.李秀芳</t>
  </si>
  <si>
    <t>2020-11-04 16:29</t>
  </si>
  <si>
    <t>四川太极大药房连锁有限公司&gt;片区/门店&gt;西北片区&gt;交大三店</t>
  </si>
  <si>
    <t>img_2215.jpg.jpg</t>
  </si>
  <si>
    <t>img_2218.jpg.jpg</t>
  </si>
  <si>
    <t>img_2209.jpg.jpg</t>
  </si>
  <si>
    <t>38</t>
  </si>
  <si>
    <t>魏小琴，陈文芳，程秋莎</t>
  </si>
  <si>
    <t>2020-11-04 16:18</t>
  </si>
  <si>
    <t>四川太极大药房连锁有限公司&gt;片区/门店&gt;城中片区&gt;北东街店</t>
  </si>
  <si>
    <t>img_20201104_151542.jpg</t>
  </si>
  <si>
    <t>img_20201104_150508.jpg</t>
  </si>
  <si>
    <t>img_20201104_150924_b15409d2.jpg</t>
  </si>
  <si>
    <t>34</t>
  </si>
  <si>
    <t>李勤，杜苏婷，周琳琰，张娜</t>
  </si>
  <si>
    <t>2020-11-04 14:58</t>
  </si>
  <si>
    <t>四川太极大药房连锁有限公司&gt;片区/门店&gt;西北片区&gt;清江东路店</t>
  </si>
  <si>
    <t>img_20201103_110819.jpg</t>
  </si>
  <si>
    <t>img_20201103_110119.jpg</t>
  </si>
  <si>
    <t>img_20201103_102427.jpg</t>
  </si>
  <si>
    <t>16</t>
  </si>
  <si>
    <t>李梦菊  代曾莲</t>
  </si>
  <si>
    <t>2020-11-04 12:41</t>
  </si>
  <si>
    <t>西部店手机</t>
  </si>
  <si>
    <t>四川太极大药房连锁有限公司&gt;片区/门店&gt;西北片区&gt;西部店</t>
  </si>
  <si>
    <t>img_20201103_133335.jpg</t>
  </si>
  <si>
    <t>img_20201103_134138.jpg</t>
  </si>
  <si>
    <t>img_20201103_134402.jpg</t>
  </si>
  <si>
    <t>2020-11-04 10:29</t>
  </si>
  <si>
    <t>四川太极大药房连锁有限公司&gt;片区/门店&gt;大邑片区&gt;沙渠店</t>
  </si>
  <si>
    <t>5a594669-0c98-4013-82f7-ae83b46073e8.jpeg</t>
  </si>
  <si>
    <t>0fea7fbc-577a-4000-a8c0-79311943eabe.jpeg</t>
  </si>
  <si>
    <t>8f672cb3-563c-4b9a-a3bc-fd2460fb99d2.jpeg</t>
  </si>
  <si>
    <t>2020-11-03 21:30</t>
  </si>
  <si>
    <t>元华二巷店手机</t>
  </si>
  <si>
    <t>四川太极大药房连锁有限公司&gt;片区/门店&gt;东南片区&gt;元华二巷店</t>
  </si>
  <si>
    <t>mmexport1604406690986.jpg</t>
  </si>
  <si>
    <t>mmexport1604406676143.jpg</t>
  </si>
  <si>
    <t>mmexport1604406683242.jpg</t>
  </si>
  <si>
    <t>15</t>
  </si>
  <si>
    <t>孙镇平，林榆璐，杨蕊吉</t>
  </si>
  <si>
    <t>2020-11-03 20:25</t>
  </si>
  <si>
    <t>四川太极大药房连锁有限公司&gt;片区/门店&gt;东南片区&gt;紫薇东路店</t>
  </si>
  <si>
    <t>d7f4872d-c9f6-4c92-b887-b20a1ea47fb3.jpeg</t>
  </si>
  <si>
    <t>485e6325-4ea6-4df0-8a72-9296dedfadd8.jpeg</t>
  </si>
  <si>
    <t>f69454c4-59eb-4304-909b-0a1d8aecf6f7.jpeg</t>
  </si>
  <si>
    <t>郭俊梅、蒋润、张红</t>
  </si>
  <si>
    <t>2020-11-03 19:56</t>
  </si>
  <si>
    <t>四川太极大药房连锁有限公司&gt;片区/门店&gt;新津片区&gt;五津西路二店</t>
  </si>
  <si>
    <t>img_8259.heic.jpg.jpg</t>
  </si>
  <si>
    <t>img_8247.heic.jpg.jpg</t>
  </si>
  <si>
    <t>img_8236.heic.jpg.jpg</t>
  </si>
  <si>
    <t>50张</t>
  </si>
  <si>
    <t>朱春梅，李迎新</t>
  </si>
  <si>
    <t>2020-11-03 19:17</t>
  </si>
  <si>
    <t>四川太极大药房连锁有限公司&gt;片区/门店&gt;西北片区&gt;土龙路店</t>
  </si>
  <si>
    <t>img_20201103_162854.jpg</t>
  </si>
  <si>
    <t>img_20201103_161951.jpg</t>
  </si>
  <si>
    <t>img_20201103_155924.jpg</t>
  </si>
  <si>
    <t>刘新，赵荣彬，贾静</t>
  </si>
  <si>
    <t>2020-11-03 18:17</t>
  </si>
  <si>
    <t>四川太极大药房连锁有限公司&gt;片区/门店&gt;东南片区&gt;华康路店</t>
  </si>
  <si>
    <t>20201103_180058.jpg</t>
  </si>
  <si>
    <t>20201103_180129.jpg</t>
  </si>
  <si>
    <t>mmexport1604397862470.jpg</t>
  </si>
  <si>
    <t>陈丽梅，兰新喻</t>
  </si>
  <si>
    <t>2020-11-03 17:57</t>
  </si>
  <si>
    <t>四川太极大药房连锁有限公司&gt;片区/门店&gt;城中片区&gt;解放北路店</t>
  </si>
  <si>
    <t>86a92d0f-00f7-48a4-a9bc-cdd8dbf00a19.jpeg</t>
  </si>
  <si>
    <t>eacb1d96-1e87-49b9-b37b-2d11245d0442.jpeg</t>
  </si>
  <si>
    <t>317db648-f2c1-48c0-aa78-f16e03efddae.jpeg</t>
  </si>
  <si>
    <t>邹媛媛；任嘉欣</t>
  </si>
  <si>
    <t>2020-11-03 17:47</t>
  </si>
  <si>
    <t>四川太极大药房连锁有限公司&gt;片区/门店&gt;东南片区&gt;万科路店</t>
  </si>
  <si>
    <t>84cad7d9-50cd-42eb-8763-d301a6e6eea8.jpeg</t>
  </si>
  <si>
    <t>2472c002-3fed-4274-b2cd-3d26e4d57942.jpeg</t>
  </si>
  <si>
    <t>6173e289-ab72-48e0-9d0b-7d71365b420f.jpeg</t>
  </si>
  <si>
    <t>12</t>
  </si>
  <si>
    <t>黄姣，雍丹</t>
  </si>
  <si>
    <t>2020-11-03 17:45</t>
  </si>
  <si>
    <t>四川太极大药房连锁有限公司&gt;片区/门店&gt;西北片区&gt;万和北路店</t>
  </si>
  <si>
    <t>mmexport1604396336253.jpg</t>
  </si>
  <si>
    <t>mmexport1604396354685.jpg</t>
  </si>
  <si>
    <t>mmexport1604396356449.jpg</t>
  </si>
  <si>
    <t>廖红，黄杨，欧玲</t>
  </si>
  <si>
    <t>2020-11-03 17:40</t>
  </si>
  <si>
    <t>四川太极大药房连锁有限公司&gt;片区/门店&gt;东南片区&gt;公济桥店</t>
  </si>
  <si>
    <t>mmexport1604396278015.jpg</t>
  </si>
  <si>
    <t>img_20201103_151023.jpg</t>
  </si>
  <si>
    <t>mmexport16043962780151.jpg</t>
  </si>
  <si>
    <t>邱如秀，曲木尔哈，兰夏琳</t>
  </si>
  <si>
    <t>2020-11-03 17:34</t>
  </si>
  <si>
    <t>四川太极大药房连锁有限公司&gt;片区/门店&gt;西北片区&gt;佳灵路店</t>
  </si>
  <si>
    <t>mmexport1604395743295.jpg</t>
  </si>
  <si>
    <t>mmexport1604395746738.jpg</t>
  </si>
  <si>
    <t>mmexport1604395749325.jpg</t>
  </si>
  <si>
    <t>23</t>
  </si>
  <si>
    <t>李凤霞，谢雯倩，王荣</t>
  </si>
  <si>
    <t>2020-11-03 17:19</t>
  </si>
  <si>
    <t>四川太极大药房连锁有限公司&gt;片区/门店&gt;西北片区&gt;十二桥店</t>
  </si>
  <si>
    <t>65d18148-4c06-4faa-bea8-85188495ef2b.jpeg</t>
  </si>
  <si>
    <t>17b7d730-cb04-4525-b657-8bc8c3a95da3.jpeg</t>
  </si>
  <si>
    <t>355cd5ce-240d-437f-9157-ca05b6919a3f.jpeg</t>
  </si>
  <si>
    <t>胡荣琼，陈思敏，徐泽洋</t>
  </si>
  <si>
    <t>2020-11-03 17:15</t>
  </si>
  <si>
    <t>四川太极大药房连锁有限公司&gt;片区/门店&gt;西北片区&gt;五福桥东路店</t>
  </si>
  <si>
    <t>img_20201103_164740.jpg</t>
  </si>
  <si>
    <t>img_20201103_163109.jpg</t>
  </si>
  <si>
    <t>img_20201103_153357.jpg</t>
  </si>
  <si>
    <t>60</t>
  </si>
  <si>
    <t>李蕊，何思怡，邓婧</t>
  </si>
  <si>
    <t>2020-11-03 16:49</t>
  </si>
  <si>
    <t>mmexport1604393064353.jpg</t>
  </si>
  <si>
    <t>mmexport1604392466962.jpg</t>
  </si>
  <si>
    <t>mmexport1604391953782.jpg</t>
  </si>
  <si>
    <t>高清清，杨梦佳，田甜</t>
  </si>
  <si>
    <t>2020-11-03 15:57</t>
  </si>
  <si>
    <t>四川太极大药房连锁有限公司&gt;片区/门店&gt;东南片区&gt;中和新下街店</t>
  </si>
  <si>
    <t>img_20201103_153142.jpg</t>
  </si>
  <si>
    <t>img_20201103_152010.jpg</t>
  </si>
  <si>
    <t>img_20201103_152146.jpg</t>
  </si>
  <si>
    <t>谭凤旭，易茂兰，熊小芳</t>
  </si>
  <si>
    <t>2020-11-03 15:29</t>
  </si>
  <si>
    <t>四川太极大药房连锁有限公司&gt;片区/门店&gt;东南片区&gt;双流锦华路店</t>
  </si>
  <si>
    <t>mmexport1604388144791.jpg</t>
  </si>
  <si>
    <t>mmexport1604388155700.jpg</t>
  </si>
  <si>
    <t>mmexport1604388162497.jpg</t>
  </si>
  <si>
    <t>26</t>
  </si>
  <si>
    <t>钟世豪，蒋新粤</t>
  </si>
  <si>
    <t>2020-11-03 15:24</t>
  </si>
  <si>
    <t>四川太极大药房连锁有限公司&gt;片区/门店&gt;东南片区&gt;榕声路店</t>
  </si>
  <si>
    <t>856bf50f-e168-4f4c-8dbd-61f6922e158a.jpeg</t>
  </si>
  <si>
    <t>fe0ba696-4938-4a5d-afd3-c0d083f883f7.jpeg</t>
  </si>
  <si>
    <t>b9acd209-31dd-4399-b987-ebe28ce8bd13.jpeg</t>
  </si>
  <si>
    <t>张丽 陈香丽 马燕</t>
  </si>
  <si>
    <t>2020-11-03 15:23</t>
  </si>
  <si>
    <t>四川太极大药房连锁有限公司&gt;片区/门店&gt;西北片区&gt;马超东路店</t>
  </si>
  <si>
    <t>img_20201103_151024_1.jpg</t>
  </si>
  <si>
    <t>img_20201103_150548.jpg</t>
  </si>
  <si>
    <t>img_20201103_150717.jpg</t>
  </si>
  <si>
    <t>杨晓岚   苟俊驰   罗丹</t>
  </si>
  <si>
    <t>2020-11-03 15:22</t>
  </si>
  <si>
    <t>fb95b57d-6759-471f-955e-aa624d83670d.jpeg</t>
  </si>
  <si>
    <t>8ce4aed8-c8f3-4b95-8453-1dbdfc16f038.jpeg</t>
  </si>
  <si>
    <t>f6e05872-0507-4ed4-baf3-ec41e0d0ffc5.jpeg</t>
  </si>
  <si>
    <t>四川太极大药房连锁有限公司&gt;片区/门店&gt;大邑片区&gt;千禧街药店</t>
  </si>
  <si>
    <t>img_6244.heic.jpg.jpg</t>
  </si>
  <si>
    <t>20201103_145331.jpg</t>
  </si>
  <si>
    <t>img_6246.heic.jpg.jpg</t>
  </si>
  <si>
    <t>李沙、张群</t>
  </si>
  <si>
    <t>2020-11-03 15:09</t>
  </si>
  <si>
    <t>四川太极大药房连锁有限公司&gt;片区/门店&gt;城郊二片&gt;都江堰中心店</t>
  </si>
  <si>
    <t>mmexport1604386773600_b4690f95.jpg</t>
  </si>
  <si>
    <t>mmexport1604386796571.jpg</t>
  </si>
  <si>
    <t>mmexport1604386858431_beac8ca9.jpg</t>
  </si>
  <si>
    <t>17</t>
  </si>
  <si>
    <t>聂丽    宋丹   梁海燕</t>
  </si>
  <si>
    <t>2020-11-03 14:57</t>
  </si>
  <si>
    <t>四川太极大药房连锁有限公司&gt;片区/门店&gt;城中片区&gt;科华路店</t>
  </si>
  <si>
    <t>img_20201103_095228.jpg</t>
  </si>
  <si>
    <t>img_20201103_095528.jpg</t>
  </si>
  <si>
    <t>img_20201103_095908.jpg</t>
  </si>
  <si>
    <t>黄玲，魏存敏</t>
  </si>
  <si>
    <t>2020-11-03 14:44</t>
  </si>
  <si>
    <t>四川太极大药房连锁有限公司&gt;片区/门店&gt;西北片区&gt;清江东路2店</t>
  </si>
  <si>
    <t>img_20201103_102744.jpg</t>
  </si>
  <si>
    <t>img_20201103_103416.jpg</t>
  </si>
  <si>
    <t>img_20201103_101115.jpg</t>
  </si>
  <si>
    <t>10</t>
  </si>
  <si>
    <t>2020-11-03 14:35</t>
  </si>
  <si>
    <t>四川太极大药房连锁有限公司&gt;片区/门店&gt;城郊二片&gt;景中路店</t>
  </si>
  <si>
    <t>f6ace403-42a1-4e9c-8117-ae1ffbe40c0a.jpeg</t>
  </si>
  <si>
    <t>82172acd-7b93-44ec-b087-f77cc68ecae1.jpeg</t>
  </si>
  <si>
    <t>16aa79fe-a00b-4386-870e-d3edce321801.jpeg</t>
  </si>
  <si>
    <t>27</t>
  </si>
  <si>
    <t>杨科岳仕芹</t>
  </si>
  <si>
    <t>2020-11-03 12:13</t>
  </si>
  <si>
    <t>四川太极大药房连锁有限公司&gt;片区/门店&gt;城郊二片&gt;温江店</t>
  </si>
  <si>
    <t>mmexport1604376698197.jpg</t>
  </si>
  <si>
    <t>mmexport1604376704518.jpg</t>
  </si>
  <si>
    <t>mmexport1604376707601.jpg</t>
  </si>
  <si>
    <t>2020-11-03 11:50</t>
  </si>
  <si>
    <t>四川太极大药房连锁有限公司&gt;片区/门店&gt;西北片区&gt;新繁店</t>
  </si>
  <si>
    <t>img20201102143136.jpg</t>
  </si>
  <si>
    <t>img_20201102_143754.jpg</t>
  </si>
  <si>
    <t>img_20201102_143756.jpg</t>
  </si>
  <si>
    <t>朱朝霞张奇瑶曾国平</t>
  </si>
  <si>
    <t>2020-11-03 11:40</t>
  </si>
  <si>
    <t>四川太极大药房连锁有限公司&gt;片区/门店&gt;东南片区&gt;天久北巷店</t>
  </si>
  <si>
    <t>9b22a2c7-5260-45c2-92c1-226ed0f7e743.jpeg</t>
  </si>
  <si>
    <t>4949429d-63df-4080-a291-3474fb67eb24.jpeg</t>
  </si>
  <si>
    <t>3b2c5023-6ea9-4668-81c7-1cd00d5bda63.jpeg</t>
  </si>
  <si>
    <t>72</t>
  </si>
  <si>
    <t>周红蓉。 陈郑萍</t>
  </si>
  <si>
    <t>2020-11-03 11:34</t>
  </si>
  <si>
    <t>四川太极大药房连锁有限公司&gt;片区/门店&gt;城郊二片&gt;崇州怀远店</t>
  </si>
  <si>
    <t>ab81fa00-6c47-4e19-8590-4662ba4737fa.jpeg</t>
  </si>
  <si>
    <t>b1839a67-279f-49d9-9d81-fa36cda4513c.jpeg</t>
  </si>
  <si>
    <t>a61d2d89-d817-442f-a0bc-372e55869760.jpeg</t>
  </si>
  <si>
    <t>5</t>
  </si>
  <si>
    <t>窦潘、韩艳梅</t>
  </si>
  <si>
    <t>2020-11-03 11:22</t>
  </si>
  <si>
    <t>桃源店手机</t>
  </si>
  <si>
    <t>四川太极大药房连锁有限公司&gt;片区/门店&gt;大邑片区&gt;内蒙古桃源店</t>
  </si>
  <si>
    <t>1604373067329.jpg</t>
  </si>
  <si>
    <t>1604373045290.jpg</t>
  </si>
  <si>
    <t>1604373028272.jpg</t>
  </si>
  <si>
    <t>袁文秀，龚榆辉</t>
  </si>
  <si>
    <t>2020-11-03 11:13</t>
  </si>
  <si>
    <t>1uzfusrfhahkkcwtodq55qcbz_0.jpg</t>
  </si>
  <si>
    <t>69x55e3r3jbfsrvyfbvi24t94_0.jpg</t>
  </si>
  <si>
    <t>mt47bwemb1e39k5nfqncpxvu_0.jpg</t>
  </si>
  <si>
    <t>2020-11-03 11:01</t>
  </si>
  <si>
    <t>四川太极大药房连锁有限公司&gt;片区/门店&gt;城郊二片&gt;金带街店</t>
  </si>
  <si>
    <t>7414273a-dacc-4abc-a1e3-13cbb9252066.jpeg</t>
  </si>
  <si>
    <t>9ce5e0e0-2a03-490d-8940-81e6206a3991.jpeg</t>
  </si>
  <si>
    <t>b02c51aa-89bb-484d-bd43-fd1dab7af84b.jpeg</t>
  </si>
  <si>
    <t>陈凤珍，王依纯</t>
  </si>
  <si>
    <t>2020-11-03 10:14</t>
  </si>
  <si>
    <t>四川太极大药房连锁有限公司&gt;片区/门店&gt;新津片区&gt;新津兴义店</t>
  </si>
  <si>
    <t>img20201103100215.jpg</t>
  </si>
  <si>
    <t>img20201103100111.jpg</t>
  </si>
  <si>
    <t>img20201103095849.jpg</t>
  </si>
  <si>
    <t>庄静，张丹</t>
  </si>
  <si>
    <t>2020-11-03 08:39</t>
  </si>
  <si>
    <t>四川太极大药房连锁有限公司&gt;后勤部门&gt;信息部/财务部/营运部/外销部&gt;营运部，四川太极大药房连锁有限公司&gt;片区/门店&gt;新津片区，四川太极大药房连锁有限公司&gt;片区/门店&gt;新津片区&gt;五津西路店</t>
  </si>
  <si>
    <t>66fa2dc8-e8e0-4cf3-bbd9-fbe75124f826.jpeg</t>
  </si>
  <si>
    <t>0ef9c772-de1c-4499-be68-f16076df8dc5.jpeg</t>
  </si>
  <si>
    <t>d8497a9b-72b0-46bf-96d3-0879d8675e97.jpeg</t>
  </si>
  <si>
    <t>王燕丽、李迎新</t>
  </si>
  <si>
    <t>2020-11-02 20:33</t>
  </si>
  <si>
    <t>四川太极大药房连锁有限公司&gt;片区/门店&gt;西北片区&gt;花照壁店</t>
  </si>
  <si>
    <t>img20201102181113.jpg</t>
  </si>
  <si>
    <t>img20201102180657.jpg</t>
  </si>
  <si>
    <t>img20201102182200.jpg</t>
  </si>
  <si>
    <t>代志斌，罗霜，庞远梅</t>
  </si>
  <si>
    <t>2020-11-02 20:09</t>
  </si>
  <si>
    <t>四川太极大药房连锁有限公司&gt;片区/门店&gt;新津片区&gt;武阳西路店</t>
  </si>
  <si>
    <t>img_8238.heic.jpg.jpg</t>
  </si>
  <si>
    <t>img_8258.heic.jpg.jpg</t>
  </si>
  <si>
    <t>img_8239.heic.jpg.jpg</t>
  </si>
  <si>
    <t>祁荣，伍正群</t>
  </si>
  <si>
    <t>2020-11-02 19:55</t>
  </si>
  <si>
    <t>mmexport1604317892097.jpg</t>
  </si>
  <si>
    <t>mmexport1604317911603.jpg</t>
  </si>
  <si>
    <t>mmexport1604318047972.jpg</t>
  </si>
  <si>
    <t>兰夏琳，曲木尔哈</t>
  </si>
  <si>
    <t>2020-11-02 18:58</t>
  </si>
  <si>
    <t>四川太极大药房连锁有限公司&gt;片区/门店&gt;西北片区&gt;顺和街店</t>
  </si>
  <si>
    <t>3b2b80cd-60da-43b3-b256-24baa81c7959.jpeg</t>
  </si>
  <si>
    <t>b9183337-5857-4d23-aa36-edf71a8b88a4.jpeg</t>
  </si>
  <si>
    <t>eb8946ec-cd35-4077-aad4-e62857bc8221.jpeg</t>
  </si>
  <si>
    <t>李媛，邹颖</t>
  </si>
  <si>
    <t>2020-11-02 18:57</t>
  </si>
  <si>
    <t>9d4f6d06-f6cc-4961-b785-1da8d7ebfdc0.jpeg</t>
  </si>
  <si>
    <t>9d37eaa2-ddd9-4944-ad42-2ffd08c85489.jpeg</t>
  </si>
  <si>
    <t>51a7bcf4-6002-485e-b15c-19485ba61ecb.jpeg</t>
  </si>
  <si>
    <t>李穴增  贺英桢</t>
  </si>
  <si>
    <t>2020-11-02 18:04</t>
  </si>
  <si>
    <t>四川太极大药房连锁有限公司&gt;片区/门店&gt;东南片区&gt;航中街店</t>
  </si>
  <si>
    <t>mmexport1604311440683.jpg</t>
  </si>
  <si>
    <t>mmexport1604311222322.jpg</t>
  </si>
  <si>
    <t>mmexport1604311210189.jpg</t>
  </si>
  <si>
    <t>晏玲，王丹丹</t>
  </si>
  <si>
    <t>2020-11-02 18:02</t>
  </si>
  <si>
    <t>四川太极大药房连锁有限公司&gt;片区/门店&gt;东南片区&gt;观音桥店</t>
  </si>
  <si>
    <t>img_20201102_165416.jpg</t>
  </si>
  <si>
    <t>mmexport1604309190504.jpg</t>
  </si>
  <si>
    <t>img_20201102_164058.jpg</t>
  </si>
  <si>
    <t>袁咏梅，花晓轩</t>
  </si>
  <si>
    <t>2020-11-02 17:44</t>
  </si>
  <si>
    <t>四川太极大药房连锁有限公司&gt;片区/门店&gt;城郊二片&gt;问道西路店</t>
  </si>
  <si>
    <t>img20201102153225.jpg</t>
  </si>
  <si>
    <t>img20201102152859.jpg</t>
  </si>
  <si>
    <t>img20201102151459.jpg</t>
  </si>
  <si>
    <t>吴志海  毛玉</t>
  </si>
  <si>
    <t>2020-11-02 17:30</t>
  </si>
  <si>
    <t>四川太极大药房连锁有限公司&gt;片区/门店&gt;东南片区&gt;华泰路店</t>
  </si>
  <si>
    <t>20201102_145027.jpg</t>
  </si>
  <si>
    <t>20201102_144635_b9f02a.jpg</t>
  </si>
  <si>
    <t>20201102_154001_bc34b12f.jpg</t>
  </si>
  <si>
    <t>毛静静，刘春花</t>
  </si>
  <si>
    <t>2020-11-02 17:00</t>
  </si>
  <si>
    <t>四川太极大药房连锁有限公司&gt;片区/门店&gt;大邑片区&gt;大邑潘家街店</t>
  </si>
  <si>
    <t>img_20201102_154659.jpg</t>
  </si>
  <si>
    <t>mmexport1604307261707.jpg</t>
  </si>
  <si>
    <t>mmexport1604307266849.jpg</t>
  </si>
  <si>
    <t>4</t>
  </si>
  <si>
    <t>闵巧，程浩</t>
  </si>
  <si>
    <t>2020-11-02 16:51</t>
  </si>
  <si>
    <t>四川太极大药房连锁有限公司&gt;片区/门店&gt;城中片区&gt;郫县一环路东南段店</t>
  </si>
  <si>
    <t>mmexport1604306939974.jpg</t>
  </si>
  <si>
    <t>mmexport1604306924931.jpg</t>
  </si>
  <si>
    <t>mmexport1604306914772.jpg</t>
  </si>
  <si>
    <t>邓红梅，罗煜东</t>
  </si>
  <si>
    <t>2020-11-02 16:17</t>
  </si>
  <si>
    <t>四川太极大药房连锁有限公司&gt;片区/门店&gt;大邑片区&gt;大邑北街店</t>
  </si>
  <si>
    <t>mmexport1604302719701.jpg</t>
  </si>
  <si>
    <t>mmexport1604302722256.jpg</t>
  </si>
  <si>
    <t>mmexport1604302728094.jpg</t>
  </si>
  <si>
    <t>吕晓琴 黄霞</t>
  </si>
  <si>
    <t>img20201102155831.jpg</t>
  </si>
  <si>
    <t>img20201102153621.jpg</t>
  </si>
  <si>
    <t>img20201102153244.jpg</t>
  </si>
  <si>
    <t>9</t>
  </si>
  <si>
    <t>黎婷婷，刘青，田甜</t>
  </si>
  <si>
    <t>2020-11-02 16:12</t>
  </si>
  <si>
    <t>四川太极大药房连锁有限公司&gt;片区/门店&gt;城中片区&gt;羊子山西路店</t>
  </si>
  <si>
    <t>6a35a2b8-bd83-419d-9289-1d787fa72be2.jpeg</t>
  </si>
  <si>
    <t>4c7266d4-20f4-41f6-9c0f-c30530dea1b2.jpeg</t>
  </si>
  <si>
    <t>1a6490a7-5009-4bbe-a50b-83cec9f6140a.jpeg</t>
  </si>
  <si>
    <t>2020-11-02 15:30</t>
  </si>
  <si>
    <t>四川太极大药房连锁有限公司&gt;片区/门店&gt;城中片区&gt;青龙街店</t>
  </si>
  <si>
    <t>mvimg_20201102_151447.jpg</t>
  </si>
  <si>
    <t>mvimg_20201102_150737.jpg</t>
  </si>
  <si>
    <t>mvimg_20201102_150720.jpg</t>
  </si>
  <si>
    <t>高文棋 池波 宋晓倩</t>
  </si>
  <si>
    <t>2020-11-02 15:11</t>
  </si>
  <si>
    <t>锦华店</t>
  </si>
  <si>
    <t>0182ecb4-44d0-4b4e-8171-75a5e8caaee2.jpeg</t>
  </si>
  <si>
    <t>28988e9c-2f08-4331-b64c-07125b86d4be.jpeg</t>
  </si>
  <si>
    <t>42fe991d-a9a2-43b8-b214-6ab24de23802.jpeg</t>
  </si>
  <si>
    <t>14</t>
  </si>
  <si>
    <t>2020-11-02 11:59</t>
  </si>
  <si>
    <t>四川太极大药房连锁有限公司&gt;片区/门店&gt;东南片区&gt;成汉南路店</t>
  </si>
  <si>
    <t>767162e8-108b-443f-8df6-841ab8773c50.jpeg</t>
  </si>
  <si>
    <t>52feee3c-3351-4505-8fa0-a24d6dba344a.jpeg</t>
  </si>
  <si>
    <t>da9de78b-1b0d-4201-a6c6-d5ec322abc53.jpeg</t>
  </si>
  <si>
    <t>蒋雪琴，吴伟利，杜洪橘</t>
  </si>
  <si>
    <t>2020-11-02 10:59</t>
  </si>
  <si>
    <t>四川太极大药房连锁有限公司&gt;片区/门店&gt;城郊二片&gt;翔凤路店</t>
  </si>
  <si>
    <t>955e7c52-5b98-4b1c-9322-5378304ba64a.jpeg</t>
  </si>
  <si>
    <t>5ac15989-cca7-40ac-a4f1-98e291f8594a.jpeg</t>
  </si>
  <si>
    <t>75a28f11-83b7-44e3-a61c-c79cd1cab3a5.jpeg</t>
  </si>
  <si>
    <t>邓银鑫、李燕</t>
  </si>
  <si>
    <t>2020-11-02 10:53</t>
  </si>
  <si>
    <t>子龙店手机</t>
  </si>
  <si>
    <t>四川太极大药房连锁有限公司&gt;片区/门店&gt;大邑片区&gt;子龙店</t>
  </si>
  <si>
    <t>img_20201102_103517.jpg</t>
  </si>
  <si>
    <t>img_20201102_104126.jpg</t>
  </si>
  <si>
    <t>img_20201102_105202.jpg</t>
  </si>
  <si>
    <t>李秀辉   冯晓宇</t>
  </si>
  <si>
    <t>2020-11-01 20:18</t>
  </si>
  <si>
    <t>四川太极大药房连锁有限公司&gt;片区/门店&gt;城中片区&gt;杉板桥店</t>
  </si>
  <si>
    <t>2020-11-01</t>
  </si>
  <si>
    <t>mmexport1604232964145.jpg</t>
  </si>
  <si>
    <t>mmexport1604232994911.jpg</t>
  </si>
  <si>
    <t>mmexport1604232985636.jpg</t>
  </si>
  <si>
    <t>殷岱菊杨小英</t>
  </si>
  <si>
    <t>2020-11-01 15:11</t>
  </si>
  <si>
    <t>9e7d52aa-a9a0-4a53-8c4f-664df8647199.jpeg</t>
  </si>
  <si>
    <t>2b27e592-1fa5-4750-9f37-5921edbc80e8.jpeg</t>
  </si>
  <si>
    <t>image.jpg</t>
  </si>
  <si>
    <t>王俊 舒鑫</t>
  </si>
  <si>
    <t>东南片区</t>
    <phoneticPr fontId="31" type="noConversion"/>
  </si>
  <si>
    <t>大源北街店</t>
    <phoneticPr fontId="31" type="noConversion"/>
  </si>
  <si>
    <t>李蕊如</t>
    <phoneticPr fontId="31" type="noConversion"/>
  </si>
  <si>
    <t>张亚红</t>
    <phoneticPr fontId="31" type="noConversion"/>
  </si>
  <si>
    <t>李远婷</t>
    <phoneticPr fontId="31" type="noConversion"/>
  </si>
  <si>
    <t>敬舒雅</t>
    <phoneticPr fontId="31" type="noConversion"/>
  </si>
  <si>
    <t>蒋羽</t>
    <phoneticPr fontId="31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</si>
</sst>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Arial"/>
    </font>
    <font>
      <b/>
      <sz val="12"/>
      <color indexed="20"/>
      <name val="Arial"/>
    </font>
    <font>
      <b/>
      <sz val="12"/>
      <color rgb="FF800080"/>
      <name val="宋体"/>
      <charset val="134"/>
    </font>
    <font>
      <b/>
      <sz val="12"/>
      <color theme="1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FF0000"/>
      <name val="Arial"/>
    </font>
    <font>
      <b/>
      <sz val="10"/>
      <name val="Arial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026EE"/>
      <name val="宋体"/>
      <charset val="134"/>
      <scheme val="minor"/>
    </font>
    <font>
      <b/>
      <sz val="10"/>
      <color rgb="FFF026EE"/>
      <name val="宋体"/>
      <charset val="134"/>
      <scheme val="minor"/>
    </font>
    <font>
      <b/>
      <sz val="12"/>
      <color rgb="FF800080"/>
      <name val="Arial"/>
    </font>
    <font>
      <sz val="10"/>
      <color rgb="FF7030A0"/>
      <name val="宋体"/>
      <charset val="134"/>
    </font>
    <font>
      <sz val="9"/>
      <name val="宋体"/>
      <charset val="13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8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178" fontId="14" fillId="3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 wrapText="1"/>
    </xf>
    <xf numFmtId="0" fontId="14" fillId="4" borderId="2" xfId="0" applyNumberFormat="1" applyFont="1" applyFill="1" applyBorder="1" applyAlignment="1">
      <alignment horizontal="center" vertical="center" wrapText="1"/>
    </xf>
    <xf numFmtId="178" fontId="14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0" fontId="11" fillId="4" borderId="2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178" fontId="8" fillId="4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/>
    </xf>
    <xf numFmtId="0" fontId="11" fillId="5" borderId="2" xfId="0" applyNumberFormat="1" applyFont="1" applyFill="1" applyBorder="1" applyAlignment="1">
      <alignment horizontal="center" vertical="center"/>
    </xf>
    <xf numFmtId="0" fontId="11" fillId="5" borderId="2" xfId="0" applyNumberFormat="1" applyFont="1" applyFill="1" applyBorder="1" applyAlignment="1">
      <alignment horizontal="center" vertical="center" wrapText="1"/>
    </xf>
    <xf numFmtId="178" fontId="8" fillId="5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10" fontId="8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0" fontId="1" fillId="6" borderId="2" xfId="0" applyNumberFormat="1" applyFont="1" applyFill="1" applyBorder="1" applyAlignment="1">
      <alignment horizontal="center" vertical="center"/>
    </xf>
    <xf numFmtId="10" fontId="1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/>
    </xf>
    <xf numFmtId="178" fontId="8" fillId="3" borderId="2" xfId="0" applyNumberFormat="1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8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6" borderId="2" xfId="0" applyFont="1" applyFill="1" applyBorder="1" applyAlignment="1">
      <alignment horizontal="center" vertical="center" wrapText="1"/>
    </xf>
    <xf numFmtId="178" fontId="4" fillId="6" borderId="2" xfId="0" applyNumberFormat="1" applyFont="1" applyFill="1" applyBorder="1" applyAlignment="1">
      <alignment horizontal="center" vertical="center" wrapText="1"/>
    </xf>
    <xf numFmtId="178" fontId="4" fillId="4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8" fontId="1" fillId="6" borderId="2" xfId="0" applyNumberFormat="1" applyFont="1" applyFill="1" applyBorder="1" applyAlignment="1">
      <alignment horizontal="center" vertical="center" wrapText="1"/>
    </xf>
    <xf numFmtId="178" fontId="1" fillId="4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vertical="center"/>
    </xf>
    <xf numFmtId="49" fontId="23" fillId="0" borderId="2" xfId="0" applyNumberFormat="1" applyFont="1" applyFill="1" applyBorder="1" applyAlignment="1">
      <alignment horizontal="center" vertical="center"/>
    </xf>
    <xf numFmtId="178" fontId="23" fillId="0" borderId="2" xfId="0" applyNumberFormat="1" applyFont="1" applyFill="1" applyBorder="1" applyAlignment="1">
      <alignment horizontal="center" vertical="center"/>
    </xf>
    <xf numFmtId="0" fontId="24" fillId="4" borderId="2" xfId="0" applyNumberFormat="1" applyFont="1" applyFill="1" applyBorder="1" applyAlignment="1">
      <alignment horizontal="center" vertical="center"/>
    </xf>
    <xf numFmtId="49" fontId="24" fillId="4" borderId="2" xfId="0" applyNumberFormat="1" applyFont="1" applyFill="1" applyBorder="1" applyAlignment="1">
      <alignment vertical="center"/>
    </xf>
    <xf numFmtId="49" fontId="24" fillId="4" borderId="2" xfId="0" applyNumberFormat="1" applyFont="1" applyFill="1" applyBorder="1" applyAlignment="1">
      <alignment horizontal="center" vertical="center"/>
    </xf>
    <xf numFmtId="178" fontId="24" fillId="4" borderId="2" xfId="0" applyNumberFormat="1" applyFont="1" applyFill="1" applyBorder="1" applyAlignment="1">
      <alignment horizontal="center" vertical="center"/>
    </xf>
    <xf numFmtId="0" fontId="25" fillId="3" borderId="2" xfId="0" applyNumberFormat="1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vertical="center"/>
    </xf>
    <xf numFmtId="49" fontId="25" fillId="3" borderId="2" xfId="0" applyNumberFormat="1" applyFont="1" applyFill="1" applyBorder="1" applyAlignment="1">
      <alignment horizontal="center" vertical="center"/>
    </xf>
    <xf numFmtId="178" fontId="25" fillId="3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center" vertical="center"/>
    </xf>
    <xf numFmtId="178" fontId="2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178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/>
    </xf>
    <xf numFmtId="0" fontId="1" fillId="9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78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178" fontId="11" fillId="3" borderId="2" xfId="0" applyNumberFormat="1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8" fontId="1" fillId="3" borderId="2" xfId="0" applyNumberFormat="1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10" fontId="20" fillId="4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 wrapText="1"/>
    </xf>
    <xf numFmtId="178" fontId="4" fillId="0" borderId="13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78" fontId="14" fillId="0" borderId="2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11" fillId="4" borderId="1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178" fontId="4" fillId="3" borderId="11" xfId="0" applyNumberFormat="1" applyFont="1" applyFill="1" applyBorder="1" applyAlignment="1">
      <alignment horizontal="center" vertical="center"/>
    </xf>
    <xf numFmtId="178" fontId="4" fillId="3" borderId="12" xfId="0" applyNumberFormat="1" applyFont="1" applyFill="1" applyBorder="1" applyAlignment="1">
      <alignment horizontal="center" vertical="center"/>
    </xf>
    <xf numFmtId="178" fontId="4" fillId="3" borderId="13" xfId="0" applyNumberFormat="1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178" fontId="4" fillId="0" borderId="11" xfId="0" applyNumberFormat="1" applyFont="1" applyFill="1" applyBorder="1" applyAlignment="1">
      <alignment horizontal="center" vertical="center"/>
    </xf>
    <xf numFmtId="178" fontId="4" fillId="0" borderId="12" xfId="0" applyNumberFormat="1" applyFont="1" applyFill="1" applyBorder="1" applyAlignment="1">
      <alignment horizontal="center" vertical="center"/>
    </xf>
    <xf numFmtId="178" fontId="4" fillId="0" borderId="13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178" fontId="14" fillId="0" borderId="11" xfId="0" applyNumberFormat="1" applyFont="1" applyFill="1" applyBorder="1" applyAlignment="1">
      <alignment horizontal="center" vertical="center"/>
    </xf>
    <xf numFmtId="178" fontId="14" fillId="0" borderId="13" xfId="0" applyNumberFormat="1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178" fontId="22" fillId="0" borderId="2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0" fontId="19" fillId="0" borderId="2" xfId="0" applyNumberFormat="1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3" fillId="10" borderId="2" xfId="0" applyFont="1" applyFill="1" applyBorder="1" applyAlignment="1">
      <alignment horizontal="center" vertical="center"/>
    </xf>
    <xf numFmtId="0" fontId="13" fillId="10" borderId="2" xfId="0" applyFont="1" applyFill="1" applyBorder="1" applyAlignment="1">
      <alignment horizontal="left" vertical="center"/>
    </xf>
    <xf numFmtId="0" fontId="11" fillId="10" borderId="2" xfId="0" applyNumberFormat="1" applyFont="1" applyFill="1" applyBorder="1" applyAlignment="1">
      <alignment horizontal="center" vertical="center"/>
    </xf>
    <xf numFmtId="0" fontId="1" fillId="10" borderId="2" xfId="0" applyNumberFormat="1" applyFont="1" applyFill="1" applyBorder="1" applyAlignment="1">
      <alignment horizontal="center" vertical="center" wrapText="1"/>
    </xf>
    <xf numFmtId="0" fontId="8" fillId="10" borderId="2" xfId="0" applyNumberFormat="1" applyFont="1" applyFill="1" applyBorder="1" applyAlignment="1">
      <alignment horizontal="center" vertical="center" wrapText="1"/>
    </xf>
    <xf numFmtId="178" fontId="1" fillId="10" borderId="2" xfId="0" applyNumberFormat="1" applyFont="1" applyFill="1" applyBorder="1" applyAlignment="1">
      <alignment horizontal="center" vertical="center"/>
    </xf>
    <xf numFmtId="178" fontId="8" fillId="10" borderId="2" xfId="0" applyNumberFormat="1" applyFont="1" applyFill="1" applyBorder="1" applyAlignment="1">
      <alignment horizontal="center" vertical="center"/>
    </xf>
    <xf numFmtId="10" fontId="1" fillId="10" borderId="2" xfId="0" applyNumberFormat="1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2" xfId="0" applyNumberFormat="1" applyFont="1" applyFill="1" applyBorder="1" applyAlignment="1">
      <alignment horizontal="center" vertical="center"/>
    </xf>
    <xf numFmtId="10" fontId="27" fillId="10" borderId="2" xfId="0" applyNumberFormat="1" applyFont="1" applyFill="1" applyBorder="1" applyAlignment="1">
      <alignment horizontal="center" vertical="center" wrapText="1"/>
    </xf>
    <xf numFmtId="10" fontId="8" fillId="10" borderId="2" xfId="0" applyNumberFormat="1" applyFont="1" applyFill="1" applyBorder="1" applyAlignment="1">
      <alignment horizontal="center" vertical="center" wrapText="1"/>
    </xf>
    <xf numFmtId="0" fontId="11" fillId="10" borderId="2" xfId="0" applyNumberFormat="1" applyFont="1" applyFill="1" applyBorder="1" applyAlignment="1">
      <alignment horizontal="center" vertical="center" wrapText="1"/>
    </xf>
    <xf numFmtId="178" fontId="11" fillId="10" borderId="2" xfId="0" applyNumberFormat="1" applyFont="1" applyFill="1" applyBorder="1" applyAlignment="1">
      <alignment horizontal="center" vertical="center" wrapText="1"/>
    </xf>
    <xf numFmtId="10" fontId="27" fillId="10" borderId="2" xfId="0" applyNumberFormat="1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 wrapText="1"/>
    </xf>
    <xf numFmtId="0" fontId="0" fillId="10" borderId="0" xfId="0" applyFont="1" applyFill="1" applyAlignment="1">
      <alignment vertical="center"/>
    </xf>
    <xf numFmtId="0" fontId="11" fillId="11" borderId="2" xfId="0" applyNumberFormat="1" applyFont="1" applyFill="1" applyBorder="1" applyAlignment="1">
      <alignment horizontal="center" vertical="center" wrapText="1"/>
    </xf>
    <xf numFmtId="178" fontId="11" fillId="11" borderId="2" xfId="0" applyNumberFormat="1" applyFont="1" applyFill="1" applyBorder="1" applyAlignment="1">
      <alignment horizontal="center" vertical="center" wrapText="1"/>
    </xf>
    <xf numFmtId="0" fontId="9" fillId="12" borderId="0" xfId="0" applyNumberFormat="1" applyFont="1" applyFill="1" applyAlignment="1">
      <alignment horizontal="center" vertical="center"/>
    </xf>
    <xf numFmtId="0" fontId="9" fillId="12" borderId="9" xfId="0" applyNumberFormat="1" applyFont="1" applyFill="1" applyBorder="1" applyAlignment="1">
      <alignment horizontal="center" vertical="center"/>
    </xf>
    <xf numFmtId="0" fontId="9" fillId="12" borderId="2" xfId="0" applyNumberFormat="1" applyFont="1" applyFill="1" applyBorder="1" applyAlignment="1">
      <alignment horizontal="center" vertical="center" wrapText="1"/>
    </xf>
    <xf numFmtId="178" fontId="9" fillId="12" borderId="2" xfId="0" applyNumberFormat="1" applyFont="1" applyFill="1" applyBorder="1" applyAlignment="1">
      <alignment horizontal="center" vertical="center" wrapText="1"/>
    </xf>
    <xf numFmtId="0" fontId="11" fillId="12" borderId="2" xfId="0" applyNumberFormat="1" applyFont="1" applyFill="1" applyBorder="1" applyAlignment="1">
      <alignment horizontal="center" vertical="center" wrapText="1"/>
    </xf>
    <xf numFmtId="178" fontId="11" fillId="12" borderId="2" xfId="0" applyNumberFormat="1" applyFont="1" applyFill="1" applyBorder="1" applyAlignment="1">
      <alignment horizontal="center" vertical="center" wrapText="1"/>
    </xf>
    <xf numFmtId="0" fontId="20" fillId="12" borderId="2" xfId="0" applyNumberFormat="1" applyFont="1" applyFill="1" applyBorder="1" applyAlignment="1">
      <alignment horizontal="center" vertical="center" wrapText="1"/>
    </xf>
    <xf numFmtId="178" fontId="20" fillId="12" borderId="2" xfId="0" applyNumberFormat="1" applyFont="1" applyFill="1" applyBorder="1" applyAlignment="1">
      <alignment horizontal="center" vertical="center" wrapText="1"/>
    </xf>
    <xf numFmtId="178" fontId="8" fillId="12" borderId="2" xfId="0" applyNumberFormat="1" applyFont="1" applyFill="1" applyBorder="1" applyAlignment="1">
      <alignment horizontal="center" vertical="center" wrapText="1"/>
    </xf>
    <xf numFmtId="0" fontId="11" fillId="12" borderId="0" xfId="0" applyNumberFormat="1" applyFont="1" applyFill="1" applyAlignment="1">
      <alignment horizontal="center" vertical="center" wrapText="1"/>
    </xf>
    <xf numFmtId="178" fontId="11" fillId="12" borderId="0" xfId="0" applyNumberFormat="1" applyFont="1" applyFill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 wrapText="1"/>
    </xf>
    <xf numFmtId="0" fontId="27" fillId="11" borderId="2" xfId="0" applyFont="1" applyFill="1" applyBorder="1" applyAlignment="1">
      <alignment horizontal="center" vertical="center" wrapText="1"/>
    </xf>
    <xf numFmtId="0" fontId="25" fillId="11" borderId="2" xfId="0" applyNumberFormat="1" applyFont="1" applyFill="1" applyBorder="1" applyAlignment="1">
      <alignment horizontal="center" vertical="center"/>
    </xf>
    <xf numFmtId="49" fontId="25" fillId="11" borderId="2" xfId="0" applyNumberFormat="1" applyFont="1" applyFill="1" applyBorder="1" applyAlignment="1">
      <alignment vertical="center"/>
    </xf>
    <xf numFmtId="49" fontId="25" fillId="11" borderId="2" xfId="0" applyNumberFormat="1" applyFont="1" applyFill="1" applyBorder="1" applyAlignment="1">
      <alignment horizontal="center" vertical="center"/>
    </xf>
    <xf numFmtId="178" fontId="25" fillId="11" borderId="2" xfId="0" applyNumberFormat="1" applyFont="1" applyFill="1" applyBorder="1" applyAlignment="1">
      <alignment horizontal="center" vertical="center"/>
    </xf>
    <xf numFmtId="0" fontId="16" fillId="11" borderId="2" xfId="0" applyFont="1" applyFill="1" applyBorder="1" applyAlignment="1">
      <alignment horizontal="center" vertical="center"/>
    </xf>
    <xf numFmtId="0" fontId="7" fillId="11" borderId="0" xfId="0" applyFont="1" applyFill="1" applyBorder="1" applyAlignment="1">
      <alignment vertical="center"/>
    </xf>
    <xf numFmtId="0" fontId="7" fillId="11" borderId="7" xfId="0" applyFont="1" applyFill="1" applyBorder="1" applyAlignment="1">
      <alignment horizontal="center" vertical="center"/>
    </xf>
    <xf numFmtId="0" fontId="16" fillId="11" borderId="0" xfId="0" applyFont="1" applyFill="1" applyBorder="1" applyAlignment="1">
      <alignment horizontal="center" vertical="center"/>
    </xf>
    <xf numFmtId="0" fontId="7" fillId="11" borderId="0" xfId="0" applyFont="1" applyFill="1" applyBorder="1" applyAlignment="1"/>
    <xf numFmtId="0" fontId="0" fillId="11" borderId="0" xfId="0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026EE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../Downloads/files/69/img_20201105_163111.jpg" TargetMode="External"/><Relationship Id="rId299" Type="http://schemas.openxmlformats.org/officeDocument/2006/relationships/hyperlink" Target="../Downloads/files/8/4c7266d4-20f4-41f6-9c0f-c30530dea1b2.jpeg" TargetMode="External"/><Relationship Id="rId303" Type="http://schemas.openxmlformats.org/officeDocument/2006/relationships/hyperlink" Target="../Downloads/files/7/mvimg_20201102_150720.jpg" TargetMode="External"/><Relationship Id="rId21" Type="http://schemas.openxmlformats.org/officeDocument/2006/relationships/hyperlink" Target="../Downloads/files/101/mmexport1604666300352_bba5e3a8.jpg" TargetMode="External"/><Relationship Id="rId42" Type="http://schemas.openxmlformats.org/officeDocument/2006/relationships/hyperlink" Target="../Downloads/files/94/img20201106172448.jpg" TargetMode="External"/><Relationship Id="rId63" Type="http://schemas.openxmlformats.org/officeDocument/2006/relationships/hyperlink" Target="../Downloads/files/87/img_20201105_182445.jpg" TargetMode="External"/><Relationship Id="rId84" Type="http://schemas.openxmlformats.org/officeDocument/2006/relationships/hyperlink" Target="../Downloads/files/80/b3028545-e357-4db0-9b47-efb2da0c5a42.jpeg" TargetMode="External"/><Relationship Id="rId138" Type="http://schemas.openxmlformats.org/officeDocument/2006/relationships/hyperlink" Target="../Downloads/files/62/4fe1fbcf-2eab-4b60-8457-3be438d1e7e7.jpeg" TargetMode="External"/><Relationship Id="rId159" Type="http://schemas.openxmlformats.org/officeDocument/2006/relationships/hyperlink" Target="../Downloads/files/55/img_20201103_134402.jpg" TargetMode="External"/><Relationship Id="rId170" Type="http://schemas.openxmlformats.org/officeDocument/2006/relationships/hyperlink" Target="../Downloads/files/51/img_8247.heic.jpg.jpg" TargetMode="External"/><Relationship Id="rId191" Type="http://schemas.openxmlformats.org/officeDocument/2006/relationships/hyperlink" Target="../Downloads/files/44/mmexport1604395746738.jpg" TargetMode="External"/><Relationship Id="rId205" Type="http://schemas.openxmlformats.org/officeDocument/2006/relationships/hyperlink" Target="../Downloads/files/39/mmexport1604388144791.jpg" TargetMode="External"/><Relationship Id="rId226" Type="http://schemas.openxmlformats.org/officeDocument/2006/relationships/hyperlink" Target="../Downloads/files/32/img_20201103_102744.jpg" TargetMode="External"/><Relationship Id="rId247" Type="http://schemas.openxmlformats.org/officeDocument/2006/relationships/hyperlink" Target="../Downloads/files/25/1uzfusrfhahkkcwtodq55qcbz_0.jpg" TargetMode="External"/><Relationship Id="rId107" Type="http://schemas.openxmlformats.org/officeDocument/2006/relationships/hyperlink" Target="../Downloads/files/72/img_20201105_170610.jpg" TargetMode="External"/><Relationship Id="rId268" Type="http://schemas.openxmlformats.org/officeDocument/2006/relationships/hyperlink" Target="../Downloads/files/18/3b2b80cd-60da-43b3-b256-24baa81c7959.jpeg" TargetMode="External"/><Relationship Id="rId289" Type="http://schemas.openxmlformats.org/officeDocument/2006/relationships/hyperlink" Target="../Downloads/files/11/mmexport1604306939974.jpg" TargetMode="External"/><Relationship Id="rId11" Type="http://schemas.openxmlformats.org/officeDocument/2006/relationships/hyperlink" Target="../Downloads/files/104/img_20201106_095049.jpg" TargetMode="External"/><Relationship Id="rId32" Type="http://schemas.openxmlformats.org/officeDocument/2006/relationships/hyperlink" Target="../Downloads/files/97/img_20201106_172050.jpg" TargetMode="External"/><Relationship Id="rId53" Type="http://schemas.openxmlformats.org/officeDocument/2006/relationships/hyperlink" Target="../Downloads/files/90/img_20201106_150459.jpg" TargetMode="External"/><Relationship Id="rId74" Type="http://schemas.openxmlformats.org/officeDocument/2006/relationships/hyperlink" Target="../Downloads/files/83/a8f19981-a8a4-4c71-8e43-185814ccb916.jpeg" TargetMode="External"/><Relationship Id="rId128" Type="http://schemas.openxmlformats.org/officeDocument/2006/relationships/hyperlink" Target="../Downloads/files/65/img_20201103_161628.jpg" TargetMode="External"/><Relationship Id="rId149" Type="http://schemas.openxmlformats.org/officeDocument/2006/relationships/hyperlink" Target="../Downloads/files/58/img_2218.jpg.jpg" TargetMode="External"/><Relationship Id="rId314" Type="http://schemas.openxmlformats.org/officeDocument/2006/relationships/hyperlink" Target="../Downloads/files/3/img_20201102_104126.jpg" TargetMode="External"/><Relationship Id="rId5" Type="http://schemas.openxmlformats.org/officeDocument/2006/relationships/hyperlink" Target="../Downloads/files/106/img_20201106_140925.jpg" TargetMode="External"/><Relationship Id="rId95" Type="http://schemas.openxmlformats.org/officeDocument/2006/relationships/hyperlink" Target="../Downloads/files/76/c4a11dfc-3360-4d02-be76-78b7ee3b353f.jpeg" TargetMode="External"/><Relationship Id="rId160" Type="http://schemas.openxmlformats.org/officeDocument/2006/relationships/hyperlink" Target="../Downloads/files/54/5a594669-0c98-4013-82f7-ae83b46073e8.jpeg" TargetMode="External"/><Relationship Id="rId181" Type="http://schemas.openxmlformats.org/officeDocument/2006/relationships/hyperlink" Target="../Downloads/files/47/84cad7d9-50cd-42eb-8763-d301a6e6eea8.jpeg" TargetMode="External"/><Relationship Id="rId216" Type="http://schemas.openxmlformats.org/officeDocument/2006/relationships/hyperlink" Target="../Downloads/files/36/f6e05872-0507-4ed4-baf3-ec41e0d0ffc5.jpeg" TargetMode="External"/><Relationship Id="rId237" Type="http://schemas.openxmlformats.org/officeDocument/2006/relationships/hyperlink" Target="../Downloads/files/29/img_20201102_143756.jpg" TargetMode="External"/><Relationship Id="rId258" Type="http://schemas.openxmlformats.org/officeDocument/2006/relationships/hyperlink" Target="../Downloads/files/22/d8497a9b-72b0-46bf-96d3-0879d8675e97.jpeg" TargetMode="External"/><Relationship Id="rId279" Type="http://schemas.openxmlformats.org/officeDocument/2006/relationships/hyperlink" Target="../Downloads/files/15/img_20201102_164058.jpg" TargetMode="External"/><Relationship Id="rId22" Type="http://schemas.openxmlformats.org/officeDocument/2006/relationships/hyperlink" Target="../Downloads/files/100/img_3701.jpg" TargetMode="External"/><Relationship Id="rId43" Type="http://schemas.openxmlformats.org/officeDocument/2006/relationships/hyperlink" Target="../Downloads/files/93/mmexport1604655814198.jpg" TargetMode="External"/><Relationship Id="rId64" Type="http://schemas.openxmlformats.org/officeDocument/2006/relationships/hyperlink" Target="../Downloads/files/86/img_20201101_162050.jpg" TargetMode="External"/><Relationship Id="rId118" Type="http://schemas.openxmlformats.org/officeDocument/2006/relationships/hyperlink" Target="../Downloads/files/68/mmexport1604565161533.jpg" TargetMode="External"/><Relationship Id="rId139" Type="http://schemas.openxmlformats.org/officeDocument/2006/relationships/hyperlink" Target="../Downloads/files/61/mmexport1604531213332.jpg" TargetMode="External"/><Relationship Id="rId290" Type="http://schemas.openxmlformats.org/officeDocument/2006/relationships/hyperlink" Target="../Downloads/files/11/mmexport1604306924931.jpg" TargetMode="External"/><Relationship Id="rId304" Type="http://schemas.openxmlformats.org/officeDocument/2006/relationships/hyperlink" Target="../Downloads/files/6/0182ecb4-44d0-4b4e-8171-75a5e8caaee2.jpeg" TargetMode="External"/><Relationship Id="rId85" Type="http://schemas.openxmlformats.org/officeDocument/2006/relationships/hyperlink" Target="../Downloads/files/79/img_20201105_175819.jpg" TargetMode="External"/><Relationship Id="rId150" Type="http://schemas.openxmlformats.org/officeDocument/2006/relationships/hyperlink" Target="../Downloads/files/58/img_2209.jpg.jpg" TargetMode="External"/><Relationship Id="rId171" Type="http://schemas.openxmlformats.org/officeDocument/2006/relationships/hyperlink" Target="../Downloads/files/51/img_8236.heic.jpg.jpg" TargetMode="External"/><Relationship Id="rId192" Type="http://schemas.openxmlformats.org/officeDocument/2006/relationships/hyperlink" Target="../Downloads/files/44/mmexport1604395749325.jpg" TargetMode="External"/><Relationship Id="rId206" Type="http://schemas.openxmlformats.org/officeDocument/2006/relationships/hyperlink" Target="../Downloads/files/39/mmexport1604388155700.jpg" TargetMode="External"/><Relationship Id="rId227" Type="http://schemas.openxmlformats.org/officeDocument/2006/relationships/hyperlink" Target="../Downloads/files/32/img_20201103_103416.jpg" TargetMode="External"/><Relationship Id="rId248" Type="http://schemas.openxmlformats.org/officeDocument/2006/relationships/hyperlink" Target="../Downloads/files/25/69x55e3r3jbfsrvyfbvi24t94_0.jpg" TargetMode="External"/><Relationship Id="rId269" Type="http://schemas.openxmlformats.org/officeDocument/2006/relationships/hyperlink" Target="../Downloads/files/18/b9183337-5857-4d23-aa36-edf71a8b88a4.jpeg" TargetMode="External"/><Relationship Id="rId12" Type="http://schemas.openxmlformats.org/officeDocument/2006/relationships/hyperlink" Target="../Downloads/files/104/img_20201106_095032.jpg" TargetMode="External"/><Relationship Id="rId33" Type="http://schemas.openxmlformats.org/officeDocument/2006/relationships/hyperlink" Target="../Downloads/files/97/img_20201106_170410.jpg" TargetMode="External"/><Relationship Id="rId108" Type="http://schemas.openxmlformats.org/officeDocument/2006/relationships/hyperlink" Target="../Downloads/files/72/img_20201105_170546.jpg" TargetMode="External"/><Relationship Id="rId129" Type="http://schemas.openxmlformats.org/officeDocument/2006/relationships/hyperlink" Target="../Downloads/files/65/img_20201103_161335.jpg" TargetMode="External"/><Relationship Id="rId280" Type="http://schemas.openxmlformats.org/officeDocument/2006/relationships/hyperlink" Target="../Downloads/files/14/img20201102153225.jpg" TargetMode="External"/><Relationship Id="rId315" Type="http://schemas.openxmlformats.org/officeDocument/2006/relationships/hyperlink" Target="../Downloads/files/3/img_20201102_105202.jpg" TargetMode="External"/><Relationship Id="rId54" Type="http://schemas.openxmlformats.org/officeDocument/2006/relationships/hyperlink" Target="../Downloads/files/90/img_20201106_150450.jpg" TargetMode="External"/><Relationship Id="rId75" Type="http://schemas.openxmlformats.org/officeDocument/2006/relationships/hyperlink" Target="../Downloads/files/83/6ae70f1d-9d01-460e-9bc3-db6d01e50eee.jpeg" TargetMode="External"/><Relationship Id="rId96" Type="http://schemas.openxmlformats.org/officeDocument/2006/relationships/hyperlink" Target="../Downloads/files/76/563efa1b-3437-4289-9946-ef0a0af0a371.jpeg" TargetMode="External"/><Relationship Id="rId140" Type="http://schemas.openxmlformats.org/officeDocument/2006/relationships/hyperlink" Target="../Downloads/files/61/mmexport1604531206312.jpg" TargetMode="External"/><Relationship Id="rId161" Type="http://schemas.openxmlformats.org/officeDocument/2006/relationships/hyperlink" Target="../Downloads/files/54/0fea7fbc-577a-4000-a8c0-79311943eabe.jpeg" TargetMode="External"/><Relationship Id="rId182" Type="http://schemas.openxmlformats.org/officeDocument/2006/relationships/hyperlink" Target="../Downloads/files/47/2472c002-3fed-4274-b2cd-3d26e4d57942.jpeg" TargetMode="External"/><Relationship Id="rId217" Type="http://schemas.openxmlformats.org/officeDocument/2006/relationships/hyperlink" Target="../Downloads/files/35/img_6244.heic.jpg.jpg" TargetMode="External"/><Relationship Id="rId6" Type="http://schemas.openxmlformats.org/officeDocument/2006/relationships/hyperlink" Target="../Downloads/files/106/img_20201106_140546.jpg" TargetMode="External"/><Relationship Id="rId238" Type="http://schemas.openxmlformats.org/officeDocument/2006/relationships/hyperlink" Target="../Downloads/files/28/9b22a2c7-5260-45c2-92c1-226ed0f7e743.jpeg" TargetMode="External"/><Relationship Id="rId259" Type="http://schemas.openxmlformats.org/officeDocument/2006/relationships/hyperlink" Target="../Downloads/files/21/img20201102181113.jpg" TargetMode="External"/><Relationship Id="rId23" Type="http://schemas.openxmlformats.org/officeDocument/2006/relationships/hyperlink" Target="../Downloads/files/100/img_3703.jpg" TargetMode="External"/><Relationship Id="rId119" Type="http://schemas.openxmlformats.org/officeDocument/2006/relationships/hyperlink" Target="../Downloads/files/68/mmexport1604565170570.jpg" TargetMode="External"/><Relationship Id="rId270" Type="http://schemas.openxmlformats.org/officeDocument/2006/relationships/hyperlink" Target="../Downloads/files/18/eb8946ec-cd35-4077-aad4-e62857bc8221.jpeg" TargetMode="External"/><Relationship Id="rId291" Type="http://schemas.openxmlformats.org/officeDocument/2006/relationships/hyperlink" Target="../Downloads/files/11/mmexport1604306914772.jpg" TargetMode="External"/><Relationship Id="rId305" Type="http://schemas.openxmlformats.org/officeDocument/2006/relationships/hyperlink" Target="../Downloads/files/6/28988e9c-2f08-4331-b64c-07125b86d4be.jpeg" TargetMode="External"/><Relationship Id="rId44" Type="http://schemas.openxmlformats.org/officeDocument/2006/relationships/hyperlink" Target="../Downloads/files/93/mmexport1604656138368.jpg" TargetMode="External"/><Relationship Id="rId65" Type="http://schemas.openxmlformats.org/officeDocument/2006/relationships/hyperlink" Target="../Downloads/files/86/mmexport1604224427220.jpg" TargetMode="External"/><Relationship Id="rId86" Type="http://schemas.openxmlformats.org/officeDocument/2006/relationships/hyperlink" Target="../Downloads/files/79/mmexport1604571814823.jpg" TargetMode="External"/><Relationship Id="rId130" Type="http://schemas.openxmlformats.org/officeDocument/2006/relationships/hyperlink" Target="../Downloads/files/64/img_2478.jpg" TargetMode="External"/><Relationship Id="rId151" Type="http://schemas.openxmlformats.org/officeDocument/2006/relationships/hyperlink" Target="../Downloads/files/57/img_20201104_151542.jpg" TargetMode="External"/><Relationship Id="rId172" Type="http://schemas.openxmlformats.org/officeDocument/2006/relationships/hyperlink" Target="../Downloads/files/50/img_20201103_162854.jpg" TargetMode="External"/><Relationship Id="rId193" Type="http://schemas.openxmlformats.org/officeDocument/2006/relationships/hyperlink" Target="../Downloads/files/43/65d18148-4c06-4faa-bea8-85188495ef2b.jpeg" TargetMode="External"/><Relationship Id="rId207" Type="http://schemas.openxmlformats.org/officeDocument/2006/relationships/hyperlink" Target="../Downloads/files/39/mmexport1604388162497.jpg" TargetMode="External"/><Relationship Id="rId228" Type="http://schemas.openxmlformats.org/officeDocument/2006/relationships/hyperlink" Target="../Downloads/files/32/img_20201103_101115.jpg" TargetMode="External"/><Relationship Id="rId249" Type="http://schemas.openxmlformats.org/officeDocument/2006/relationships/hyperlink" Target="../Downloads/files/25/mt47bwemb1e39k5nfqncpxvu_0.jpg" TargetMode="External"/><Relationship Id="rId13" Type="http://schemas.openxmlformats.org/officeDocument/2006/relationships/hyperlink" Target="../Downloads/files/103/img20201106155902.jpg" TargetMode="External"/><Relationship Id="rId109" Type="http://schemas.openxmlformats.org/officeDocument/2006/relationships/hyperlink" Target="../Downloads/files/71/img_20201105_165638.jpg" TargetMode="External"/><Relationship Id="rId260" Type="http://schemas.openxmlformats.org/officeDocument/2006/relationships/hyperlink" Target="../Downloads/files/21/img20201102180657.jpg" TargetMode="External"/><Relationship Id="rId281" Type="http://schemas.openxmlformats.org/officeDocument/2006/relationships/hyperlink" Target="../Downloads/files/14/img20201102152859.jpg" TargetMode="External"/><Relationship Id="rId316" Type="http://schemas.openxmlformats.org/officeDocument/2006/relationships/hyperlink" Target="../Downloads/files/2/mmexport1604232964145.jpg" TargetMode="External"/><Relationship Id="rId34" Type="http://schemas.openxmlformats.org/officeDocument/2006/relationships/hyperlink" Target="../Downloads/files/96/5c9f9c25-3697-4b95-8e15-6d49403cd6a2.jpeg" TargetMode="External"/><Relationship Id="rId55" Type="http://schemas.openxmlformats.org/officeDocument/2006/relationships/hyperlink" Target="../Downloads/files/89/876ea665-2950-41df-b834-be93c65060fa.jpeg" TargetMode="External"/><Relationship Id="rId76" Type="http://schemas.openxmlformats.org/officeDocument/2006/relationships/hyperlink" Target="../Downloads/files/82/1c0bfc18-3f6e-45d6-b894-e44ebbd15d40.jpeg" TargetMode="External"/><Relationship Id="rId97" Type="http://schemas.openxmlformats.org/officeDocument/2006/relationships/hyperlink" Target="../Downloads/files/75/img_20201105_154712.jpg" TargetMode="External"/><Relationship Id="rId120" Type="http://schemas.openxmlformats.org/officeDocument/2006/relationships/hyperlink" Target="../Downloads/files/68/mmexport1604565070329.jpg" TargetMode="External"/><Relationship Id="rId141" Type="http://schemas.openxmlformats.org/officeDocument/2006/relationships/hyperlink" Target="../Downloads/files/61/mmexport1604542414369.jpg" TargetMode="External"/><Relationship Id="rId7" Type="http://schemas.openxmlformats.org/officeDocument/2006/relationships/hyperlink" Target="../Downloads/files/105/mmexport1604673973088.jpg" TargetMode="External"/><Relationship Id="rId162" Type="http://schemas.openxmlformats.org/officeDocument/2006/relationships/hyperlink" Target="../Downloads/files/54/8f672cb3-563c-4b9a-a3bc-fd2460fb99d2.jpeg" TargetMode="External"/><Relationship Id="rId183" Type="http://schemas.openxmlformats.org/officeDocument/2006/relationships/hyperlink" Target="../Downloads/files/47/6173e289-ab72-48e0-9d0b-7d71365b420f.jpeg" TargetMode="External"/><Relationship Id="rId218" Type="http://schemas.openxmlformats.org/officeDocument/2006/relationships/hyperlink" Target="../Downloads/files/35/20201103_145331.jpg" TargetMode="External"/><Relationship Id="rId239" Type="http://schemas.openxmlformats.org/officeDocument/2006/relationships/hyperlink" Target="../Downloads/files/28/4949429d-63df-4080-a291-3474fb67eb24.jpeg" TargetMode="External"/><Relationship Id="rId250" Type="http://schemas.openxmlformats.org/officeDocument/2006/relationships/hyperlink" Target="../Downloads/files/24/7414273a-dacc-4abc-a1e3-13cbb9252066.jpeg" TargetMode="External"/><Relationship Id="rId271" Type="http://schemas.openxmlformats.org/officeDocument/2006/relationships/hyperlink" Target="../Downloads/files/17/9d4f6d06-f6cc-4961-b785-1da8d7ebfdc0.jpeg" TargetMode="External"/><Relationship Id="rId292" Type="http://schemas.openxmlformats.org/officeDocument/2006/relationships/hyperlink" Target="../Downloads/files/10/mmexport1604302719701.jpg" TargetMode="External"/><Relationship Id="rId306" Type="http://schemas.openxmlformats.org/officeDocument/2006/relationships/hyperlink" Target="../Downloads/files/6/42fe991d-a9a2-43b8-b214-6ab24de23802.jpeg" TargetMode="External"/><Relationship Id="rId24" Type="http://schemas.openxmlformats.org/officeDocument/2006/relationships/hyperlink" Target="../Downloads/files/100/img_3700.jpg" TargetMode="External"/><Relationship Id="rId45" Type="http://schemas.openxmlformats.org/officeDocument/2006/relationships/hyperlink" Target="../Downloads/files/93/img_20201106_170341.jpg" TargetMode="External"/><Relationship Id="rId66" Type="http://schemas.openxmlformats.org/officeDocument/2006/relationships/hyperlink" Target="../Downloads/files/86/img_20201101_162047.jpg" TargetMode="External"/><Relationship Id="rId87" Type="http://schemas.openxmlformats.org/officeDocument/2006/relationships/hyperlink" Target="../Downloads/files/79/mmexport1604571829157.jpg" TargetMode="External"/><Relationship Id="rId110" Type="http://schemas.openxmlformats.org/officeDocument/2006/relationships/hyperlink" Target="../Downloads/files/71/img_20201105_165829.jpg" TargetMode="External"/><Relationship Id="rId131" Type="http://schemas.openxmlformats.org/officeDocument/2006/relationships/hyperlink" Target="../Downloads/files/64/img_2477.jpg" TargetMode="External"/><Relationship Id="rId152" Type="http://schemas.openxmlformats.org/officeDocument/2006/relationships/hyperlink" Target="../Downloads/files/57/img_20201104_150508.jpg" TargetMode="External"/><Relationship Id="rId173" Type="http://schemas.openxmlformats.org/officeDocument/2006/relationships/hyperlink" Target="../Downloads/files/50/img_20201103_161951.jpg" TargetMode="External"/><Relationship Id="rId194" Type="http://schemas.openxmlformats.org/officeDocument/2006/relationships/hyperlink" Target="../Downloads/files/43/17b7d730-cb04-4525-b657-8bc8c3a95da3.jpeg" TargetMode="External"/><Relationship Id="rId208" Type="http://schemas.openxmlformats.org/officeDocument/2006/relationships/hyperlink" Target="../Downloads/files/38/856bf50f-e168-4f4c-8dbd-61f6922e158a.jpeg" TargetMode="External"/><Relationship Id="rId229" Type="http://schemas.openxmlformats.org/officeDocument/2006/relationships/hyperlink" Target="../Downloads/files/31/f6ace403-42a1-4e9c-8117-ae1ffbe40c0a.jpeg" TargetMode="External"/><Relationship Id="rId19" Type="http://schemas.openxmlformats.org/officeDocument/2006/relationships/hyperlink" Target="../Downloads/files/101/2n190nkmlcpxllws3cplq1zj9_0.jpg" TargetMode="External"/><Relationship Id="rId224" Type="http://schemas.openxmlformats.org/officeDocument/2006/relationships/hyperlink" Target="../Downloads/files/33/img_20201103_095528.jpg" TargetMode="External"/><Relationship Id="rId240" Type="http://schemas.openxmlformats.org/officeDocument/2006/relationships/hyperlink" Target="../Downloads/files/28/3b2c5023-6ea9-4668-81c7-1cd00d5bda63.jpeg" TargetMode="External"/><Relationship Id="rId245" Type="http://schemas.openxmlformats.org/officeDocument/2006/relationships/hyperlink" Target="../Downloads/files/26/1604373045290.jpg" TargetMode="External"/><Relationship Id="rId261" Type="http://schemas.openxmlformats.org/officeDocument/2006/relationships/hyperlink" Target="../Downloads/files/21/img20201102182200.jpg" TargetMode="External"/><Relationship Id="rId266" Type="http://schemas.openxmlformats.org/officeDocument/2006/relationships/hyperlink" Target="../Downloads/files/19/mmexport1604317911603.jpg" TargetMode="External"/><Relationship Id="rId287" Type="http://schemas.openxmlformats.org/officeDocument/2006/relationships/hyperlink" Target="../Downloads/files/12/mmexport1604307261707.jpg" TargetMode="External"/><Relationship Id="rId14" Type="http://schemas.openxmlformats.org/officeDocument/2006/relationships/hyperlink" Target="../Downloads/files/103/img20201106160011.jpg" TargetMode="External"/><Relationship Id="rId30" Type="http://schemas.openxmlformats.org/officeDocument/2006/relationships/hyperlink" Target="../Downloads/files/98/mmexport1604660828088.jpg" TargetMode="External"/><Relationship Id="rId35" Type="http://schemas.openxmlformats.org/officeDocument/2006/relationships/hyperlink" Target="../Downloads/files/96/a55e631c-8104-4a4b-9a07-b751fe1d33fc.jpeg" TargetMode="External"/><Relationship Id="rId56" Type="http://schemas.openxmlformats.org/officeDocument/2006/relationships/hyperlink" Target="../Downloads/files/89/effa53ef-6156-41c9-945b-0ef1e915543f.jpeg" TargetMode="External"/><Relationship Id="rId77" Type="http://schemas.openxmlformats.org/officeDocument/2006/relationships/hyperlink" Target="../Downloads/files/82/aac0d45c-893a-4063-9816-ceb5dac524b1.jpeg" TargetMode="External"/><Relationship Id="rId100" Type="http://schemas.openxmlformats.org/officeDocument/2006/relationships/hyperlink" Target="../Downloads/files/74/img_7443.heic.jpg.jpg" TargetMode="External"/><Relationship Id="rId105" Type="http://schemas.openxmlformats.org/officeDocument/2006/relationships/hyperlink" Target="../Downloads/files/73/77dxs2xwpk6fcjwk5980ntebf_0.jpg" TargetMode="External"/><Relationship Id="rId126" Type="http://schemas.openxmlformats.org/officeDocument/2006/relationships/hyperlink" Target="../Downloads/files/66/b82bf9fe-4589-4cec-b3c5-08787d70193d.jpeg" TargetMode="External"/><Relationship Id="rId147" Type="http://schemas.openxmlformats.org/officeDocument/2006/relationships/hyperlink" Target="../Downloads/files/59/cdf76f85-d8ac-4617-a3a2-9e6860235e82.jpeg" TargetMode="External"/><Relationship Id="rId168" Type="http://schemas.openxmlformats.org/officeDocument/2006/relationships/hyperlink" Target="../Downloads/files/52/f69454c4-59eb-4304-909b-0a1d8aecf6f7.jpeg" TargetMode="External"/><Relationship Id="rId282" Type="http://schemas.openxmlformats.org/officeDocument/2006/relationships/hyperlink" Target="../Downloads/files/14/img20201102151459.jpg" TargetMode="External"/><Relationship Id="rId312" Type="http://schemas.openxmlformats.org/officeDocument/2006/relationships/hyperlink" Target="../Downloads/files/4/75a28f11-83b7-44e3-a61c-c79cd1cab3a5.jpeg" TargetMode="External"/><Relationship Id="rId317" Type="http://schemas.openxmlformats.org/officeDocument/2006/relationships/hyperlink" Target="../Downloads/files/2/mmexport1604232994911.jpg" TargetMode="External"/><Relationship Id="rId8" Type="http://schemas.openxmlformats.org/officeDocument/2006/relationships/hyperlink" Target="../Downloads/files/105/mmexport1604673965137.jpg" TargetMode="External"/><Relationship Id="rId51" Type="http://schemas.openxmlformats.org/officeDocument/2006/relationships/hyperlink" Target="../Downloads/files/91/mmexport1604652965055.jpg" TargetMode="External"/><Relationship Id="rId72" Type="http://schemas.openxmlformats.org/officeDocument/2006/relationships/hyperlink" Target="../Downloads/files/84/img20201105161927.jpg" TargetMode="External"/><Relationship Id="rId93" Type="http://schemas.openxmlformats.org/officeDocument/2006/relationships/hyperlink" Target="../Downloads/files/77/3872f5d8-20bc-455d-ac96-2258269237dc.jpeg" TargetMode="External"/><Relationship Id="rId98" Type="http://schemas.openxmlformats.org/officeDocument/2006/relationships/hyperlink" Target="../Downloads/files/75/img_20201105_171356_be553ce5.jpg" TargetMode="External"/><Relationship Id="rId121" Type="http://schemas.openxmlformats.org/officeDocument/2006/relationships/hyperlink" Target="../Downloads/files/67/img_20201105_161346.jpg" TargetMode="External"/><Relationship Id="rId142" Type="http://schemas.openxmlformats.org/officeDocument/2006/relationships/hyperlink" Target="../Downloads/files/60/mmexport1604475590405.jpg" TargetMode="External"/><Relationship Id="rId163" Type="http://schemas.openxmlformats.org/officeDocument/2006/relationships/hyperlink" Target="../Downloads/files/53/mmexport1604406690986.jpg" TargetMode="External"/><Relationship Id="rId184" Type="http://schemas.openxmlformats.org/officeDocument/2006/relationships/hyperlink" Target="../Downloads/files/46/mmexport1604396336253.jpg" TargetMode="External"/><Relationship Id="rId189" Type="http://schemas.openxmlformats.org/officeDocument/2006/relationships/hyperlink" Target="../Downloads/files/45/mmexport16043962780151.jpg" TargetMode="External"/><Relationship Id="rId219" Type="http://schemas.openxmlformats.org/officeDocument/2006/relationships/hyperlink" Target="../Downloads/files/35/img_6246.heic.jpg.jpg" TargetMode="External"/><Relationship Id="rId3" Type="http://schemas.openxmlformats.org/officeDocument/2006/relationships/hyperlink" Target="../Downloads/files/107/mmexport1604813357675.jpg" TargetMode="External"/><Relationship Id="rId214" Type="http://schemas.openxmlformats.org/officeDocument/2006/relationships/hyperlink" Target="../Downloads/files/36/fb95b57d-6759-471f-955e-aa624d83670d.jpeg" TargetMode="External"/><Relationship Id="rId230" Type="http://schemas.openxmlformats.org/officeDocument/2006/relationships/hyperlink" Target="../Downloads/files/31/82172acd-7b93-44ec-b087-f77cc68ecae1.jpeg" TargetMode="External"/><Relationship Id="rId235" Type="http://schemas.openxmlformats.org/officeDocument/2006/relationships/hyperlink" Target="../Downloads/files/29/img20201102143136.jpg" TargetMode="External"/><Relationship Id="rId251" Type="http://schemas.openxmlformats.org/officeDocument/2006/relationships/hyperlink" Target="../Downloads/files/24/9ce5e0e0-2a03-490d-8940-81e6206a3991.jpeg" TargetMode="External"/><Relationship Id="rId256" Type="http://schemas.openxmlformats.org/officeDocument/2006/relationships/hyperlink" Target="../Downloads/files/22/66fa2dc8-e8e0-4cf3-bbd9-fbe75124f826.jpeg" TargetMode="External"/><Relationship Id="rId277" Type="http://schemas.openxmlformats.org/officeDocument/2006/relationships/hyperlink" Target="../Downloads/files/15/img_20201102_165416.jpg" TargetMode="External"/><Relationship Id="rId298" Type="http://schemas.openxmlformats.org/officeDocument/2006/relationships/hyperlink" Target="../Downloads/files/8/6a35a2b8-bd83-419d-9289-1d787fa72be2.jpeg" TargetMode="External"/><Relationship Id="rId25" Type="http://schemas.openxmlformats.org/officeDocument/2006/relationships/hyperlink" Target="../Downloads/files/99/mmexport1604662374076.jpg" TargetMode="External"/><Relationship Id="rId46" Type="http://schemas.openxmlformats.org/officeDocument/2006/relationships/hyperlink" Target="../Downloads/files/92/mmexport1604652127129.jpg" TargetMode="External"/><Relationship Id="rId67" Type="http://schemas.openxmlformats.org/officeDocument/2006/relationships/hyperlink" Target="../Downloads/files/85/d9653b4b-c0af-4d7b-beed-f09bf4581441.jpeg" TargetMode="External"/><Relationship Id="rId116" Type="http://schemas.openxmlformats.org/officeDocument/2006/relationships/hyperlink" Target="../Downloads/files/69/mmexport1604565757447.jpg" TargetMode="External"/><Relationship Id="rId137" Type="http://schemas.openxmlformats.org/officeDocument/2006/relationships/hyperlink" Target="../Downloads/files/62/ebbed7a3-035f-4bb1-bcfa-d0546bc7b2a4.jpeg" TargetMode="External"/><Relationship Id="rId158" Type="http://schemas.openxmlformats.org/officeDocument/2006/relationships/hyperlink" Target="../Downloads/files/55/img_20201103_134138.jpg" TargetMode="External"/><Relationship Id="rId272" Type="http://schemas.openxmlformats.org/officeDocument/2006/relationships/hyperlink" Target="../Downloads/files/17/9d37eaa2-ddd9-4944-ad42-2ffd08c85489.jpeg" TargetMode="External"/><Relationship Id="rId293" Type="http://schemas.openxmlformats.org/officeDocument/2006/relationships/hyperlink" Target="../Downloads/files/10/mmexport1604302722256.jpg" TargetMode="External"/><Relationship Id="rId302" Type="http://schemas.openxmlformats.org/officeDocument/2006/relationships/hyperlink" Target="../Downloads/files/7/mvimg_20201102_150737.jpg" TargetMode="External"/><Relationship Id="rId307" Type="http://schemas.openxmlformats.org/officeDocument/2006/relationships/hyperlink" Target="../Downloads/files/5/767162e8-108b-443f-8df6-841ab8773c50.jpeg" TargetMode="External"/><Relationship Id="rId20" Type="http://schemas.openxmlformats.org/officeDocument/2006/relationships/hyperlink" Target="../Downloads/files/101/1w9j7s0on1sqhj8t1r764ua2c_0.jpg" TargetMode="External"/><Relationship Id="rId41" Type="http://schemas.openxmlformats.org/officeDocument/2006/relationships/hyperlink" Target="../Downloads/files/94/mmexport1604657710924.jpg" TargetMode="External"/><Relationship Id="rId62" Type="http://schemas.openxmlformats.org/officeDocument/2006/relationships/hyperlink" Target="../Downloads/files/87/mmexport1604578408912.jpg" TargetMode="External"/><Relationship Id="rId83" Type="http://schemas.openxmlformats.org/officeDocument/2006/relationships/hyperlink" Target="../Downloads/files/80/41dc111b-cf46-454d-83e5-694abc79256c.jpeg" TargetMode="External"/><Relationship Id="rId88" Type="http://schemas.openxmlformats.org/officeDocument/2006/relationships/hyperlink" Target="../Downloads/files/78/mmexport1604571167330.jpg" TargetMode="External"/><Relationship Id="rId111" Type="http://schemas.openxmlformats.org/officeDocument/2006/relationships/hyperlink" Target="../Downloads/files/71/img_20201105_171119.jpg" TargetMode="External"/><Relationship Id="rId132" Type="http://schemas.openxmlformats.org/officeDocument/2006/relationships/hyperlink" Target="../Downloads/files/64/img_2480.jpg" TargetMode="External"/><Relationship Id="rId153" Type="http://schemas.openxmlformats.org/officeDocument/2006/relationships/hyperlink" Target="../Downloads/files/57/img_20201104_150924_b15409d2.jpg" TargetMode="External"/><Relationship Id="rId174" Type="http://schemas.openxmlformats.org/officeDocument/2006/relationships/hyperlink" Target="../Downloads/files/50/img_20201103_155924.jpg" TargetMode="External"/><Relationship Id="rId179" Type="http://schemas.openxmlformats.org/officeDocument/2006/relationships/hyperlink" Target="../Downloads/files/48/eacb1d96-1e87-49b9-b37b-2d11245d0442.jpeg" TargetMode="External"/><Relationship Id="rId195" Type="http://schemas.openxmlformats.org/officeDocument/2006/relationships/hyperlink" Target="../Downloads/files/43/355cd5ce-240d-437f-9157-ca05b6919a3f.jpeg" TargetMode="External"/><Relationship Id="rId209" Type="http://schemas.openxmlformats.org/officeDocument/2006/relationships/hyperlink" Target="../Downloads/files/38/fe0ba696-4938-4a5d-afd3-c0d083f883f7.jpeg" TargetMode="External"/><Relationship Id="rId190" Type="http://schemas.openxmlformats.org/officeDocument/2006/relationships/hyperlink" Target="../Downloads/files/44/mmexport1604395743295.jpg" TargetMode="External"/><Relationship Id="rId204" Type="http://schemas.openxmlformats.org/officeDocument/2006/relationships/hyperlink" Target="../Downloads/files/40/img_20201103_152146.jpg" TargetMode="External"/><Relationship Id="rId220" Type="http://schemas.openxmlformats.org/officeDocument/2006/relationships/hyperlink" Target="../Downloads/files/34/mmexport1604386773600_b4690f95.jpg" TargetMode="External"/><Relationship Id="rId225" Type="http://schemas.openxmlformats.org/officeDocument/2006/relationships/hyperlink" Target="../Downloads/files/33/img_20201103_095908.jpg" TargetMode="External"/><Relationship Id="rId241" Type="http://schemas.openxmlformats.org/officeDocument/2006/relationships/hyperlink" Target="../Downloads/files/27/ab81fa00-6c47-4e19-8590-4662ba4737fa.jpeg" TargetMode="External"/><Relationship Id="rId246" Type="http://schemas.openxmlformats.org/officeDocument/2006/relationships/hyperlink" Target="../Downloads/files/26/1604373028272.jpg" TargetMode="External"/><Relationship Id="rId267" Type="http://schemas.openxmlformats.org/officeDocument/2006/relationships/hyperlink" Target="../Downloads/files/19/mmexport1604318047972.jpg" TargetMode="External"/><Relationship Id="rId288" Type="http://schemas.openxmlformats.org/officeDocument/2006/relationships/hyperlink" Target="../Downloads/files/12/mmexport1604307266849.jpg" TargetMode="External"/><Relationship Id="rId15" Type="http://schemas.openxmlformats.org/officeDocument/2006/relationships/hyperlink" Target="../Downloads/files/103/img20201106155949.jpg" TargetMode="External"/><Relationship Id="rId36" Type="http://schemas.openxmlformats.org/officeDocument/2006/relationships/hyperlink" Target="../Downloads/files/96/d8190724-be01-4b8d-a306-d8498933ddd5.jpeg" TargetMode="External"/><Relationship Id="rId57" Type="http://schemas.openxmlformats.org/officeDocument/2006/relationships/hyperlink" Target="../Downloads/files/89/4d7b153f-dfc1-43e7-8cfb-e9fe2ab43303.jpeg" TargetMode="External"/><Relationship Id="rId106" Type="http://schemas.openxmlformats.org/officeDocument/2006/relationships/hyperlink" Target="../Downloads/files/72/img_20201105_170705.jpg" TargetMode="External"/><Relationship Id="rId127" Type="http://schemas.openxmlformats.org/officeDocument/2006/relationships/hyperlink" Target="../Downloads/files/65/img_20201103_161143.jpg" TargetMode="External"/><Relationship Id="rId262" Type="http://schemas.openxmlformats.org/officeDocument/2006/relationships/hyperlink" Target="../Downloads/files/20/img_8238.heic.jpg.jpg" TargetMode="External"/><Relationship Id="rId283" Type="http://schemas.openxmlformats.org/officeDocument/2006/relationships/hyperlink" Target="../Downloads/files/13/20201102_145027.jpg" TargetMode="External"/><Relationship Id="rId313" Type="http://schemas.openxmlformats.org/officeDocument/2006/relationships/hyperlink" Target="../Downloads/files/3/img_20201102_103517.jpg" TargetMode="External"/><Relationship Id="rId318" Type="http://schemas.openxmlformats.org/officeDocument/2006/relationships/hyperlink" Target="../Downloads/files/2/mmexport1604232985636.jpg" TargetMode="External"/><Relationship Id="rId10" Type="http://schemas.openxmlformats.org/officeDocument/2006/relationships/hyperlink" Target="../Downloads/files/104/img_20201106_095109.jpg" TargetMode="External"/><Relationship Id="rId31" Type="http://schemas.openxmlformats.org/officeDocument/2006/relationships/hyperlink" Target="../Downloads/files/97/img_20201106_170750.jpg" TargetMode="External"/><Relationship Id="rId52" Type="http://schemas.openxmlformats.org/officeDocument/2006/relationships/hyperlink" Target="../Downloads/files/90/img_20201106_150827.jpg" TargetMode="External"/><Relationship Id="rId73" Type="http://schemas.openxmlformats.org/officeDocument/2006/relationships/hyperlink" Target="../Downloads/files/83/0b18965c-9ec7-4ab4-97ee-6a9a560da381.jpeg" TargetMode="External"/><Relationship Id="rId78" Type="http://schemas.openxmlformats.org/officeDocument/2006/relationships/hyperlink" Target="../Downloads/files/82/fae06d46-e674-427e-97ee-0e37203e4300.jpeg" TargetMode="External"/><Relationship Id="rId94" Type="http://schemas.openxmlformats.org/officeDocument/2006/relationships/hyperlink" Target="../Downloads/files/76/417e0350-9e00-4e39-a17b-e7952bd17bb2.jpeg" TargetMode="External"/><Relationship Id="rId99" Type="http://schemas.openxmlformats.org/officeDocument/2006/relationships/hyperlink" Target="../Downloads/files/75/img_20201105_171747.jpg" TargetMode="External"/><Relationship Id="rId101" Type="http://schemas.openxmlformats.org/officeDocument/2006/relationships/hyperlink" Target="../Downloads/files/74/img_7440.heic.jpg.jpg" TargetMode="External"/><Relationship Id="rId122" Type="http://schemas.openxmlformats.org/officeDocument/2006/relationships/hyperlink" Target="../Downloads/files/67/img_20201105_155857.jpg" TargetMode="External"/><Relationship Id="rId143" Type="http://schemas.openxmlformats.org/officeDocument/2006/relationships/hyperlink" Target="../Downloads/files/60/mmexport1604475494788.jpg" TargetMode="External"/><Relationship Id="rId148" Type="http://schemas.openxmlformats.org/officeDocument/2006/relationships/hyperlink" Target="../Downloads/files/58/img_2215.jpg.jpg" TargetMode="External"/><Relationship Id="rId164" Type="http://schemas.openxmlformats.org/officeDocument/2006/relationships/hyperlink" Target="../Downloads/files/53/mmexport1604406676143.jpg" TargetMode="External"/><Relationship Id="rId169" Type="http://schemas.openxmlformats.org/officeDocument/2006/relationships/hyperlink" Target="../Downloads/files/51/img_8259.heic.jpg.jpg" TargetMode="External"/><Relationship Id="rId185" Type="http://schemas.openxmlformats.org/officeDocument/2006/relationships/hyperlink" Target="../Downloads/files/46/mmexport1604396354685.jpg" TargetMode="External"/><Relationship Id="rId4" Type="http://schemas.openxmlformats.org/officeDocument/2006/relationships/hyperlink" Target="../Downloads/files/106/img_20201106_135643.jpg" TargetMode="External"/><Relationship Id="rId9" Type="http://schemas.openxmlformats.org/officeDocument/2006/relationships/hyperlink" Target="../Downloads/files/105/mmexport1604673956229.jpg" TargetMode="External"/><Relationship Id="rId180" Type="http://schemas.openxmlformats.org/officeDocument/2006/relationships/hyperlink" Target="../Downloads/files/48/317db648-f2c1-48c0-aa78-f16e03efddae.jpeg" TargetMode="External"/><Relationship Id="rId210" Type="http://schemas.openxmlformats.org/officeDocument/2006/relationships/hyperlink" Target="../Downloads/files/38/b9acd209-31dd-4399-b987-ebe28ce8bd13.jpeg" TargetMode="External"/><Relationship Id="rId215" Type="http://schemas.openxmlformats.org/officeDocument/2006/relationships/hyperlink" Target="../Downloads/files/36/8ce4aed8-c8f3-4b95-8453-1dbdfc16f038.jpeg" TargetMode="External"/><Relationship Id="rId236" Type="http://schemas.openxmlformats.org/officeDocument/2006/relationships/hyperlink" Target="../Downloads/files/29/img_20201102_143754.jpg" TargetMode="External"/><Relationship Id="rId257" Type="http://schemas.openxmlformats.org/officeDocument/2006/relationships/hyperlink" Target="../Downloads/files/22/0ef9c772-de1c-4499-be68-f16076df8dc5.jpeg" TargetMode="External"/><Relationship Id="rId278" Type="http://schemas.openxmlformats.org/officeDocument/2006/relationships/hyperlink" Target="../Downloads/files/15/mmexport1604309190504.jpg" TargetMode="External"/><Relationship Id="rId26" Type="http://schemas.openxmlformats.org/officeDocument/2006/relationships/hyperlink" Target="../Downloads/files/99/mmexport1604662377035.jpg" TargetMode="External"/><Relationship Id="rId231" Type="http://schemas.openxmlformats.org/officeDocument/2006/relationships/hyperlink" Target="../Downloads/files/31/16aa79fe-a00b-4386-870e-d3edce321801.jpeg" TargetMode="External"/><Relationship Id="rId252" Type="http://schemas.openxmlformats.org/officeDocument/2006/relationships/hyperlink" Target="../Downloads/files/24/b02c51aa-89bb-484d-bd43-fd1dab7af84b.jpeg" TargetMode="External"/><Relationship Id="rId273" Type="http://schemas.openxmlformats.org/officeDocument/2006/relationships/hyperlink" Target="../Downloads/files/17/51a7bcf4-6002-485e-b15c-19485ba61ecb.jpeg" TargetMode="External"/><Relationship Id="rId294" Type="http://schemas.openxmlformats.org/officeDocument/2006/relationships/hyperlink" Target="../Downloads/files/10/mmexport1604302728094.jpg" TargetMode="External"/><Relationship Id="rId308" Type="http://schemas.openxmlformats.org/officeDocument/2006/relationships/hyperlink" Target="../Downloads/files/5/52feee3c-3351-4505-8fa0-a24d6dba344a.jpeg" TargetMode="External"/><Relationship Id="rId47" Type="http://schemas.openxmlformats.org/officeDocument/2006/relationships/hyperlink" Target="../Downloads/files/92/mmexport1604652135360_b5ebf58f.jpg" TargetMode="External"/><Relationship Id="rId68" Type="http://schemas.openxmlformats.org/officeDocument/2006/relationships/hyperlink" Target="../Downloads/files/85/7bfdcd06-c4e8-4738-8b04-bd83c12ee936.jpeg" TargetMode="External"/><Relationship Id="rId89" Type="http://schemas.openxmlformats.org/officeDocument/2006/relationships/hyperlink" Target="../Downloads/files/78/mmexport1604571191208.jpg" TargetMode="External"/><Relationship Id="rId112" Type="http://schemas.openxmlformats.org/officeDocument/2006/relationships/hyperlink" Target="../Downloads/files/70/4389995a-e6e3-42cb-8874-264f9fb9da47.jpeg" TargetMode="External"/><Relationship Id="rId133" Type="http://schemas.openxmlformats.org/officeDocument/2006/relationships/hyperlink" Target="../Downloads/files/63/mmexport1604548392423.jpg" TargetMode="External"/><Relationship Id="rId154" Type="http://schemas.openxmlformats.org/officeDocument/2006/relationships/hyperlink" Target="../Downloads/files/56/img_20201103_110819.jpg" TargetMode="External"/><Relationship Id="rId175" Type="http://schemas.openxmlformats.org/officeDocument/2006/relationships/hyperlink" Target="../Downloads/files/49/20201103_180058.jpg" TargetMode="External"/><Relationship Id="rId196" Type="http://schemas.openxmlformats.org/officeDocument/2006/relationships/hyperlink" Target="../Downloads/files/42/img_20201103_164740.jpg" TargetMode="External"/><Relationship Id="rId200" Type="http://schemas.openxmlformats.org/officeDocument/2006/relationships/hyperlink" Target="../Downloads/files/41/mmexport1604392466962.jpg" TargetMode="External"/><Relationship Id="rId16" Type="http://schemas.openxmlformats.org/officeDocument/2006/relationships/hyperlink" Target="../Downloads/files/102/0b04bff7-be13-4406-a492-8a8ea5ebdc99.jpeg" TargetMode="External"/><Relationship Id="rId221" Type="http://schemas.openxmlformats.org/officeDocument/2006/relationships/hyperlink" Target="../Downloads/files/34/mmexport1604386796571.jpg" TargetMode="External"/><Relationship Id="rId242" Type="http://schemas.openxmlformats.org/officeDocument/2006/relationships/hyperlink" Target="../Downloads/files/27/b1839a67-279f-49d9-9d81-fa36cda4513c.jpeg" TargetMode="External"/><Relationship Id="rId263" Type="http://schemas.openxmlformats.org/officeDocument/2006/relationships/hyperlink" Target="../Downloads/files/20/img_8258.heic.jpg.jpg" TargetMode="External"/><Relationship Id="rId284" Type="http://schemas.openxmlformats.org/officeDocument/2006/relationships/hyperlink" Target="../Downloads/files/13/20201102_144635_b9f02a.jpg" TargetMode="External"/><Relationship Id="rId319" Type="http://schemas.openxmlformats.org/officeDocument/2006/relationships/hyperlink" Target="../Downloads/files/1/9e7d52aa-a9a0-4a53-8c4f-664df8647199.jpeg" TargetMode="External"/><Relationship Id="rId37" Type="http://schemas.openxmlformats.org/officeDocument/2006/relationships/hyperlink" Target="../Downloads/files/95/3faa6759-0d15-4f27-922e-e871cc235d1d.jpeg" TargetMode="External"/><Relationship Id="rId58" Type="http://schemas.openxmlformats.org/officeDocument/2006/relationships/hyperlink" Target="../Downloads/files/88/mmexport1604630258539.jpg" TargetMode="External"/><Relationship Id="rId79" Type="http://schemas.openxmlformats.org/officeDocument/2006/relationships/hyperlink" Target="../Downloads/files/81/img_20201105_180934.jpg" TargetMode="External"/><Relationship Id="rId102" Type="http://schemas.openxmlformats.org/officeDocument/2006/relationships/hyperlink" Target="../Downloads/files/74/img_7449.heic.jpg.jpg" TargetMode="External"/><Relationship Id="rId123" Type="http://schemas.openxmlformats.org/officeDocument/2006/relationships/hyperlink" Target="../Downloads/files/67/img_20201105_155428.jpg" TargetMode="External"/><Relationship Id="rId144" Type="http://schemas.openxmlformats.org/officeDocument/2006/relationships/hyperlink" Target="../Downloads/files/60/mmexport1604475484800.jpg" TargetMode="External"/><Relationship Id="rId90" Type="http://schemas.openxmlformats.org/officeDocument/2006/relationships/hyperlink" Target="../Downloads/files/78/mmexport1604571175894.jpg" TargetMode="External"/><Relationship Id="rId165" Type="http://schemas.openxmlformats.org/officeDocument/2006/relationships/hyperlink" Target="../Downloads/files/53/mmexport1604406683242.jpg" TargetMode="External"/><Relationship Id="rId186" Type="http://schemas.openxmlformats.org/officeDocument/2006/relationships/hyperlink" Target="../Downloads/files/46/mmexport1604396356449.jpg" TargetMode="External"/><Relationship Id="rId211" Type="http://schemas.openxmlformats.org/officeDocument/2006/relationships/hyperlink" Target="../Downloads/files/37/img_20201103_151024_1.jpg" TargetMode="External"/><Relationship Id="rId232" Type="http://schemas.openxmlformats.org/officeDocument/2006/relationships/hyperlink" Target="../Downloads/files/30/mmexport1604376698197.jpg" TargetMode="External"/><Relationship Id="rId253" Type="http://schemas.openxmlformats.org/officeDocument/2006/relationships/hyperlink" Target="../Downloads/files/23/img20201103100215.jpg" TargetMode="External"/><Relationship Id="rId274" Type="http://schemas.openxmlformats.org/officeDocument/2006/relationships/hyperlink" Target="../Downloads/files/16/mmexport1604311440683.jpg" TargetMode="External"/><Relationship Id="rId295" Type="http://schemas.openxmlformats.org/officeDocument/2006/relationships/hyperlink" Target="../Downloads/files/9/img20201102155831.jpg" TargetMode="External"/><Relationship Id="rId309" Type="http://schemas.openxmlformats.org/officeDocument/2006/relationships/hyperlink" Target="../Downloads/files/5/da9de78b-1b0d-4201-a6c6-d5ec322abc53.jpeg" TargetMode="External"/><Relationship Id="rId27" Type="http://schemas.openxmlformats.org/officeDocument/2006/relationships/hyperlink" Target="../Downloads/files/99/mmexport1604662346119.jpg" TargetMode="External"/><Relationship Id="rId48" Type="http://schemas.openxmlformats.org/officeDocument/2006/relationships/hyperlink" Target="../Downloads/files/92/mmexport1604652145755.jpg" TargetMode="External"/><Relationship Id="rId69" Type="http://schemas.openxmlformats.org/officeDocument/2006/relationships/hyperlink" Target="../Downloads/files/85/3fe3bc5c-77c0-46f6-958d-58df4a9e14bd.jpeg" TargetMode="External"/><Relationship Id="rId113" Type="http://schemas.openxmlformats.org/officeDocument/2006/relationships/hyperlink" Target="../Downloads/files/70/8d9cb89d-5f77-4aae-8205-f03aba3a22a0.jpeg" TargetMode="External"/><Relationship Id="rId134" Type="http://schemas.openxmlformats.org/officeDocument/2006/relationships/hyperlink" Target="../Downloads/files/63/mmexport1604548509757.jpg" TargetMode="External"/><Relationship Id="rId320" Type="http://schemas.openxmlformats.org/officeDocument/2006/relationships/hyperlink" Target="../Downloads/files/1/2b27e592-1fa5-4750-9f37-5921edbc80e8.jpeg" TargetMode="External"/><Relationship Id="rId80" Type="http://schemas.openxmlformats.org/officeDocument/2006/relationships/hyperlink" Target="../Downloads/files/81/img_20201105_180801.jpg" TargetMode="External"/><Relationship Id="rId155" Type="http://schemas.openxmlformats.org/officeDocument/2006/relationships/hyperlink" Target="../Downloads/files/56/img_20201103_110119.jpg" TargetMode="External"/><Relationship Id="rId176" Type="http://schemas.openxmlformats.org/officeDocument/2006/relationships/hyperlink" Target="../Downloads/files/49/20201103_180129.jpg" TargetMode="External"/><Relationship Id="rId197" Type="http://schemas.openxmlformats.org/officeDocument/2006/relationships/hyperlink" Target="../Downloads/files/42/img_20201103_163109.jpg" TargetMode="External"/><Relationship Id="rId201" Type="http://schemas.openxmlformats.org/officeDocument/2006/relationships/hyperlink" Target="../Downloads/files/41/mmexport1604391953782.jpg" TargetMode="External"/><Relationship Id="rId222" Type="http://schemas.openxmlformats.org/officeDocument/2006/relationships/hyperlink" Target="../Downloads/files/34/mmexport1604386858431_beac8ca9.jpg" TargetMode="External"/><Relationship Id="rId243" Type="http://schemas.openxmlformats.org/officeDocument/2006/relationships/hyperlink" Target="../Downloads/files/27/a61d2d89-d817-442f-a0bc-372e55869760.jpeg" TargetMode="External"/><Relationship Id="rId264" Type="http://schemas.openxmlformats.org/officeDocument/2006/relationships/hyperlink" Target="../Downloads/files/20/img_8239.heic.jpg.jpg" TargetMode="External"/><Relationship Id="rId285" Type="http://schemas.openxmlformats.org/officeDocument/2006/relationships/hyperlink" Target="../Downloads/files/13/20201102_154001_bc34b12f.jpg" TargetMode="External"/><Relationship Id="rId17" Type="http://schemas.openxmlformats.org/officeDocument/2006/relationships/hyperlink" Target="../Downloads/files/102/6fdb2b1f-d58e-404b-952a-eecb166628bc.jpeg" TargetMode="External"/><Relationship Id="rId38" Type="http://schemas.openxmlformats.org/officeDocument/2006/relationships/hyperlink" Target="../Downloads/files/95/22cdb4d8-26ae-43bf-90d6-a8684ab81fe2.jpeg" TargetMode="External"/><Relationship Id="rId59" Type="http://schemas.openxmlformats.org/officeDocument/2006/relationships/hyperlink" Target="../Downloads/files/88/mmexport1604630267157.jpg" TargetMode="External"/><Relationship Id="rId103" Type="http://schemas.openxmlformats.org/officeDocument/2006/relationships/hyperlink" Target="../Downloads/files/73/7625na9yk5tetsjpaj551k8ha_0.jpg" TargetMode="External"/><Relationship Id="rId124" Type="http://schemas.openxmlformats.org/officeDocument/2006/relationships/hyperlink" Target="../Downloads/files/66/a5de2653-1182-4d30-bf1a-4451f40eb112.jpeg" TargetMode="External"/><Relationship Id="rId310" Type="http://schemas.openxmlformats.org/officeDocument/2006/relationships/hyperlink" Target="../Downloads/files/4/955e7c52-5b98-4b1c-9322-5378304ba64a.jpeg" TargetMode="External"/><Relationship Id="rId70" Type="http://schemas.openxmlformats.org/officeDocument/2006/relationships/hyperlink" Target="../Downloads/files/84/img_20201105_162644.jpg" TargetMode="External"/><Relationship Id="rId91" Type="http://schemas.openxmlformats.org/officeDocument/2006/relationships/hyperlink" Target="../Downloads/files/77/c18ca134-bef0-483e-86be-0d62dda868b9.jpeg" TargetMode="External"/><Relationship Id="rId145" Type="http://schemas.openxmlformats.org/officeDocument/2006/relationships/hyperlink" Target="../Downloads/files/59/9986dcd0-56ff-4a95-9c81-a04357881469.jpeg" TargetMode="External"/><Relationship Id="rId166" Type="http://schemas.openxmlformats.org/officeDocument/2006/relationships/hyperlink" Target="../Downloads/files/52/d7f4872d-c9f6-4c92-b887-b20a1ea47fb3.jpeg" TargetMode="External"/><Relationship Id="rId187" Type="http://schemas.openxmlformats.org/officeDocument/2006/relationships/hyperlink" Target="../Downloads/files/45/mmexport1604396278015.jpg" TargetMode="External"/><Relationship Id="rId1" Type="http://schemas.openxmlformats.org/officeDocument/2006/relationships/hyperlink" Target="../Downloads/files/107/mmexport1604813297149.jpg" TargetMode="External"/><Relationship Id="rId212" Type="http://schemas.openxmlformats.org/officeDocument/2006/relationships/hyperlink" Target="../Downloads/files/37/img_20201103_150548.jpg" TargetMode="External"/><Relationship Id="rId233" Type="http://schemas.openxmlformats.org/officeDocument/2006/relationships/hyperlink" Target="../Downloads/files/30/mmexport1604376704518.jpg" TargetMode="External"/><Relationship Id="rId254" Type="http://schemas.openxmlformats.org/officeDocument/2006/relationships/hyperlink" Target="../Downloads/files/23/img20201103100111.jpg" TargetMode="External"/><Relationship Id="rId28" Type="http://schemas.openxmlformats.org/officeDocument/2006/relationships/hyperlink" Target="../Downloads/files/98/mmexport1604660775467.jpg" TargetMode="External"/><Relationship Id="rId49" Type="http://schemas.openxmlformats.org/officeDocument/2006/relationships/hyperlink" Target="../Downloads/files/91/mmexport1604651372987.jpg" TargetMode="External"/><Relationship Id="rId114" Type="http://schemas.openxmlformats.org/officeDocument/2006/relationships/hyperlink" Target="../Downloads/files/70/e7952c48-3d92-472e-be33-69527351161c.jpeg" TargetMode="External"/><Relationship Id="rId275" Type="http://schemas.openxmlformats.org/officeDocument/2006/relationships/hyperlink" Target="../Downloads/files/16/mmexport1604311222322.jpg" TargetMode="External"/><Relationship Id="rId296" Type="http://schemas.openxmlformats.org/officeDocument/2006/relationships/hyperlink" Target="../Downloads/files/9/img20201102153621.jpg" TargetMode="External"/><Relationship Id="rId300" Type="http://schemas.openxmlformats.org/officeDocument/2006/relationships/hyperlink" Target="../Downloads/files/8/1a6490a7-5009-4bbe-a50b-83cec9f6140a.jpeg" TargetMode="External"/><Relationship Id="rId60" Type="http://schemas.openxmlformats.org/officeDocument/2006/relationships/hyperlink" Target="../Downloads/files/88/mmexport1604630283237.jpg" TargetMode="External"/><Relationship Id="rId81" Type="http://schemas.openxmlformats.org/officeDocument/2006/relationships/hyperlink" Target="../Downloads/files/81/img_20201105_175825.jpg" TargetMode="External"/><Relationship Id="rId135" Type="http://schemas.openxmlformats.org/officeDocument/2006/relationships/hyperlink" Target="../Downloads/files/63/mmexport1604548516809.jpg" TargetMode="External"/><Relationship Id="rId156" Type="http://schemas.openxmlformats.org/officeDocument/2006/relationships/hyperlink" Target="../Downloads/files/56/img_20201103_102427.jpg" TargetMode="External"/><Relationship Id="rId177" Type="http://schemas.openxmlformats.org/officeDocument/2006/relationships/hyperlink" Target="../Downloads/files/49/mmexport1604397862470.jpg" TargetMode="External"/><Relationship Id="rId198" Type="http://schemas.openxmlformats.org/officeDocument/2006/relationships/hyperlink" Target="../Downloads/files/42/img_20201103_153357.jpg" TargetMode="External"/><Relationship Id="rId321" Type="http://schemas.openxmlformats.org/officeDocument/2006/relationships/hyperlink" Target="../Downloads/files/1/image.jpg" TargetMode="External"/><Relationship Id="rId202" Type="http://schemas.openxmlformats.org/officeDocument/2006/relationships/hyperlink" Target="../Downloads/files/40/img_20201103_153142.jpg" TargetMode="External"/><Relationship Id="rId223" Type="http://schemas.openxmlformats.org/officeDocument/2006/relationships/hyperlink" Target="../Downloads/files/33/img_20201103_095228.jpg" TargetMode="External"/><Relationship Id="rId244" Type="http://schemas.openxmlformats.org/officeDocument/2006/relationships/hyperlink" Target="../Downloads/files/26/1604373067329.jpg" TargetMode="External"/><Relationship Id="rId18" Type="http://schemas.openxmlformats.org/officeDocument/2006/relationships/hyperlink" Target="../Downloads/files/102/f20ffe91-945c-44c4-8a2c-0f9a9e118fdd.jpeg" TargetMode="External"/><Relationship Id="rId39" Type="http://schemas.openxmlformats.org/officeDocument/2006/relationships/hyperlink" Target="../Downloads/files/95/0c72003e-6e3c-4468-97eb-9f85974b8328.jpeg" TargetMode="External"/><Relationship Id="rId265" Type="http://schemas.openxmlformats.org/officeDocument/2006/relationships/hyperlink" Target="../Downloads/files/19/mmexport1604317892097.jpg" TargetMode="External"/><Relationship Id="rId286" Type="http://schemas.openxmlformats.org/officeDocument/2006/relationships/hyperlink" Target="../Downloads/files/12/img_20201102_154659.jpg" TargetMode="External"/><Relationship Id="rId50" Type="http://schemas.openxmlformats.org/officeDocument/2006/relationships/hyperlink" Target="../Downloads/files/91/mmexport1604652972464.jpg" TargetMode="External"/><Relationship Id="rId104" Type="http://schemas.openxmlformats.org/officeDocument/2006/relationships/hyperlink" Target="../Downloads/files/73/6c9g2sl83sdbec14vbto7ve0k_0.jpg" TargetMode="External"/><Relationship Id="rId125" Type="http://schemas.openxmlformats.org/officeDocument/2006/relationships/hyperlink" Target="../Downloads/files/66/f2c933ec-c4ba-4182-b1c7-8c9474549b5f.jpeg" TargetMode="External"/><Relationship Id="rId146" Type="http://schemas.openxmlformats.org/officeDocument/2006/relationships/hyperlink" Target="../Downloads/files/59/2c2ad898-e329-4df3-aa38-26f0c73fd8b1.jpeg" TargetMode="External"/><Relationship Id="rId167" Type="http://schemas.openxmlformats.org/officeDocument/2006/relationships/hyperlink" Target="../Downloads/files/52/485e6325-4ea6-4df0-8a72-9296dedfadd8.jpeg" TargetMode="External"/><Relationship Id="rId188" Type="http://schemas.openxmlformats.org/officeDocument/2006/relationships/hyperlink" Target="../Downloads/files/45/img_20201103_151023.jpg" TargetMode="External"/><Relationship Id="rId311" Type="http://schemas.openxmlformats.org/officeDocument/2006/relationships/hyperlink" Target="../Downloads/files/4/5ac15989-cca7-40ac-a4f1-98e291f8594a.jpeg" TargetMode="External"/><Relationship Id="rId71" Type="http://schemas.openxmlformats.org/officeDocument/2006/relationships/hyperlink" Target="../Downloads/files/84/img_20201105_161916.jpg" TargetMode="External"/><Relationship Id="rId92" Type="http://schemas.openxmlformats.org/officeDocument/2006/relationships/hyperlink" Target="../Downloads/files/77/c1496d2e-757f-447b-86d5-d5a18f9f5cfe.jpeg" TargetMode="External"/><Relationship Id="rId213" Type="http://schemas.openxmlformats.org/officeDocument/2006/relationships/hyperlink" Target="../Downloads/files/37/img_20201103_150717.jpg" TargetMode="External"/><Relationship Id="rId234" Type="http://schemas.openxmlformats.org/officeDocument/2006/relationships/hyperlink" Target="../Downloads/files/30/mmexport1604376707601.jpg" TargetMode="External"/><Relationship Id="rId2" Type="http://schemas.openxmlformats.org/officeDocument/2006/relationships/hyperlink" Target="../Downloads/files/107/mmexport1604813285144.jpg" TargetMode="External"/><Relationship Id="rId29" Type="http://schemas.openxmlformats.org/officeDocument/2006/relationships/hyperlink" Target="../Downloads/files/98/mmexport1604660773291.jpg" TargetMode="External"/><Relationship Id="rId255" Type="http://schemas.openxmlformats.org/officeDocument/2006/relationships/hyperlink" Target="../Downloads/files/23/img20201103095849.jpg" TargetMode="External"/><Relationship Id="rId276" Type="http://schemas.openxmlformats.org/officeDocument/2006/relationships/hyperlink" Target="../Downloads/files/16/mmexport1604311210189.jpg" TargetMode="External"/><Relationship Id="rId297" Type="http://schemas.openxmlformats.org/officeDocument/2006/relationships/hyperlink" Target="../Downloads/files/9/img20201102153244.jpg" TargetMode="External"/><Relationship Id="rId40" Type="http://schemas.openxmlformats.org/officeDocument/2006/relationships/hyperlink" Target="../Downloads/files/94/mmexport1604658299468.jpg" TargetMode="External"/><Relationship Id="rId115" Type="http://schemas.openxmlformats.org/officeDocument/2006/relationships/hyperlink" Target="../Downloads/files/69/img_20201105_163242.jpg" TargetMode="External"/><Relationship Id="rId136" Type="http://schemas.openxmlformats.org/officeDocument/2006/relationships/hyperlink" Target="../Downloads/files/62/831c49c1-dfe7-4b05-908d-e86fc9d1937a.jpeg" TargetMode="External"/><Relationship Id="rId157" Type="http://schemas.openxmlformats.org/officeDocument/2006/relationships/hyperlink" Target="../Downloads/files/55/img_20201103_133335.jpg" TargetMode="External"/><Relationship Id="rId178" Type="http://schemas.openxmlformats.org/officeDocument/2006/relationships/hyperlink" Target="../Downloads/files/48/86a92d0f-00f7-48a4-a9bc-cdd8dbf00a19.jpeg" TargetMode="External"/><Relationship Id="rId301" Type="http://schemas.openxmlformats.org/officeDocument/2006/relationships/hyperlink" Target="../Downloads/files/7/mvimg_20201102_151447.jpg" TargetMode="External"/><Relationship Id="rId61" Type="http://schemas.openxmlformats.org/officeDocument/2006/relationships/hyperlink" Target="../Downloads/files/87/img_20201105_183225_b6bf86c3.jpg" TargetMode="External"/><Relationship Id="rId82" Type="http://schemas.openxmlformats.org/officeDocument/2006/relationships/hyperlink" Target="../Downloads/files/80/51b8eb25-f75e-49df-b35e-695102910444.jpeg" TargetMode="External"/><Relationship Id="rId199" Type="http://schemas.openxmlformats.org/officeDocument/2006/relationships/hyperlink" Target="../Downloads/files/41/mmexport1604393064353.jpg" TargetMode="External"/><Relationship Id="rId203" Type="http://schemas.openxmlformats.org/officeDocument/2006/relationships/hyperlink" Target="../Downloads/files/40/img_20201103_152010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132"/>
  <sheetViews>
    <sheetView topLeftCell="B1" workbookViewId="0">
      <pane xSplit="2" topLeftCell="AP1" activePane="topRight" state="frozen"/>
      <selection pane="topRight" activeCell="BJ4" sqref="BJ4"/>
    </sheetView>
  </sheetViews>
  <sheetFormatPr defaultColWidth="9" defaultRowHeight="13.5"/>
  <cols>
    <col min="1" max="1" width="3.75" style="22" customWidth="1"/>
    <col min="2" max="2" width="8.125" style="22" customWidth="1"/>
    <col min="3" max="3" width="21.75" style="23" customWidth="1"/>
    <col min="4" max="4" width="13.25" style="23" customWidth="1"/>
    <col min="5" max="5" width="5.25" style="39" hidden="1" customWidth="1"/>
    <col min="6" max="6" width="8.5" style="40" hidden="1" customWidth="1"/>
    <col min="7" max="8" width="5.625" style="167" customWidth="1"/>
    <col min="9" max="9" width="10.25" style="168" hidden="1" customWidth="1"/>
    <col min="10" max="10" width="10.5" style="168" customWidth="1"/>
    <col min="11" max="11" width="9.625" style="168" hidden="1" customWidth="1"/>
    <col min="12" max="12" width="10.875" style="168" customWidth="1"/>
    <col min="13" max="13" width="8" style="169" hidden="1" customWidth="1"/>
    <col min="14" max="14" width="9.25" style="48" hidden="1" customWidth="1"/>
    <col min="15" max="15" width="8.625" style="105" customWidth="1"/>
    <col min="16" max="16" width="9.25" style="168" hidden="1" customWidth="1"/>
    <col min="17" max="17" width="10.75" style="42" customWidth="1"/>
    <col min="18" max="18" width="8" style="169" hidden="1" customWidth="1"/>
    <col min="19" max="19" width="9.375" style="170" customWidth="1"/>
    <col min="20" max="20" width="10.375" style="170" customWidth="1"/>
    <col min="21" max="21" width="8.125" style="171" customWidth="1"/>
    <col min="22" max="24" width="8" style="171" customWidth="1"/>
    <col min="25" max="25" width="8" style="304" customWidth="1"/>
    <col min="26" max="26" width="8.625" style="305" customWidth="1"/>
    <col min="27" max="27" width="7.625" style="48" hidden="1" customWidth="1"/>
    <col min="28" max="28" width="7.625" style="48" customWidth="1"/>
    <col min="29" max="29" width="9.375" style="168" hidden="1" customWidth="1"/>
    <col min="30" max="30" width="9.375" style="168" customWidth="1"/>
    <col min="31" max="31" width="8.625" style="169" hidden="1" customWidth="1"/>
    <col min="32" max="32" width="10" style="168" hidden="1" customWidth="1"/>
    <col min="33" max="33" width="10" style="168" customWidth="1"/>
    <col min="34" max="34" width="9.5" style="168" hidden="1" customWidth="1"/>
    <col min="35" max="35" width="9.5" style="168" customWidth="1"/>
    <col min="36" max="36" width="8.875" style="169" hidden="1" customWidth="1"/>
    <col min="37" max="37" width="11.875" style="168" customWidth="1"/>
    <col min="38" max="38" width="10.25" style="168" customWidth="1"/>
    <col min="39" max="42" width="8.875" style="169" customWidth="1"/>
    <col min="43" max="43" width="6.875" style="172" customWidth="1"/>
    <col min="44" max="44" width="7.375" style="172" customWidth="1"/>
    <col min="45" max="45" width="6.375" style="173" customWidth="1"/>
    <col min="46" max="46" width="5.75" style="173" customWidth="1"/>
    <col min="47" max="47" width="6.25" style="173" customWidth="1"/>
    <col min="48" max="48" width="5.5" style="174" customWidth="1"/>
    <col min="49" max="57" width="5.75" style="173" customWidth="1"/>
    <col min="58" max="58" width="5.25" style="105" customWidth="1"/>
    <col min="59" max="60" width="5.25" style="173" customWidth="1"/>
    <col min="61" max="16384" width="9" style="166"/>
  </cols>
  <sheetData>
    <row r="1" spans="1:60" s="164" customFormat="1" ht="18" customHeight="1">
      <c r="A1" s="175" t="s">
        <v>0</v>
      </c>
      <c r="B1" s="176"/>
      <c r="C1" s="176"/>
      <c r="D1" s="176"/>
      <c r="E1" s="176"/>
      <c r="F1" s="176"/>
      <c r="G1" s="177"/>
      <c r="H1" s="177"/>
      <c r="I1" s="190"/>
      <c r="J1" s="236" t="s">
        <v>1</v>
      </c>
      <c r="K1" s="237"/>
      <c r="L1" s="237"/>
      <c r="M1" s="237"/>
      <c r="N1" s="237"/>
      <c r="O1" s="237"/>
      <c r="P1" s="237"/>
      <c r="Q1" s="238"/>
      <c r="R1" s="191"/>
      <c r="S1" s="239" t="s">
        <v>2</v>
      </c>
      <c r="T1" s="240"/>
      <c r="U1" s="240"/>
      <c r="V1" s="240"/>
      <c r="W1" s="240"/>
      <c r="X1" s="241"/>
      <c r="Y1" s="295" t="s">
        <v>3</v>
      </c>
      <c r="Z1" s="295"/>
      <c r="AB1" s="236" t="s">
        <v>4</v>
      </c>
      <c r="AC1" s="237"/>
      <c r="AD1" s="237"/>
      <c r="AE1" s="237"/>
      <c r="AF1" s="237"/>
      <c r="AG1" s="237"/>
      <c r="AH1" s="237"/>
      <c r="AI1" s="238"/>
      <c r="AJ1" s="211"/>
      <c r="AK1" s="242" t="s">
        <v>5</v>
      </c>
      <c r="AL1" s="243"/>
      <c r="AM1" s="243"/>
      <c r="AN1" s="243"/>
      <c r="AO1" s="243"/>
      <c r="AP1" s="244"/>
      <c r="AQ1" s="257" t="s">
        <v>3</v>
      </c>
      <c r="AR1" s="258"/>
      <c r="AS1" s="245" t="s">
        <v>6</v>
      </c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</row>
    <row r="2" spans="1:60" s="164" customFormat="1" ht="21.95" customHeight="1">
      <c r="A2" s="178"/>
      <c r="B2" s="179"/>
      <c r="C2" s="179"/>
      <c r="D2" s="179"/>
      <c r="E2" s="179"/>
      <c r="F2" s="179"/>
      <c r="G2" s="180"/>
      <c r="H2" s="180"/>
      <c r="I2" s="191" t="s">
        <v>7</v>
      </c>
      <c r="J2" s="236" t="s">
        <v>7</v>
      </c>
      <c r="K2" s="237"/>
      <c r="L2" s="238"/>
      <c r="M2" s="191"/>
      <c r="N2" s="192" t="s">
        <v>8</v>
      </c>
      <c r="O2" s="246" t="s">
        <v>8</v>
      </c>
      <c r="P2" s="247"/>
      <c r="Q2" s="248"/>
      <c r="R2" s="192"/>
      <c r="S2" s="239" t="s">
        <v>9</v>
      </c>
      <c r="T2" s="241"/>
      <c r="U2" s="249" t="s">
        <v>7</v>
      </c>
      <c r="V2" s="250"/>
      <c r="W2" s="249" t="s">
        <v>8</v>
      </c>
      <c r="X2" s="250"/>
      <c r="Y2" s="296"/>
      <c r="Z2" s="296"/>
      <c r="AA2" s="209" t="s">
        <v>7</v>
      </c>
      <c r="AB2" s="236" t="s">
        <v>7</v>
      </c>
      <c r="AC2" s="237"/>
      <c r="AD2" s="238"/>
      <c r="AE2" s="191"/>
      <c r="AF2" s="191" t="s">
        <v>8</v>
      </c>
      <c r="AG2" s="236" t="s">
        <v>8</v>
      </c>
      <c r="AH2" s="237"/>
      <c r="AI2" s="238"/>
      <c r="AJ2" s="211"/>
      <c r="AK2" s="251" t="s">
        <v>10</v>
      </c>
      <c r="AL2" s="252"/>
      <c r="AM2" s="249" t="s">
        <v>7</v>
      </c>
      <c r="AN2" s="250"/>
      <c r="AO2" s="249" t="s">
        <v>8</v>
      </c>
      <c r="AP2" s="250"/>
      <c r="AQ2" s="259"/>
      <c r="AR2" s="260"/>
      <c r="AS2" s="253" t="s">
        <v>11</v>
      </c>
      <c r="AT2" s="254"/>
      <c r="AU2" s="254"/>
      <c r="AV2" s="255"/>
      <c r="AW2" s="253" t="s">
        <v>12</v>
      </c>
      <c r="AX2" s="254"/>
      <c r="AY2" s="254"/>
      <c r="AZ2" s="254"/>
      <c r="BA2" s="254"/>
      <c r="BB2" s="254"/>
      <c r="BC2" s="254"/>
      <c r="BD2" s="254"/>
      <c r="BE2" s="255"/>
      <c r="BF2" s="256" t="s">
        <v>13</v>
      </c>
      <c r="BG2" s="256"/>
      <c r="BH2" s="256"/>
    </row>
    <row r="3" spans="1:60" s="164" customFormat="1" ht="24" customHeight="1">
      <c r="A3" s="109" t="s">
        <v>14</v>
      </c>
      <c r="B3" s="109" t="s">
        <v>15</v>
      </c>
      <c r="C3" s="181" t="s">
        <v>16</v>
      </c>
      <c r="D3" s="181" t="s">
        <v>17</v>
      </c>
      <c r="E3" s="182" t="s">
        <v>18</v>
      </c>
      <c r="F3" s="183" t="s">
        <v>19</v>
      </c>
      <c r="G3" s="184" t="s">
        <v>20</v>
      </c>
      <c r="H3" s="184" t="s">
        <v>21</v>
      </c>
      <c r="I3" s="191" t="s">
        <v>22</v>
      </c>
      <c r="J3" s="191" t="s">
        <v>23</v>
      </c>
      <c r="K3" s="191" t="s">
        <v>24</v>
      </c>
      <c r="L3" s="191" t="s">
        <v>25</v>
      </c>
      <c r="M3" s="193" t="s">
        <v>26</v>
      </c>
      <c r="N3" s="191" t="s">
        <v>22</v>
      </c>
      <c r="O3" s="51" t="s">
        <v>23</v>
      </c>
      <c r="P3" s="191" t="s">
        <v>24</v>
      </c>
      <c r="Q3" s="51" t="s">
        <v>25</v>
      </c>
      <c r="R3" s="193" t="s">
        <v>26</v>
      </c>
      <c r="S3" s="201" t="s">
        <v>22</v>
      </c>
      <c r="T3" s="201" t="s">
        <v>24</v>
      </c>
      <c r="U3" s="202" t="s">
        <v>27</v>
      </c>
      <c r="V3" s="202" t="s">
        <v>28</v>
      </c>
      <c r="W3" s="202" t="s">
        <v>27</v>
      </c>
      <c r="X3" s="202" t="s">
        <v>28</v>
      </c>
      <c r="Y3" s="297" t="s">
        <v>29</v>
      </c>
      <c r="Z3" s="298" t="s">
        <v>30</v>
      </c>
      <c r="AA3" s="211" t="s">
        <v>22</v>
      </c>
      <c r="AB3" s="191" t="s">
        <v>31</v>
      </c>
      <c r="AC3" s="191" t="s">
        <v>24</v>
      </c>
      <c r="AD3" s="191" t="s">
        <v>32</v>
      </c>
      <c r="AE3" s="193" t="s">
        <v>26</v>
      </c>
      <c r="AF3" s="191" t="s">
        <v>22</v>
      </c>
      <c r="AG3" s="191" t="s">
        <v>31</v>
      </c>
      <c r="AH3" s="191" t="s">
        <v>24</v>
      </c>
      <c r="AI3" s="191" t="s">
        <v>32</v>
      </c>
      <c r="AJ3" s="215" t="s">
        <v>26</v>
      </c>
      <c r="AK3" s="216" t="s">
        <v>22</v>
      </c>
      <c r="AL3" s="216" t="s">
        <v>24</v>
      </c>
      <c r="AM3" s="202" t="s">
        <v>27</v>
      </c>
      <c r="AN3" s="202" t="s">
        <v>28</v>
      </c>
      <c r="AO3" s="202" t="s">
        <v>27</v>
      </c>
      <c r="AP3" s="202" t="s">
        <v>28</v>
      </c>
      <c r="AQ3" s="210" t="s">
        <v>33</v>
      </c>
      <c r="AR3" s="210" t="s">
        <v>34</v>
      </c>
      <c r="AS3" s="221" t="s">
        <v>35</v>
      </c>
      <c r="AT3" s="221" t="s">
        <v>22</v>
      </c>
      <c r="AU3" s="221" t="s">
        <v>36</v>
      </c>
      <c r="AV3" s="222" t="s">
        <v>37</v>
      </c>
      <c r="AW3" s="221" t="s">
        <v>35</v>
      </c>
      <c r="AX3" s="221" t="s">
        <v>38</v>
      </c>
      <c r="AY3" s="221" t="s">
        <v>39</v>
      </c>
      <c r="AZ3" s="221" t="s">
        <v>36</v>
      </c>
      <c r="BA3" s="221" t="s">
        <v>37</v>
      </c>
      <c r="BB3" s="226" t="s">
        <v>40</v>
      </c>
      <c r="BC3" s="227" t="s">
        <v>39</v>
      </c>
      <c r="BD3" s="227" t="s">
        <v>38</v>
      </c>
      <c r="BE3" s="229" t="s">
        <v>41</v>
      </c>
      <c r="BF3" s="221" t="s">
        <v>35</v>
      </c>
      <c r="BG3" s="221" t="s">
        <v>22</v>
      </c>
      <c r="BH3" s="221" t="s">
        <v>36</v>
      </c>
    </row>
    <row r="4" spans="1:60" s="292" customFormat="1">
      <c r="A4" s="275">
        <v>36</v>
      </c>
      <c r="B4" s="275">
        <v>737</v>
      </c>
      <c r="C4" s="276" t="s">
        <v>82</v>
      </c>
      <c r="D4" s="276" t="s">
        <v>51</v>
      </c>
      <c r="E4" s="277">
        <v>12</v>
      </c>
      <c r="F4" s="278">
        <v>150</v>
      </c>
      <c r="G4" s="279">
        <v>2</v>
      </c>
      <c r="H4" s="279">
        <v>4</v>
      </c>
      <c r="I4" s="280">
        <v>16500</v>
      </c>
      <c r="J4" s="281">
        <f t="shared" ref="J4" si="0">I4*3</f>
        <v>49500</v>
      </c>
      <c r="K4" s="280">
        <f t="shared" ref="K4" si="1">I4*M4</f>
        <v>4280.4390789148893</v>
      </c>
      <c r="L4" s="281">
        <f t="shared" ref="L4" si="2">K4*3</f>
        <v>12841.317236744668</v>
      </c>
      <c r="M4" s="282">
        <v>0.25942055023726601</v>
      </c>
      <c r="N4" s="283">
        <v>19800</v>
      </c>
      <c r="O4" s="284">
        <f t="shared" ref="O4" si="3">N4*3</f>
        <v>59400</v>
      </c>
      <c r="P4" s="280">
        <f t="shared" ref="P4" si="4">N4*R4</f>
        <v>4751.2873775955259</v>
      </c>
      <c r="Q4" s="281">
        <f t="shared" ref="Q4" si="5">P4*3</f>
        <v>14253.862132786577</v>
      </c>
      <c r="R4" s="282">
        <v>0.23996400896947101</v>
      </c>
      <c r="S4" s="285">
        <v>53240.08</v>
      </c>
      <c r="T4" s="285">
        <v>13890.35</v>
      </c>
      <c r="U4" s="286">
        <f t="shared" ref="U4" si="6">S4/J4</f>
        <v>1.0755571717171717</v>
      </c>
      <c r="V4" s="286">
        <f t="shared" ref="V4" si="7">T4/L4</f>
        <v>1.081691990308719</v>
      </c>
      <c r="W4" s="287">
        <f t="shared" ref="W4" si="8">S4/O4</f>
        <v>0.89629764309764315</v>
      </c>
      <c r="X4" s="287">
        <f t="shared" ref="X4" si="9">T4/Q4</f>
        <v>0.97449728856641393</v>
      </c>
      <c r="Y4" s="293">
        <f t="shared" ref="Y4" si="10">(G4*200)+(H4*100)</f>
        <v>800</v>
      </c>
      <c r="Z4" s="294">
        <f>(T4-L4)*0.2</f>
        <v>209.80655265106654</v>
      </c>
      <c r="AA4" s="283">
        <v>10725</v>
      </c>
      <c r="AB4" s="284">
        <f t="shared" ref="AB4" si="11">AA4*2</f>
        <v>21450</v>
      </c>
      <c r="AC4" s="280">
        <v>3593.78531000562</v>
      </c>
      <c r="AD4" s="281">
        <f t="shared" ref="AD4" si="12">AC4*2</f>
        <v>7187.57062001124</v>
      </c>
      <c r="AE4" s="282">
        <v>0.33508487738980203</v>
      </c>
      <c r="AF4" s="280">
        <v>12333.75</v>
      </c>
      <c r="AG4" s="281">
        <f t="shared" ref="AG4" si="13">AF4*2</f>
        <v>24667.5</v>
      </c>
      <c r="AH4" s="280">
        <v>3843.5533890510101</v>
      </c>
      <c r="AI4" s="281">
        <f t="shared" ref="AI4" si="14">AH4*2</f>
        <v>7687.1067781020201</v>
      </c>
      <c r="AJ4" s="282">
        <v>0.31162893597251601</v>
      </c>
      <c r="AK4" s="281">
        <v>36844.480000000003</v>
      </c>
      <c r="AL4" s="281">
        <v>8399.9</v>
      </c>
      <c r="AM4" s="290">
        <f t="shared" ref="AM4" si="15">AK4/AB4</f>
        <v>1.7176913752913754</v>
      </c>
      <c r="AN4" s="290">
        <f t="shared" ref="AN4" si="16">AL4/AD4</f>
        <v>1.1686702564860314</v>
      </c>
      <c r="AO4" s="290">
        <f t="shared" ref="AO4" si="17">AK4/AG4</f>
        <v>1.4936446741664133</v>
      </c>
      <c r="AP4" s="290">
        <f t="shared" ref="AP4" si="18">AL4/AI4</f>
        <v>1.0927258125161585</v>
      </c>
      <c r="AQ4" s="293">
        <v>500</v>
      </c>
      <c r="AR4" s="294">
        <f>(AL4-AD4)*0.2</f>
        <v>242.46587599775194</v>
      </c>
      <c r="AS4" s="291">
        <v>42</v>
      </c>
      <c r="AT4" s="291">
        <v>76</v>
      </c>
      <c r="AU4" s="291">
        <f t="shared" ref="AU4" si="19">AT4-AS4</f>
        <v>34</v>
      </c>
      <c r="AV4" s="230"/>
      <c r="AW4" s="291">
        <v>16</v>
      </c>
      <c r="AX4" s="291">
        <v>24</v>
      </c>
      <c r="AY4" s="291">
        <v>5</v>
      </c>
      <c r="AZ4" s="291">
        <f t="shared" ref="AZ4" si="20">(AX4+AY4)-AW4</f>
        <v>13</v>
      </c>
      <c r="BA4" s="291"/>
      <c r="BB4" s="306">
        <v>100</v>
      </c>
      <c r="BC4" s="291">
        <v>40</v>
      </c>
      <c r="BD4" s="291">
        <v>192</v>
      </c>
      <c r="BE4" s="307">
        <v>132</v>
      </c>
      <c r="BF4" s="284">
        <v>15</v>
      </c>
      <c r="BG4" s="291">
        <v>34</v>
      </c>
      <c r="BH4" s="291">
        <f t="shared" ref="BH4" si="21">BG4-BF4</f>
        <v>19</v>
      </c>
    </row>
    <row r="5" spans="1:60" s="165" customFormat="1">
      <c r="A5" s="32">
        <v>11</v>
      </c>
      <c r="B5" s="32">
        <v>385</v>
      </c>
      <c r="C5" s="33" t="s">
        <v>44</v>
      </c>
      <c r="D5" s="33" t="s">
        <v>45</v>
      </c>
      <c r="E5" s="186">
        <v>4</v>
      </c>
      <c r="F5" s="187">
        <v>200</v>
      </c>
      <c r="G5" s="185">
        <v>4</v>
      </c>
      <c r="H5" s="185">
        <v>0</v>
      </c>
      <c r="I5" s="198">
        <v>26000</v>
      </c>
      <c r="J5" s="111">
        <f t="shared" ref="J4:J67" si="22">I5*3</f>
        <v>78000</v>
      </c>
      <c r="K5" s="198">
        <f t="shared" ref="K4:K67" si="23">I5*M5</f>
        <v>4810</v>
      </c>
      <c r="L5" s="111">
        <f t="shared" ref="L4:L67" si="24">K5*3</f>
        <v>14430</v>
      </c>
      <c r="M5" s="199">
        <v>0.185</v>
      </c>
      <c r="N5" s="200">
        <v>31000</v>
      </c>
      <c r="O5" s="197">
        <f t="shared" ref="O4:O67" si="25">N5*3</f>
        <v>93000</v>
      </c>
      <c r="P5" s="198">
        <f t="shared" ref="P4:P67" si="26">N5*R5</f>
        <v>5304.875</v>
      </c>
      <c r="Q5" s="111">
        <f t="shared" ref="Q4:Q67" si="27">P5*3</f>
        <v>15914.625</v>
      </c>
      <c r="R5" s="199">
        <v>0.171125</v>
      </c>
      <c r="S5" s="205">
        <v>59425.78</v>
      </c>
      <c r="T5" s="205">
        <v>11649.71</v>
      </c>
      <c r="U5" s="206">
        <f t="shared" ref="U4:U67" si="28">S5/J5</f>
        <v>0.76186897435897405</v>
      </c>
      <c r="V5" s="206">
        <f t="shared" ref="V4:V67" si="29">T5/L5</f>
        <v>0.80732571032570999</v>
      </c>
      <c r="W5" s="206">
        <f t="shared" ref="W4:W67" si="30">S5/O5</f>
        <v>0.63898688172043006</v>
      </c>
      <c r="X5" s="206">
        <f t="shared" ref="X4:X67" si="31">T5/Q5</f>
        <v>0.73201284981581405</v>
      </c>
      <c r="Y5" s="301">
        <v>0</v>
      </c>
      <c r="Z5" s="302">
        <v>0</v>
      </c>
      <c r="AA5" s="214">
        <v>16000</v>
      </c>
      <c r="AB5" s="197">
        <f t="shared" ref="AB4:AB67" si="32">AA5*2</f>
        <v>32000</v>
      </c>
      <c r="AC5" s="198">
        <v>3236.2615806067301</v>
      </c>
      <c r="AD5" s="111">
        <f t="shared" ref="AD4:AD67" si="33">AC5*2</f>
        <v>6472.5231612134603</v>
      </c>
      <c r="AE5" s="199">
        <v>0.20226634878792099</v>
      </c>
      <c r="AF5" s="198">
        <v>18400</v>
      </c>
      <c r="AG5" s="111">
        <f t="shared" ref="AG4:AG67" si="34">AF5*2</f>
        <v>36800</v>
      </c>
      <c r="AH5" s="198">
        <v>3461.1817604589</v>
      </c>
      <c r="AI5" s="111">
        <f t="shared" ref="AI4:AI67" si="35">AH5*2</f>
        <v>6922.3635209178001</v>
      </c>
      <c r="AJ5" s="218">
        <v>0.188107704372766</v>
      </c>
      <c r="AK5" s="219">
        <v>33819.82</v>
      </c>
      <c r="AL5" s="219">
        <v>5489.3</v>
      </c>
      <c r="AM5" s="220">
        <f t="shared" ref="AM4:AM67" si="36">AK5/AB5</f>
        <v>1.056869375</v>
      </c>
      <c r="AN5" s="79">
        <f t="shared" ref="AN4:AN67" si="37">AL5/AD5</f>
        <v>0.84809275506259796</v>
      </c>
      <c r="AO5" s="79">
        <f t="shared" ref="AO4:AO67" si="38">AK5/AG5</f>
        <v>0.91901684782608695</v>
      </c>
      <c r="AP5" s="79">
        <f t="shared" ref="AP4:AP67" si="39">AL5/AI5</f>
        <v>0.79298060314408403</v>
      </c>
      <c r="AQ5" s="223"/>
      <c r="AR5" s="223"/>
      <c r="AS5" s="224">
        <v>56</v>
      </c>
      <c r="AT5" s="224">
        <v>42</v>
      </c>
      <c r="AU5" s="224">
        <f t="shared" ref="AU5:AU36" si="40">AT5-AS5</f>
        <v>-14</v>
      </c>
      <c r="AV5" s="225">
        <f>AU5*2</f>
        <v>-28</v>
      </c>
      <c r="AW5" s="224">
        <v>26</v>
      </c>
      <c r="AX5" s="224">
        <v>8</v>
      </c>
      <c r="AY5" s="224">
        <v>12</v>
      </c>
      <c r="AZ5" s="224">
        <f t="shared" ref="AZ5:AZ36" si="41">(AX5+AY5)-AW5</f>
        <v>-6</v>
      </c>
      <c r="BA5" s="225">
        <f>AZ5*5</f>
        <v>-30</v>
      </c>
      <c r="BB5" s="228">
        <v>200</v>
      </c>
      <c r="BC5" s="224">
        <v>96</v>
      </c>
      <c r="BD5" s="224">
        <v>40</v>
      </c>
      <c r="BE5" s="230">
        <v>-64</v>
      </c>
      <c r="BF5" s="231">
        <v>10</v>
      </c>
      <c r="BG5" s="224">
        <v>13</v>
      </c>
      <c r="BH5" s="224">
        <f t="shared" ref="BH5:BH36" si="42">BG5-BF5</f>
        <v>3</v>
      </c>
    </row>
    <row r="6" spans="1:60" s="165" customFormat="1">
      <c r="A6" s="29">
        <v>1</v>
      </c>
      <c r="B6" s="29">
        <v>337</v>
      </c>
      <c r="C6" s="30" t="s">
        <v>46</v>
      </c>
      <c r="D6" s="30" t="s">
        <v>47</v>
      </c>
      <c r="E6" s="60">
        <v>1</v>
      </c>
      <c r="F6" s="61">
        <v>200</v>
      </c>
      <c r="G6" s="188">
        <v>6</v>
      </c>
      <c r="H6" s="185">
        <v>2</v>
      </c>
      <c r="I6" s="194">
        <v>45000</v>
      </c>
      <c r="J6" s="111">
        <f t="shared" si="22"/>
        <v>135000</v>
      </c>
      <c r="K6" s="194">
        <f t="shared" si="23"/>
        <v>8325</v>
      </c>
      <c r="L6" s="111">
        <f t="shared" si="24"/>
        <v>24975</v>
      </c>
      <c r="M6" s="195">
        <v>0.185</v>
      </c>
      <c r="N6" s="196">
        <v>54000</v>
      </c>
      <c r="O6" s="197">
        <f t="shared" si="25"/>
        <v>162000</v>
      </c>
      <c r="P6" s="194">
        <f t="shared" si="26"/>
        <v>9240.75</v>
      </c>
      <c r="Q6" s="111">
        <f t="shared" si="27"/>
        <v>27722.25</v>
      </c>
      <c r="R6" s="195">
        <v>0.171125</v>
      </c>
      <c r="S6" s="203">
        <v>223782.22</v>
      </c>
      <c r="T6" s="203">
        <v>40056.57</v>
      </c>
      <c r="U6" s="204">
        <f t="shared" si="28"/>
        <v>1.6576460740740699</v>
      </c>
      <c r="V6" s="204">
        <f t="shared" si="29"/>
        <v>1.6038666666666701</v>
      </c>
      <c r="W6" s="204">
        <f t="shared" si="30"/>
        <v>1.38137172839506</v>
      </c>
      <c r="X6" s="204">
        <f t="shared" si="31"/>
        <v>1.4449249249249201</v>
      </c>
      <c r="Y6" s="299">
        <f>(G6*500)+(H6*260)</f>
        <v>3520</v>
      </c>
      <c r="Z6" s="300">
        <f>(T6-L6)*0.3</f>
        <v>4524.4709999999995</v>
      </c>
      <c r="AA6" s="213">
        <v>32000</v>
      </c>
      <c r="AB6" s="197">
        <f t="shared" si="32"/>
        <v>64000</v>
      </c>
      <c r="AC6" s="194">
        <v>7188.2218348019896</v>
      </c>
      <c r="AD6" s="111">
        <f t="shared" si="33"/>
        <v>14376.443669603999</v>
      </c>
      <c r="AE6" s="195">
        <v>0.22463193233756201</v>
      </c>
      <c r="AF6" s="194">
        <v>36800</v>
      </c>
      <c r="AG6" s="111">
        <f t="shared" si="34"/>
        <v>73600</v>
      </c>
      <c r="AH6" s="194">
        <v>7687.8032523207303</v>
      </c>
      <c r="AI6" s="111">
        <f t="shared" si="35"/>
        <v>15375.606504641501</v>
      </c>
      <c r="AJ6" s="217">
        <v>0.208907697073933</v>
      </c>
      <c r="AK6" s="110">
        <v>60123.199999999997</v>
      </c>
      <c r="AL6" s="110">
        <v>11592.81</v>
      </c>
      <c r="AM6" s="79">
        <f t="shared" si="36"/>
        <v>0.93942499999999995</v>
      </c>
      <c r="AN6" s="79">
        <f t="shared" si="37"/>
        <v>0.80637536420155198</v>
      </c>
      <c r="AO6" s="79">
        <f t="shared" si="38"/>
        <v>0.81689130434782598</v>
      </c>
      <c r="AP6" s="79">
        <f t="shared" si="39"/>
        <v>0.75397416007625195</v>
      </c>
      <c r="AQ6" s="223"/>
      <c r="AR6" s="223"/>
      <c r="AS6" s="224">
        <v>71</v>
      </c>
      <c r="AT6" s="224">
        <v>99</v>
      </c>
      <c r="AU6" s="224">
        <f t="shared" si="40"/>
        <v>28</v>
      </c>
      <c r="AV6" s="225"/>
      <c r="AW6" s="224">
        <v>45</v>
      </c>
      <c r="AX6" s="224">
        <v>30</v>
      </c>
      <c r="AY6" s="224">
        <v>11</v>
      </c>
      <c r="AZ6" s="224">
        <f t="shared" si="41"/>
        <v>-4</v>
      </c>
      <c r="BA6" s="225">
        <f>AZ6*5</f>
        <v>-20</v>
      </c>
      <c r="BB6" s="228">
        <v>400</v>
      </c>
      <c r="BC6" s="224">
        <v>88</v>
      </c>
      <c r="BD6" s="224">
        <v>150</v>
      </c>
      <c r="BE6" s="230">
        <v>-162</v>
      </c>
      <c r="BF6" s="231">
        <v>12</v>
      </c>
      <c r="BG6" s="224">
        <v>20</v>
      </c>
      <c r="BH6" s="224">
        <f t="shared" si="42"/>
        <v>8</v>
      </c>
    </row>
    <row r="7" spans="1:60" s="165" customFormat="1">
      <c r="A7" s="32">
        <v>59</v>
      </c>
      <c r="B7" s="32">
        <v>748</v>
      </c>
      <c r="C7" s="33" t="s">
        <v>48</v>
      </c>
      <c r="D7" s="33" t="s">
        <v>49</v>
      </c>
      <c r="E7" s="186">
        <v>20</v>
      </c>
      <c r="F7" s="187">
        <v>150</v>
      </c>
      <c r="G7" s="185">
        <v>3</v>
      </c>
      <c r="H7" s="185">
        <v>1</v>
      </c>
      <c r="I7" s="198">
        <v>12000</v>
      </c>
      <c r="J7" s="111">
        <f t="shared" si="22"/>
        <v>36000</v>
      </c>
      <c r="K7" s="198">
        <f t="shared" si="23"/>
        <v>2796.0208292454599</v>
      </c>
      <c r="L7" s="111">
        <f t="shared" si="24"/>
        <v>8388.0624877363807</v>
      </c>
      <c r="M7" s="199">
        <v>0.23300173577045499</v>
      </c>
      <c r="N7" s="200">
        <v>15500</v>
      </c>
      <c r="O7" s="197">
        <f t="shared" si="25"/>
        <v>46500</v>
      </c>
      <c r="P7" s="198">
        <f t="shared" si="26"/>
        <v>3340.6623866088999</v>
      </c>
      <c r="Q7" s="111">
        <f t="shared" si="27"/>
        <v>10021.9871598267</v>
      </c>
      <c r="R7" s="199">
        <v>0.21552660558767101</v>
      </c>
      <c r="S7" s="207">
        <v>53510.879999999997</v>
      </c>
      <c r="T7" s="207">
        <v>11735.92</v>
      </c>
      <c r="U7" s="204">
        <f t="shared" si="28"/>
        <v>1.48641333333333</v>
      </c>
      <c r="V7" s="204">
        <f t="shared" si="29"/>
        <v>1.39912167048807</v>
      </c>
      <c r="W7" s="204">
        <f t="shared" si="30"/>
        <v>1.1507716129032299</v>
      </c>
      <c r="X7" s="204">
        <f t="shared" si="31"/>
        <v>1.1710172656220901</v>
      </c>
      <c r="Y7" s="299">
        <f>(G7*500)+(H7*260)</f>
        <v>1760</v>
      </c>
      <c r="Z7" s="300">
        <f>(T7-L7)*0.3</f>
        <v>1004.35725367909</v>
      </c>
      <c r="AA7" s="214">
        <v>7800</v>
      </c>
      <c r="AB7" s="197">
        <f t="shared" si="32"/>
        <v>15600</v>
      </c>
      <c r="AC7" s="198">
        <v>2347.4924878873398</v>
      </c>
      <c r="AD7" s="111">
        <f t="shared" si="33"/>
        <v>4694.9849757746797</v>
      </c>
      <c r="AE7" s="199">
        <v>0.30096057537017101</v>
      </c>
      <c r="AF7" s="198">
        <v>8970</v>
      </c>
      <c r="AG7" s="111">
        <f t="shared" si="34"/>
        <v>17940</v>
      </c>
      <c r="AH7" s="198">
        <v>2510.6432157955101</v>
      </c>
      <c r="AI7" s="111">
        <f t="shared" si="35"/>
        <v>5021.2864315910201</v>
      </c>
      <c r="AJ7" s="218">
        <v>0.27989333509425901</v>
      </c>
      <c r="AK7" s="219">
        <v>21850.13</v>
      </c>
      <c r="AL7" s="219">
        <v>5221.22</v>
      </c>
      <c r="AM7" s="220">
        <f t="shared" si="36"/>
        <v>1.40064935897436</v>
      </c>
      <c r="AN7" s="220">
        <f t="shared" si="37"/>
        <v>1.1120844958909599</v>
      </c>
      <c r="AO7" s="220">
        <f t="shared" si="38"/>
        <v>1.21795596432553</v>
      </c>
      <c r="AP7" s="220">
        <f t="shared" si="39"/>
        <v>1.03981720045905</v>
      </c>
      <c r="AQ7" s="188">
        <v>500</v>
      </c>
      <c r="AR7" s="212">
        <f>(AL7-AD7)*0.2</f>
        <v>105.247004845064</v>
      </c>
      <c r="AS7" s="224">
        <v>33</v>
      </c>
      <c r="AT7" s="224">
        <v>0</v>
      </c>
      <c r="AU7" s="224">
        <f t="shared" si="40"/>
        <v>-33</v>
      </c>
      <c r="AV7" s="225">
        <f>AU7*2</f>
        <v>-66</v>
      </c>
      <c r="AW7" s="224">
        <v>16</v>
      </c>
      <c r="AX7" s="224">
        <v>10</v>
      </c>
      <c r="AY7" s="224">
        <v>8</v>
      </c>
      <c r="AZ7" s="224">
        <f t="shared" si="41"/>
        <v>2</v>
      </c>
      <c r="BA7" s="224"/>
      <c r="BB7" s="228">
        <v>100</v>
      </c>
      <c r="BC7" s="224">
        <v>64</v>
      </c>
      <c r="BD7" s="224">
        <v>80</v>
      </c>
      <c r="BE7" s="230">
        <v>44</v>
      </c>
      <c r="BF7" s="231">
        <v>6</v>
      </c>
      <c r="BG7" s="224">
        <v>2</v>
      </c>
      <c r="BH7" s="224">
        <f t="shared" si="42"/>
        <v>-4</v>
      </c>
    </row>
    <row r="8" spans="1:60" s="165" customFormat="1">
      <c r="A8" s="29">
        <v>113</v>
      </c>
      <c r="B8" s="29">
        <v>105396</v>
      </c>
      <c r="C8" s="30" t="s">
        <v>50</v>
      </c>
      <c r="D8" s="30" t="s">
        <v>51</v>
      </c>
      <c r="E8" s="186">
        <v>38</v>
      </c>
      <c r="F8" s="187">
        <v>100</v>
      </c>
      <c r="G8" s="185">
        <v>2</v>
      </c>
      <c r="H8" s="185">
        <v>2</v>
      </c>
      <c r="I8" s="198">
        <v>9000</v>
      </c>
      <c r="J8" s="111">
        <f t="shared" si="22"/>
        <v>27000</v>
      </c>
      <c r="K8" s="198">
        <f t="shared" si="23"/>
        <v>2596.5142716242499</v>
      </c>
      <c r="L8" s="111">
        <f t="shared" si="24"/>
        <v>7789.5428148727597</v>
      </c>
      <c r="M8" s="199">
        <v>0.28850158573602802</v>
      </c>
      <c r="N8" s="200">
        <v>12000</v>
      </c>
      <c r="O8" s="197">
        <f t="shared" si="25"/>
        <v>36000</v>
      </c>
      <c r="P8" s="198">
        <f t="shared" si="26"/>
        <v>3202.3676016699101</v>
      </c>
      <c r="Q8" s="111">
        <f t="shared" si="27"/>
        <v>9607.1028050097393</v>
      </c>
      <c r="R8" s="199">
        <v>0.26686396680582603</v>
      </c>
      <c r="S8" s="203">
        <v>37222.910000000003</v>
      </c>
      <c r="T8" s="203">
        <v>6504.26</v>
      </c>
      <c r="U8" s="204">
        <f t="shared" si="28"/>
        <v>1.3786262962963001</v>
      </c>
      <c r="V8" s="208">
        <f t="shared" si="29"/>
        <v>0.83499894083401904</v>
      </c>
      <c r="W8" s="204">
        <f t="shared" si="30"/>
        <v>1.0339697222222199</v>
      </c>
      <c r="X8" s="208">
        <f t="shared" si="31"/>
        <v>0.67702616824379902</v>
      </c>
      <c r="Y8" s="299">
        <f>(G8*500)+(H8*260)</f>
        <v>1520</v>
      </c>
      <c r="Z8" s="303">
        <v>0</v>
      </c>
      <c r="AA8" s="214">
        <v>5850</v>
      </c>
      <c r="AB8" s="197">
        <f t="shared" si="32"/>
        <v>11700</v>
      </c>
      <c r="AC8" s="198">
        <v>2179.99010721786</v>
      </c>
      <c r="AD8" s="111">
        <f t="shared" si="33"/>
        <v>4359.98021443572</v>
      </c>
      <c r="AE8" s="199">
        <v>0.372647881575703</v>
      </c>
      <c r="AF8" s="198">
        <v>6727.5</v>
      </c>
      <c r="AG8" s="111">
        <f t="shared" si="34"/>
        <v>13455</v>
      </c>
      <c r="AH8" s="198">
        <v>2331.4994196695002</v>
      </c>
      <c r="AI8" s="111">
        <f t="shared" si="35"/>
        <v>4662.9988393390004</v>
      </c>
      <c r="AJ8" s="218">
        <v>0.34656252986540298</v>
      </c>
      <c r="AK8" s="110">
        <v>9350.2099999999991</v>
      </c>
      <c r="AL8" s="110">
        <v>1608.92</v>
      </c>
      <c r="AM8" s="79">
        <f t="shared" si="36"/>
        <v>0.79916324786324799</v>
      </c>
      <c r="AN8" s="79">
        <f t="shared" si="37"/>
        <v>0.36902002322692401</v>
      </c>
      <c r="AO8" s="79">
        <f t="shared" si="38"/>
        <v>0.69492456335934605</v>
      </c>
      <c r="AP8" s="79">
        <f t="shared" si="39"/>
        <v>0.34503975991297298</v>
      </c>
      <c r="AQ8" s="223"/>
      <c r="AR8" s="223"/>
      <c r="AS8" s="224">
        <v>24</v>
      </c>
      <c r="AT8" s="224">
        <v>22</v>
      </c>
      <c r="AU8" s="224">
        <f t="shared" si="40"/>
        <v>-2</v>
      </c>
      <c r="AV8" s="225">
        <f>AU8*2</f>
        <v>-4</v>
      </c>
      <c r="AW8" s="224">
        <v>10</v>
      </c>
      <c r="AX8" s="224">
        <v>6</v>
      </c>
      <c r="AY8" s="224">
        <v>0</v>
      </c>
      <c r="AZ8" s="224">
        <f t="shared" si="41"/>
        <v>-4</v>
      </c>
      <c r="BA8" s="225">
        <f>AZ8*5</f>
        <v>-20</v>
      </c>
      <c r="BB8" s="228">
        <v>100</v>
      </c>
      <c r="BC8" s="224">
        <v>0</v>
      </c>
      <c r="BD8" s="224">
        <v>30</v>
      </c>
      <c r="BE8" s="230">
        <v>-70</v>
      </c>
      <c r="BF8" s="231">
        <v>4</v>
      </c>
      <c r="BG8" s="224">
        <v>1</v>
      </c>
      <c r="BH8" s="224">
        <f t="shared" si="42"/>
        <v>-3</v>
      </c>
    </row>
    <row r="9" spans="1:60" s="165" customFormat="1">
      <c r="A9" s="32">
        <v>53</v>
      </c>
      <c r="B9" s="32">
        <v>106399</v>
      </c>
      <c r="C9" s="33" t="s">
        <v>52</v>
      </c>
      <c r="D9" s="33" t="s">
        <v>53</v>
      </c>
      <c r="E9" s="186">
        <v>18</v>
      </c>
      <c r="F9" s="187">
        <v>150</v>
      </c>
      <c r="G9" s="185">
        <v>3</v>
      </c>
      <c r="H9" s="185">
        <v>2</v>
      </c>
      <c r="I9" s="198">
        <v>13500</v>
      </c>
      <c r="J9" s="111">
        <f t="shared" si="22"/>
        <v>40500</v>
      </c>
      <c r="K9" s="198">
        <f t="shared" si="23"/>
        <v>3051.8937152694202</v>
      </c>
      <c r="L9" s="111">
        <f t="shared" si="24"/>
        <v>9155.6811458082502</v>
      </c>
      <c r="M9" s="199">
        <v>0.22606620113106801</v>
      </c>
      <c r="N9" s="200">
        <v>16875</v>
      </c>
      <c r="O9" s="197">
        <f t="shared" si="25"/>
        <v>50625</v>
      </c>
      <c r="P9" s="198">
        <f t="shared" si="26"/>
        <v>3528.75210828025</v>
      </c>
      <c r="Q9" s="111">
        <f t="shared" si="27"/>
        <v>10586.2563248407</v>
      </c>
      <c r="R9" s="199">
        <v>0.20911123604623699</v>
      </c>
      <c r="S9" s="207">
        <v>53412.78</v>
      </c>
      <c r="T9" s="207">
        <v>9154.2800000000007</v>
      </c>
      <c r="U9" s="204">
        <f t="shared" si="28"/>
        <v>1.3188340740740701</v>
      </c>
      <c r="V9" s="208">
        <f t="shared" si="29"/>
        <v>0.99984696432893005</v>
      </c>
      <c r="W9" s="204">
        <f t="shared" si="30"/>
        <v>1.05506725925926</v>
      </c>
      <c r="X9" s="208">
        <f t="shared" si="31"/>
        <v>0.86473250968989301</v>
      </c>
      <c r="Y9" s="299">
        <f>(G9*500)+(H9*260)</f>
        <v>2020</v>
      </c>
      <c r="Z9" s="303">
        <v>0</v>
      </c>
      <c r="AA9" s="214">
        <v>8775</v>
      </c>
      <c r="AB9" s="197">
        <f t="shared" si="32"/>
        <v>17550</v>
      </c>
      <c r="AC9" s="198">
        <v>2562.3190984449402</v>
      </c>
      <c r="AD9" s="111">
        <f t="shared" si="33"/>
        <v>5124.6381968898804</v>
      </c>
      <c r="AE9" s="199">
        <v>0.29200217646096199</v>
      </c>
      <c r="AF9" s="198">
        <v>10091.25</v>
      </c>
      <c r="AG9" s="111">
        <f t="shared" si="34"/>
        <v>20182.5</v>
      </c>
      <c r="AH9" s="198">
        <v>2740.4002757868702</v>
      </c>
      <c r="AI9" s="111">
        <f t="shared" si="35"/>
        <v>5480.8005515737404</v>
      </c>
      <c r="AJ9" s="218">
        <v>0.27156202410869501</v>
      </c>
      <c r="AK9" s="219">
        <v>16268.12</v>
      </c>
      <c r="AL9" s="219">
        <v>4256.5600000000004</v>
      </c>
      <c r="AM9" s="79">
        <f t="shared" si="36"/>
        <v>0.92695840455840495</v>
      </c>
      <c r="AN9" s="79">
        <f t="shared" si="37"/>
        <v>0.83060692998449903</v>
      </c>
      <c r="AO9" s="79">
        <f t="shared" si="38"/>
        <v>0.80605078657252605</v>
      </c>
      <c r="AP9" s="79">
        <f t="shared" si="39"/>
        <v>0.77663107057923997</v>
      </c>
      <c r="AQ9" s="223"/>
      <c r="AR9" s="223"/>
      <c r="AS9" s="224">
        <v>36</v>
      </c>
      <c r="AT9" s="224">
        <v>42</v>
      </c>
      <c r="AU9" s="224">
        <f t="shared" si="40"/>
        <v>6</v>
      </c>
      <c r="AV9" s="225"/>
      <c r="AW9" s="224">
        <v>12</v>
      </c>
      <c r="AX9" s="224">
        <v>4</v>
      </c>
      <c r="AY9" s="224">
        <v>0</v>
      </c>
      <c r="AZ9" s="224">
        <f t="shared" si="41"/>
        <v>-8</v>
      </c>
      <c r="BA9" s="225">
        <f>AZ9*5</f>
        <v>-40</v>
      </c>
      <c r="BB9" s="228">
        <v>100</v>
      </c>
      <c r="BC9" s="224">
        <v>0</v>
      </c>
      <c r="BD9" s="224">
        <v>20</v>
      </c>
      <c r="BE9" s="230">
        <v>-80</v>
      </c>
      <c r="BF9" s="231">
        <v>8</v>
      </c>
      <c r="BG9" s="224">
        <v>19</v>
      </c>
      <c r="BH9" s="224">
        <f t="shared" si="42"/>
        <v>11</v>
      </c>
    </row>
    <row r="10" spans="1:60">
      <c r="A10" s="32">
        <v>103</v>
      </c>
      <c r="B10" s="32">
        <v>329</v>
      </c>
      <c r="C10" s="33" t="s">
        <v>54</v>
      </c>
      <c r="D10" s="33" t="s">
        <v>55</v>
      </c>
      <c r="E10" s="60">
        <v>35</v>
      </c>
      <c r="F10" s="71">
        <v>150</v>
      </c>
      <c r="G10" s="185">
        <v>2</v>
      </c>
      <c r="H10" s="185">
        <v>1</v>
      </c>
      <c r="I10" s="198">
        <v>12000</v>
      </c>
      <c r="J10" s="111">
        <f t="shared" si="22"/>
        <v>36000</v>
      </c>
      <c r="K10" s="198">
        <f t="shared" si="23"/>
        <v>2603.0326054378202</v>
      </c>
      <c r="L10" s="111">
        <f t="shared" si="24"/>
        <v>7809.0978163134596</v>
      </c>
      <c r="M10" s="199">
        <v>0.21691938378648501</v>
      </c>
      <c r="N10" s="200">
        <v>15500</v>
      </c>
      <c r="O10" s="197">
        <f t="shared" si="25"/>
        <v>46500</v>
      </c>
      <c r="P10" s="198">
        <f t="shared" si="26"/>
        <v>3110.0816650387301</v>
      </c>
      <c r="Q10" s="111">
        <f t="shared" si="27"/>
        <v>9330.2449951161998</v>
      </c>
      <c r="R10" s="199">
        <v>0.20065043000249899</v>
      </c>
      <c r="S10" s="207">
        <v>45927.11</v>
      </c>
      <c r="T10" s="207">
        <v>838.97</v>
      </c>
      <c r="U10" s="204">
        <f t="shared" si="28"/>
        <v>1.2757530555555601</v>
      </c>
      <c r="V10" s="208">
        <f t="shared" si="29"/>
        <v>0.10743494571772</v>
      </c>
      <c r="W10" s="208">
        <f t="shared" si="30"/>
        <v>0.98767978494623698</v>
      </c>
      <c r="X10" s="208">
        <f t="shared" si="31"/>
        <v>8.9919396590244796E-2</v>
      </c>
      <c r="Y10" s="299">
        <f>(G10*200)+(H10*100)</f>
        <v>500</v>
      </c>
      <c r="Z10" s="303">
        <v>0</v>
      </c>
      <c r="AA10" s="214">
        <v>7800</v>
      </c>
      <c r="AB10" s="197">
        <f t="shared" si="32"/>
        <v>15600</v>
      </c>
      <c r="AC10" s="198">
        <v>2185.4627916488398</v>
      </c>
      <c r="AD10" s="111">
        <f t="shared" si="33"/>
        <v>4370.9255832976796</v>
      </c>
      <c r="AE10" s="199">
        <v>0.28018753739087698</v>
      </c>
      <c r="AF10" s="198">
        <v>8970</v>
      </c>
      <c r="AG10" s="111">
        <f t="shared" si="34"/>
        <v>17940</v>
      </c>
      <c r="AH10" s="198">
        <v>2337.3524556684301</v>
      </c>
      <c r="AI10" s="111">
        <f t="shared" si="35"/>
        <v>4674.7049113368603</v>
      </c>
      <c r="AJ10" s="218">
        <v>0.26057440977351498</v>
      </c>
      <c r="AK10" s="219">
        <v>22220.400000000001</v>
      </c>
      <c r="AL10" s="219">
        <v>-2191.52</v>
      </c>
      <c r="AM10" s="220">
        <f t="shared" si="36"/>
        <v>1.42438461538462</v>
      </c>
      <c r="AN10" s="79">
        <f t="shared" si="37"/>
        <v>-0.50138579535060201</v>
      </c>
      <c r="AO10" s="220">
        <f t="shared" si="38"/>
        <v>1.23859531772575</v>
      </c>
      <c r="AP10" s="79">
        <f t="shared" si="39"/>
        <v>-0.46880392272146099</v>
      </c>
      <c r="AQ10" s="223"/>
      <c r="AR10" s="223"/>
      <c r="AS10" s="224">
        <v>27</v>
      </c>
      <c r="AT10" s="224">
        <v>32</v>
      </c>
      <c r="AU10" s="224">
        <f t="shared" si="40"/>
        <v>5</v>
      </c>
      <c r="AV10" s="225"/>
      <c r="AW10" s="224">
        <v>10</v>
      </c>
      <c r="AX10" s="224">
        <v>10</v>
      </c>
      <c r="AY10" s="224">
        <v>2</v>
      </c>
      <c r="AZ10" s="224">
        <f t="shared" si="41"/>
        <v>2</v>
      </c>
      <c r="BA10" s="224"/>
      <c r="BB10" s="228">
        <v>100</v>
      </c>
      <c r="BC10" s="224">
        <v>16</v>
      </c>
      <c r="BD10" s="224">
        <v>80</v>
      </c>
      <c r="BE10" s="230">
        <v>-4</v>
      </c>
      <c r="BF10" s="231">
        <v>6</v>
      </c>
      <c r="BG10" s="224">
        <v>14</v>
      </c>
      <c r="BH10" s="224">
        <f t="shared" si="42"/>
        <v>8</v>
      </c>
    </row>
    <row r="11" spans="1:60">
      <c r="A11" s="32">
        <v>34</v>
      </c>
      <c r="B11" s="32">
        <v>101453</v>
      </c>
      <c r="C11" s="33" t="s">
        <v>56</v>
      </c>
      <c r="D11" s="33" t="s">
        <v>55</v>
      </c>
      <c r="E11" s="186">
        <v>12</v>
      </c>
      <c r="F11" s="187">
        <v>150</v>
      </c>
      <c r="G11" s="185">
        <v>4</v>
      </c>
      <c r="H11" s="185">
        <v>0</v>
      </c>
      <c r="I11" s="198">
        <v>15500</v>
      </c>
      <c r="J11" s="111">
        <f t="shared" si="22"/>
        <v>46500</v>
      </c>
      <c r="K11" s="198">
        <f t="shared" si="23"/>
        <v>3758.5779844537401</v>
      </c>
      <c r="L11" s="111">
        <f t="shared" si="24"/>
        <v>11275.733953361199</v>
      </c>
      <c r="M11" s="199">
        <v>0.24248890222282199</v>
      </c>
      <c r="N11" s="200">
        <v>18600</v>
      </c>
      <c r="O11" s="197">
        <f t="shared" si="25"/>
        <v>55800</v>
      </c>
      <c r="P11" s="198">
        <f t="shared" si="26"/>
        <v>4172.0215627436501</v>
      </c>
      <c r="Q11" s="111">
        <f t="shared" si="27"/>
        <v>12516.064688230899</v>
      </c>
      <c r="R11" s="199">
        <v>0.22430223455611001</v>
      </c>
      <c r="S11" s="207">
        <v>59060.02</v>
      </c>
      <c r="T11" s="207">
        <v>15467.46</v>
      </c>
      <c r="U11" s="204">
        <f t="shared" si="28"/>
        <v>1.2701079569892499</v>
      </c>
      <c r="V11" s="204">
        <f t="shared" si="29"/>
        <v>1.37174751231065</v>
      </c>
      <c r="W11" s="204">
        <f t="shared" si="30"/>
        <v>1.0584232974910399</v>
      </c>
      <c r="X11" s="204">
        <f t="shared" si="31"/>
        <v>1.23580856964924</v>
      </c>
      <c r="Y11" s="299">
        <f>(G11*500)+(H11*260)</f>
        <v>2000</v>
      </c>
      <c r="Z11" s="300">
        <f>(T11-L11)*0.3</f>
        <v>1257.51781399164</v>
      </c>
      <c r="AA11" s="214">
        <v>10075</v>
      </c>
      <c r="AB11" s="197">
        <f t="shared" si="32"/>
        <v>20150</v>
      </c>
      <c r="AC11" s="198">
        <v>3155.6394327809498</v>
      </c>
      <c r="AD11" s="111">
        <f t="shared" si="33"/>
        <v>6311.2788655618997</v>
      </c>
      <c r="AE11" s="199">
        <v>0.31321483203781197</v>
      </c>
      <c r="AF11" s="198">
        <v>11586.25</v>
      </c>
      <c r="AG11" s="111">
        <f t="shared" si="34"/>
        <v>23172.5</v>
      </c>
      <c r="AH11" s="198">
        <v>3374.9563733592299</v>
      </c>
      <c r="AI11" s="111">
        <f t="shared" si="35"/>
        <v>6749.9127467184599</v>
      </c>
      <c r="AJ11" s="218">
        <v>0.29128979379516501</v>
      </c>
      <c r="AK11" s="219">
        <v>26427.02</v>
      </c>
      <c r="AL11" s="219">
        <v>6352.79</v>
      </c>
      <c r="AM11" s="220">
        <f t="shared" si="36"/>
        <v>1.3115146401985101</v>
      </c>
      <c r="AN11" s="220">
        <f t="shared" si="37"/>
        <v>1.0065772936551101</v>
      </c>
      <c r="AO11" s="220">
        <f t="shared" si="38"/>
        <v>1.1404475132161001</v>
      </c>
      <c r="AP11" s="79">
        <f t="shared" si="39"/>
        <v>0.94116623997672799</v>
      </c>
      <c r="AQ11" s="188">
        <v>500</v>
      </c>
      <c r="AR11" s="223"/>
      <c r="AS11" s="224">
        <v>42</v>
      </c>
      <c r="AT11" s="224">
        <v>143</v>
      </c>
      <c r="AU11" s="224">
        <f t="shared" si="40"/>
        <v>101</v>
      </c>
      <c r="AV11" s="225"/>
      <c r="AW11" s="224">
        <v>18</v>
      </c>
      <c r="AX11" s="224">
        <v>6</v>
      </c>
      <c r="AY11" s="224">
        <v>0</v>
      </c>
      <c r="AZ11" s="224">
        <f t="shared" si="41"/>
        <v>-12</v>
      </c>
      <c r="BA11" s="225">
        <f>AZ11*5</f>
        <v>-60</v>
      </c>
      <c r="BB11" s="228">
        <v>100</v>
      </c>
      <c r="BC11" s="224">
        <v>0</v>
      </c>
      <c r="BD11" s="224">
        <v>30</v>
      </c>
      <c r="BE11" s="230">
        <v>-70</v>
      </c>
      <c r="BF11" s="231">
        <v>8</v>
      </c>
      <c r="BG11" s="224">
        <v>23</v>
      </c>
      <c r="BH11" s="224">
        <f t="shared" si="42"/>
        <v>15</v>
      </c>
    </row>
    <row r="12" spans="1:60">
      <c r="A12" s="32">
        <v>64</v>
      </c>
      <c r="B12" s="32">
        <v>311</v>
      </c>
      <c r="C12" s="33" t="s">
        <v>57</v>
      </c>
      <c r="D12" s="33" t="s">
        <v>53</v>
      </c>
      <c r="E12" s="186">
        <v>22</v>
      </c>
      <c r="F12" s="187">
        <v>150</v>
      </c>
      <c r="G12" s="185">
        <v>2</v>
      </c>
      <c r="H12" s="185">
        <v>0</v>
      </c>
      <c r="I12" s="198">
        <v>12000</v>
      </c>
      <c r="J12" s="111">
        <f t="shared" si="22"/>
        <v>36000</v>
      </c>
      <c r="K12" s="198">
        <f t="shared" si="23"/>
        <v>2220</v>
      </c>
      <c r="L12" s="111">
        <f t="shared" si="24"/>
        <v>6660</v>
      </c>
      <c r="M12" s="199">
        <v>0.185</v>
      </c>
      <c r="N12" s="200">
        <v>15500</v>
      </c>
      <c r="O12" s="197">
        <f t="shared" si="25"/>
        <v>46500</v>
      </c>
      <c r="P12" s="198">
        <f t="shared" si="26"/>
        <v>2652.4375</v>
      </c>
      <c r="Q12" s="111">
        <f t="shared" si="27"/>
        <v>7957.3125</v>
      </c>
      <c r="R12" s="199">
        <v>0.171125</v>
      </c>
      <c r="S12" s="207">
        <v>45533.63</v>
      </c>
      <c r="T12" s="207">
        <v>9008.6</v>
      </c>
      <c r="U12" s="204">
        <f t="shared" si="28"/>
        <v>1.26482305555556</v>
      </c>
      <c r="V12" s="204">
        <f t="shared" si="29"/>
        <v>1.3526426426426399</v>
      </c>
      <c r="W12" s="208">
        <f t="shared" si="30"/>
        <v>0.97921784946236601</v>
      </c>
      <c r="X12" s="208">
        <f t="shared" si="31"/>
        <v>1.1321158996834699</v>
      </c>
      <c r="Y12" s="299">
        <f>(G12*200)+(H12*100)</f>
        <v>400</v>
      </c>
      <c r="Z12" s="300">
        <f>(T12-L12)*0.2</f>
        <v>469.72</v>
      </c>
      <c r="AA12" s="214">
        <v>7800</v>
      </c>
      <c r="AB12" s="197">
        <f t="shared" si="32"/>
        <v>15600</v>
      </c>
      <c r="AC12" s="198">
        <v>1763.3373664246999</v>
      </c>
      <c r="AD12" s="111">
        <f t="shared" si="33"/>
        <v>3526.6747328493998</v>
      </c>
      <c r="AE12" s="199">
        <v>0.22606889313137099</v>
      </c>
      <c r="AF12" s="198">
        <v>8970</v>
      </c>
      <c r="AG12" s="111">
        <f t="shared" si="34"/>
        <v>17940</v>
      </c>
      <c r="AH12" s="198">
        <v>1885.88931339121</v>
      </c>
      <c r="AI12" s="111">
        <f t="shared" si="35"/>
        <v>3771.7786267824199</v>
      </c>
      <c r="AJ12" s="218">
        <v>0.21024407061217501</v>
      </c>
      <c r="AK12" s="219">
        <v>18590.060000000001</v>
      </c>
      <c r="AL12" s="219">
        <v>4133.66</v>
      </c>
      <c r="AM12" s="220">
        <f t="shared" si="36"/>
        <v>1.1916705128205101</v>
      </c>
      <c r="AN12" s="220">
        <f t="shared" si="37"/>
        <v>1.1721126310563299</v>
      </c>
      <c r="AO12" s="220">
        <f t="shared" si="38"/>
        <v>1.0362352285395799</v>
      </c>
      <c r="AP12" s="220">
        <f t="shared" si="39"/>
        <v>1.09594448906623</v>
      </c>
      <c r="AQ12" s="188">
        <v>300</v>
      </c>
      <c r="AR12" s="212">
        <f>(AL12-AD12)*0.2</f>
        <v>121.39705343012</v>
      </c>
      <c r="AS12" s="224">
        <v>50</v>
      </c>
      <c r="AT12" s="224">
        <v>96</v>
      </c>
      <c r="AU12" s="224">
        <f t="shared" si="40"/>
        <v>46</v>
      </c>
      <c r="AV12" s="225"/>
      <c r="AW12" s="224">
        <v>10</v>
      </c>
      <c r="AX12" s="224">
        <v>2</v>
      </c>
      <c r="AY12" s="224">
        <v>4</v>
      </c>
      <c r="AZ12" s="224">
        <f t="shared" si="41"/>
        <v>-4</v>
      </c>
      <c r="BA12" s="225">
        <f>AZ12*5</f>
        <v>-20</v>
      </c>
      <c r="BB12" s="228">
        <v>100</v>
      </c>
      <c r="BC12" s="224">
        <v>32</v>
      </c>
      <c r="BD12" s="224">
        <v>10</v>
      </c>
      <c r="BE12" s="230">
        <v>-58</v>
      </c>
      <c r="BF12" s="231">
        <v>6</v>
      </c>
      <c r="BG12" s="224">
        <v>11</v>
      </c>
      <c r="BH12" s="224">
        <f t="shared" si="42"/>
        <v>5</v>
      </c>
    </row>
    <row r="13" spans="1:60">
      <c r="A13" s="32">
        <v>22</v>
      </c>
      <c r="B13" s="32">
        <v>111400</v>
      </c>
      <c r="C13" s="33" t="s">
        <v>58</v>
      </c>
      <c r="D13" s="33" t="s">
        <v>59</v>
      </c>
      <c r="E13" s="186">
        <v>8</v>
      </c>
      <c r="F13" s="187">
        <v>200</v>
      </c>
      <c r="G13" s="185">
        <v>2</v>
      </c>
      <c r="H13" s="188">
        <v>2</v>
      </c>
      <c r="I13" s="198">
        <v>18000</v>
      </c>
      <c r="J13" s="111">
        <f t="shared" si="22"/>
        <v>54000</v>
      </c>
      <c r="K13" s="198">
        <f t="shared" si="23"/>
        <v>3330</v>
      </c>
      <c r="L13" s="111">
        <f t="shared" si="24"/>
        <v>9990</v>
      </c>
      <c r="M13" s="199">
        <v>0.185</v>
      </c>
      <c r="N13" s="200">
        <v>22500</v>
      </c>
      <c r="O13" s="197">
        <f t="shared" si="25"/>
        <v>67500</v>
      </c>
      <c r="P13" s="198">
        <f t="shared" si="26"/>
        <v>3850.3125</v>
      </c>
      <c r="Q13" s="111">
        <f t="shared" si="27"/>
        <v>11550.9375</v>
      </c>
      <c r="R13" s="199">
        <v>0.171125</v>
      </c>
      <c r="S13" s="207">
        <v>67817.240000000005</v>
      </c>
      <c r="T13" s="207">
        <v>10733.66</v>
      </c>
      <c r="U13" s="204">
        <f t="shared" si="28"/>
        <v>1.25587481481481</v>
      </c>
      <c r="V13" s="204">
        <f t="shared" si="29"/>
        <v>1.07444044044044</v>
      </c>
      <c r="W13" s="204">
        <f t="shared" si="30"/>
        <v>1.00469985185185</v>
      </c>
      <c r="X13" s="208">
        <f t="shared" si="31"/>
        <v>0.92924578632686705</v>
      </c>
      <c r="Y13" s="299">
        <f>(G13*500)+(H13*260)</f>
        <v>1520</v>
      </c>
      <c r="Z13" s="300">
        <f>(T13-L13)*0.2</f>
        <v>148.732</v>
      </c>
      <c r="AA13" s="214">
        <v>11700</v>
      </c>
      <c r="AB13" s="197">
        <f t="shared" si="32"/>
        <v>23400</v>
      </c>
      <c r="AC13" s="198">
        <v>2363.08760778858</v>
      </c>
      <c r="AD13" s="111">
        <f t="shared" si="33"/>
        <v>4726.1752155771601</v>
      </c>
      <c r="AE13" s="199">
        <v>0.20197329981098999</v>
      </c>
      <c r="AF13" s="198">
        <v>13455</v>
      </c>
      <c r="AG13" s="111">
        <f t="shared" si="34"/>
        <v>26910</v>
      </c>
      <c r="AH13" s="198">
        <v>2527.3221965298899</v>
      </c>
      <c r="AI13" s="111">
        <f t="shared" si="35"/>
        <v>5054.6443930597798</v>
      </c>
      <c r="AJ13" s="218">
        <v>0.18783516882422099</v>
      </c>
      <c r="AK13" s="219">
        <v>31312.46</v>
      </c>
      <c r="AL13" s="219">
        <v>5318.45</v>
      </c>
      <c r="AM13" s="220">
        <f t="shared" si="36"/>
        <v>1.33813931623932</v>
      </c>
      <c r="AN13" s="220">
        <f t="shared" si="37"/>
        <v>1.1253179912735201</v>
      </c>
      <c r="AO13" s="220">
        <f t="shared" si="38"/>
        <v>1.1635994054254899</v>
      </c>
      <c r="AP13" s="220">
        <f t="shared" si="39"/>
        <v>1.0521907351786099</v>
      </c>
      <c r="AQ13" s="188">
        <v>500</v>
      </c>
      <c r="AR13" s="212">
        <f>(AL13-AD13)*0.2</f>
        <v>118.45495688456801</v>
      </c>
      <c r="AS13" s="224">
        <v>36</v>
      </c>
      <c r="AT13" s="224">
        <v>10</v>
      </c>
      <c r="AU13" s="224">
        <f t="shared" si="40"/>
        <v>-26</v>
      </c>
      <c r="AV13" s="225">
        <f>AU13*2</f>
        <v>-52</v>
      </c>
      <c r="AW13" s="224">
        <v>14</v>
      </c>
      <c r="AX13" s="224">
        <v>6</v>
      </c>
      <c r="AY13" s="224">
        <v>0</v>
      </c>
      <c r="AZ13" s="224">
        <f t="shared" si="41"/>
        <v>-8</v>
      </c>
      <c r="BA13" s="225">
        <f>AZ13*5</f>
        <v>-40</v>
      </c>
      <c r="BB13" s="228">
        <v>100</v>
      </c>
      <c r="BC13" s="224">
        <v>0</v>
      </c>
      <c r="BD13" s="224">
        <v>30</v>
      </c>
      <c r="BE13" s="230">
        <v>-70</v>
      </c>
      <c r="BF13" s="231">
        <v>8</v>
      </c>
      <c r="BG13" s="224">
        <v>4</v>
      </c>
      <c r="BH13" s="224">
        <f t="shared" si="42"/>
        <v>-4</v>
      </c>
    </row>
    <row r="14" spans="1:60">
      <c r="A14" s="32">
        <v>25</v>
      </c>
      <c r="B14" s="32">
        <v>387</v>
      </c>
      <c r="C14" s="33" t="s">
        <v>60</v>
      </c>
      <c r="D14" s="33" t="s">
        <v>51</v>
      </c>
      <c r="E14" s="60">
        <v>9</v>
      </c>
      <c r="F14" s="71">
        <v>200</v>
      </c>
      <c r="G14" s="185">
        <v>2</v>
      </c>
      <c r="H14" s="185">
        <v>3</v>
      </c>
      <c r="I14" s="198">
        <v>18000</v>
      </c>
      <c r="J14" s="111">
        <f t="shared" si="22"/>
        <v>54000</v>
      </c>
      <c r="K14" s="198">
        <f t="shared" si="23"/>
        <v>3330</v>
      </c>
      <c r="L14" s="111">
        <f t="shared" si="24"/>
        <v>9990</v>
      </c>
      <c r="M14" s="199">
        <v>0.185</v>
      </c>
      <c r="N14" s="200">
        <v>22500</v>
      </c>
      <c r="O14" s="197">
        <f t="shared" si="25"/>
        <v>67500</v>
      </c>
      <c r="P14" s="198">
        <f t="shared" si="26"/>
        <v>3850.3125</v>
      </c>
      <c r="Q14" s="111">
        <f t="shared" si="27"/>
        <v>11550.9375</v>
      </c>
      <c r="R14" s="199">
        <v>0.171125</v>
      </c>
      <c r="S14" s="207">
        <v>66511.75</v>
      </c>
      <c r="T14" s="207">
        <v>13884.64</v>
      </c>
      <c r="U14" s="204">
        <f t="shared" si="28"/>
        <v>1.2316990740740701</v>
      </c>
      <c r="V14" s="204">
        <f t="shared" si="29"/>
        <v>1.3898538538538501</v>
      </c>
      <c r="W14" s="208">
        <f t="shared" si="30"/>
        <v>0.98535925925925905</v>
      </c>
      <c r="X14" s="208">
        <f t="shared" si="31"/>
        <v>1.2020357654952201</v>
      </c>
      <c r="Y14" s="299">
        <f>(G14*200)+(H14*100)</f>
        <v>700</v>
      </c>
      <c r="Z14" s="303">
        <v>0</v>
      </c>
      <c r="AA14" s="214">
        <v>11700</v>
      </c>
      <c r="AB14" s="197">
        <f t="shared" si="32"/>
        <v>23400</v>
      </c>
      <c r="AC14" s="198">
        <v>2625.9125276448399</v>
      </c>
      <c r="AD14" s="111">
        <f t="shared" si="33"/>
        <v>5251.8250552896798</v>
      </c>
      <c r="AE14" s="199">
        <v>0.22443696817477299</v>
      </c>
      <c r="AF14" s="198">
        <v>13455</v>
      </c>
      <c r="AG14" s="111">
        <f t="shared" si="34"/>
        <v>26910</v>
      </c>
      <c r="AH14" s="198">
        <v>2808.4134483161602</v>
      </c>
      <c r="AI14" s="111">
        <f t="shared" si="35"/>
        <v>5616.8268966323203</v>
      </c>
      <c r="AJ14" s="218">
        <v>0.20872638040253799</v>
      </c>
      <c r="AK14" s="219">
        <v>28227.87</v>
      </c>
      <c r="AL14" s="219">
        <v>4760.6000000000004</v>
      </c>
      <c r="AM14" s="220">
        <f t="shared" si="36"/>
        <v>1.2063192307692301</v>
      </c>
      <c r="AN14" s="79">
        <f t="shared" si="37"/>
        <v>0.90646583804330805</v>
      </c>
      <c r="AO14" s="220">
        <f t="shared" si="38"/>
        <v>1.04897324414716</v>
      </c>
      <c r="AP14" s="79">
        <f t="shared" si="39"/>
        <v>0.84756039087733204</v>
      </c>
      <c r="AQ14" s="223"/>
      <c r="AR14" s="223"/>
      <c r="AS14" s="224">
        <v>42</v>
      </c>
      <c r="AT14" s="224">
        <v>76</v>
      </c>
      <c r="AU14" s="224">
        <f t="shared" si="40"/>
        <v>34</v>
      </c>
      <c r="AV14" s="225"/>
      <c r="AW14" s="224">
        <v>20</v>
      </c>
      <c r="AX14" s="224">
        <v>6</v>
      </c>
      <c r="AY14" s="224">
        <v>8</v>
      </c>
      <c r="AZ14" s="224">
        <f t="shared" si="41"/>
        <v>-6</v>
      </c>
      <c r="BA14" s="225">
        <f>AZ14*5</f>
        <v>-30</v>
      </c>
      <c r="BB14" s="228">
        <v>200</v>
      </c>
      <c r="BC14" s="224">
        <v>64</v>
      </c>
      <c r="BD14" s="224">
        <v>30</v>
      </c>
      <c r="BE14" s="230">
        <v>-106</v>
      </c>
      <c r="BF14" s="231">
        <v>10</v>
      </c>
      <c r="BG14" s="224">
        <v>25</v>
      </c>
      <c r="BH14" s="224">
        <f t="shared" si="42"/>
        <v>15</v>
      </c>
    </row>
    <row r="15" spans="1:60">
      <c r="A15" s="32">
        <v>118</v>
      </c>
      <c r="B15" s="32">
        <v>114286</v>
      </c>
      <c r="C15" s="33" t="s">
        <v>61</v>
      </c>
      <c r="D15" s="33" t="s">
        <v>53</v>
      </c>
      <c r="E15" s="186">
        <v>40</v>
      </c>
      <c r="F15" s="187">
        <v>100</v>
      </c>
      <c r="G15" s="185">
        <v>4</v>
      </c>
      <c r="H15" s="185">
        <v>1</v>
      </c>
      <c r="I15" s="198">
        <v>8000</v>
      </c>
      <c r="J15" s="111">
        <f t="shared" si="22"/>
        <v>24000</v>
      </c>
      <c r="K15" s="198">
        <f t="shared" si="23"/>
        <v>1320</v>
      </c>
      <c r="L15" s="111">
        <f t="shared" si="24"/>
        <v>3960</v>
      </c>
      <c r="M15" s="199">
        <v>0.16500000000000001</v>
      </c>
      <c r="N15" s="200">
        <v>11500</v>
      </c>
      <c r="O15" s="197">
        <f t="shared" si="25"/>
        <v>34500</v>
      </c>
      <c r="P15" s="198">
        <f t="shared" si="26"/>
        <v>1725</v>
      </c>
      <c r="Q15" s="111">
        <f t="shared" si="27"/>
        <v>5175</v>
      </c>
      <c r="R15" s="199">
        <v>0.15</v>
      </c>
      <c r="S15" s="207">
        <v>29441.53</v>
      </c>
      <c r="T15" s="207">
        <v>4201.3900000000003</v>
      </c>
      <c r="U15" s="204">
        <f t="shared" si="28"/>
        <v>1.2267304166666699</v>
      </c>
      <c r="V15" s="204">
        <f t="shared" si="29"/>
        <v>1.0609570707070699</v>
      </c>
      <c r="W15" s="208">
        <f t="shared" si="30"/>
        <v>0.85337768115942003</v>
      </c>
      <c r="X15" s="208">
        <f t="shared" si="31"/>
        <v>0.81186280193236704</v>
      </c>
      <c r="Y15" s="299">
        <f>(G15*200)+(H15*100)</f>
        <v>900</v>
      </c>
      <c r="Z15" s="300">
        <f>(T15-L15)*0.2</f>
        <v>48.278000000000098</v>
      </c>
      <c r="AA15" s="214">
        <v>5200</v>
      </c>
      <c r="AB15" s="197">
        <f t="shared" si="32"/>
        <v>10400</v>
      </c>
      <c r="AC15" s="198">
        <v>1012.36082382723</v>
      </c>
      <c r="AD15" s="111">
        <f t="shared" si="33"/>
        <v>2024.72164765446</v>
      </c>
      <c r="AE15" s="199">
        <v>0.19468477381292801</v>
      </c>
      <c r="AF15" s="198">
        <v>5980</v>
      </c>
      <c r="AG15" s="111">
        <f t="shared" si="34"/>
        <v>11960</v>
      </c>
      <c r="AH15" s="198">
        <v>1082.7199010832201</v>
      </c>
      <c r="AI15" s="111">
        <f t="shared" si="35"/>
        <v>2165.4398021664401</v>
      </c>
      <c r="AJ15" s="218">
        <v>0.18105683964602401</v>
      </c>
      <c r="AK15" s="219">
        <v>13789.04</v>
      </c>
      <c r="AL15" s="219">
        <v>2163.66</v>
      </c>
      <c r="AM15" s="220">
        <f t="shared" si="36"/>
        <v>1.3258692307692299</v>
      </c>
      <c r="AN15" s="220">
        <f t="shared" si="37"/>
        <v>1.06862096451949</v>
      </c>
      <c r="AO15" s="220">
        <f t="shared" si="38"/>
        <v>1.15292976588629</v>
      </c>
      <c r="AP15" s="79">
        <f t="shared" si="39"/>
        <v>0.999178087442256</v>
      </c>
      <c r="AQ15" s="188">
        <v>500</v>
      </c>
      <c r="AR15" s="223"/>
      <c r="AS15" s="224">
        <v>24</v>
      </c>
      <c r="AT15" s="224">
        <v>64</v>
      </c>
      <c r="AU15" s="224">
        <f t="shared" si="40"/>
        <v>40</v>
      </c>
      <c r="AV15" s="225"/>
      <c r="AW15" s="224">
        <v>8</v>
      </c>
      <c r="AX15" s="224">
        <v>2</v>
      </c>
      <c r="AY15" s="224">
        <v>0</v>
      </c>
      <c r="AZ15" s="224">
        <f t="shared" si="41"/>
        <v>-6</v>
      </c>
      <c r="BA15" s="225">
        <f>AZ15*5</f>
        <v>-30</v>
      </c>
      <c r="BB15" s="228">
        <v>100</v>
      </c>
      <c r="BC15" s="224">
        <v>0</v>
      </c>
      <c r="BD15" s="224">
        <v>10</v>
      </c>
      <c r="BE15" s="230">
        <v>-90</v>
      </c>
      <c r="BF15" s="231">
        <v>4</v>
      </c>
      <c r="BG15" s="224">
        <v>12</v>
      </c>
      <c r="BH15" s="224">
        <f t="shared" si="42"/>
        <v>8</v>
      </c>
    </row>
    <row r="16" spans="1:60">
      <c r="A16" s="29">
        <v>6</v>
      </c>
      <c r="B16" s="29">
        <v>750</v>
      </c>
      <c r="C16" s="30" t="s">
        <v>62</v>
      </c>
      <c r="D16" s="30" t="s">
        <v>51</v>
      </c>
      <c r="E16" s="186">
        <v>2</v>
      </c>
      <c r="F16" s="189">
        <v>200</v>
      </c>
      <c r="G16" s="188">
        <v>5</v>
      </c>
      <c r="H16" s="185">
        <v>4</v>
      </c>
      <c r="I16" s="194">
        <v>48000</v>
      </c>
      <c r="J16" s="111">
        <f t="shared" si="22"/>
        <v>144000</v>
      </c>
      <c r="K16" s="194">
        <f t="shared" si="23"/>
        <v>11393.7996706593</v>
      </c>
      <c r="L16" s="111">
        <f t="shared" si="24"/>
        <v>34181.399011977897</v>
      </c>
      <c r="M16" s="195">
        <v>0.237370826472069</v>
      </c>
      <c r="N16" s="196">
        <v>56000</v>
      </c>
      <c r="O16" s="197">
        <f t="shared" si="25"/>
        <v>168000</v>
      </c>
      <c r="P16" s="194">
        <f t="shared" si="26"/>
        <v>12295.8088112532</v>
      </c>
      <c r="Q16" s="111">
        <f t="shared" si="27"/>
        <v>36887.426433759603</v>
      </c>
      <c r="R16" s="195">
        <v>0.21956801448666399</v>
      </c>
      <c r="S16" s="203">
        <v>174620.75</v>
      </c>
      <c r="T16" s="203">
        <v>39863.379999999997</v>
      </c>
      <c r="U16" s="204">
        <f t="shared" si="28"/>
        <v>1.2126440972222201</v>
      </c>
      <c r="V16" s="204">
        <f t="shared" si="29"/>
        <v>1.16623020567505</v>
      </c>
      <c r="W16" s="204">
        <f t="shared" si="30"/>
        <v>1.0394092261904799</v>
      </c>
      <c r="X16" s="204">
        <f t="shared" si="31"/>
        <v>1.0806766384633699</v>
      </c>
      <c r="Y16" s="299">
        <f>(G16*500)+(H16*260)</f>
        <v>3540</v>
      </c>
      <c r="Z16" s="300">
        <f>(T16-L16)*0.3</f>
        <v>1704.5942964066301</v>
      </c>
      <c r="AA16" s="213">
        <v>35000</v>
      </c>
      <c r="AB16" s="197">
        <f t="shared" si="32"/>
        <v>70000</v>
      </c>
      <c r="AC16" s="194">
        <v>10731.139446758099</v>
      </c>
      <c r="AD16" s="111">
        <f t="shared" si="33"/>
        <v>21462.278893516199</v>
      </c>
      <c r="AE16" s="195">
        <v>0.30660398419308899</v>
      </c>
      <c r="AF16" s="194">
        <v>40250</v>
      </c>
      <c r="AG16" s="111">
        <f t="shared" si="34"/>
        <v>80500</v>
      </c>
      <c r="AH16" s="194">
        <v>11476.953638307799</v>
      </c>
      <c r="AI16" s="111">
        <f t="shared" si="35"/>
        <v>22953.907276615599</v>
      </c>
      <c r="AJ16" s="217">
        <v>0.285141705299573</v>
      </c>
      <c r="AK16" s="110">
        <v>58451.13</v>
      </c>
      <c r="AL16" s="110">
        <v>15467.04</v>
      </c>
      <c r="AM16" s="79">
        <f t="shared" si="36"/>
        <v>0.83501614285714298</v>
      </c>
      <c r="AN16" s="79">
        <f t="shared" si="37"/>
        <v>0.72066158848921802</v>
      </c>
      <c r="AO16" s="79">
        <f t="shared" si="38"/>
        <v>0.72610099378881998</v>
      </c>
      <c r="AP16" s="79">
        <f t="shared" si="39"/>
        <v>0.67383037726901995</v>
      </c>
      <c r="AQ16" s="223"/>
      <c r="AR16" s="223"/>
      <c r="AS16" s="224">
        <v>71</v>
      </c>
      <c r="AT16" s="224">
        <v>45</v>
      </c>
      <c r="AU16" s="224">
        <f t="shared" si="40"/>
        <v>-26</v>
      </c>
      <c r="AV16" s="225">
        <f>AU16*2</f>
        <v>-52</v>
      </c>
      <c r="AW16" s="224">
        <v>40</v>
      </c>
      <c r="AX16" s="224">
        <v>21</v>
      </c>
      <c r="AY16" s="224">
        <v>23</v>
      </c>
      <c r="AZ16" s="224">
        <f t="shared" si="41"/>
        <v>4</v>
      </c>
      <c r="BA16" s="224"/>
      <c r="BB16" s="228">
        <v>300</v>
      </c>
      <c r="BC16" s="224">
        <v>184</v>
      </c>
      <c r="BD16" s="224">
        <v>168</v>
      </c>
      <c r="BE16" s="230">
        <v>52</v>
      </c>
      <c r="BF16" s="231">
        <v>20</v>
      </c>
      <c r="BG16" s="224">
        <v>15</v>
      </c>
      <c r="BH16" s="224">
        <f t="shared" si="42"/>
        <v>-5</v>
      </c>
    </row>
    <row r="17" spans="1:60">
      <c r="A17" s="29">
        <v>2</v>
      </c>
      <c r="B17" s="29">
        <v>114685</v>
      </c>
      <c r="C17" s="30" t="s">
        <v>63</v>
      </c>
      <c r="D17" s="30" t="s">
        <v>47</v>
      </c>
      <c r="E17" s="60">
        <v>1</v>
      </c>
      <c r="F17" s="61">
        <v>200</v>
      </c>
      <c r="G17" s="185">
        <v>2</v>
      </c>
      <c r="H17" s="185">
        <v>4</v>
      </c>
      <c r="I17" s="194">
        <v>26000</v>
      </c>
      <c r="J17" s="111">
        <f t="shared" si="22"/>
        <v>78000</v>
      </c>
      <c r="K17" s="194">
        <f t="shared" si="23"/>
        <v>3770</v>
      </c>
      <c r="L17" s="111">
        <f t="shared" si="24"/>
        <v>11310</v>
      </c>
      <c r="M17" s="195">
        <v>0.14499999999999999</v>
      </c>
      <c r="N17" s="196">
        <v>31000</v>
      </c>
      <c r="O17" s="197">
        <f t="shared" si="25"/>
        <v>93000</v>
      </c>
      <c r="P17" s="194">
        <f t="shared" si="26"/>
        <v>3875</v>
      </c>
      <c r="Q17" s="111">
        <f t="shared" si="27"/>
        <v>11625</v>
      </c>
      <c r="R17" s="195">
        <v>0.125</v>
      </c>
      <c r="S17" s="203">
        <v>94483.65</v>
      </c>
      <c r="T17" s="203">
        <v>12351.11</v>
      </c>
      <c r="U17" s="204">
        <f t="shared" si="28"/>
        <v>1.2113288461538501</v>
      </c>
      <c r="V17" s="204">
        <f t="shared" si="29"/>
        <v>1.0920521662245799</v>
      </c>
      <c r="W17" s="204">
        <f t="shared" si="30"/>
        <v>1.0159532258064501</v>
      </c>
      <c r="X17" s="204">
        <f t="shared" si="31"/>
        <v>1.0624610752688199</v>
      </c>
      <c r="Y17" s="299">
        <f>(G17*500)+(H17*260)</f>
        <v>2040</v>
      </c>
      <c r="Z17" s="300">
        <f>(T17-L17)*0.3</f>
        <v>312.33300000000003</v>
      </c>
      <c r="AA17" s="213">
        <v>16000</v>
      </c>
      <c r="AB17" s="197">
        <f t="shared" si="32"/>
        <v>32000</v>
      </c>
      <c r="AC17" s="194">
        <v>2197.5898706877801</v>
      </c>
      <c r="AD17" s="111">
        <f t="shared" si="33"/>
        <v>4395.1797413755603</v>
      </c>
      <c r="AE17" s="195">
        <v>0.13734936691798599</v>
      </c>
      <c r="AF17" s="194">
        <v>18400</v>
      </c>
      <c r="AG17" s="111">
        <f t="shared" si="34"/>
        <v>36800</v>
      </c>
      <c r="AH17" s="194">
        <v>2350.32236670058</v>
      </c>
      <c r="AI17" s="111">
        <f t="shared" si="35"/>
        <v>4700.64473340116</v>
      </c>
      <c r="AJ17" s="217">
        <v>0.12773491123372699</v>
      </c>
      <c r="AK17" s="110">
        <v>29186.639999999999</v>
      </c>
      <c r="AL17" s="110">
        <v>3379.7</v>
      </c>
      <c r="AM17" s="79">
        <f t="shared" si="36"/>
        <v>0.91208250000000002</v>
      </c>
      <c r="AN17" s="79">
        <f t="shared" si="37"/>
        <v>0.76895603794857603</v>
      </c>
      <c r="AO17" s="79">
        <f t="shared" si="38"/>
        <v>0.79311521739130397</v>
      </c>
      <c r="AP17" s="79">
        <f t="shared" si="39"/>
        <v>0.71898647774528002</v>
      </c>
      <c r="AQ17" s="223"/>
      <c r="AR17" s="223"/>
      <c r="AS17" s="224">
        <v>48</v>
      </c>
      <c r="AT17" s="224">
        <v>33</v>
      </c>
      <c r="AU17" s="224">
        <f t="shared" si="40"/>
        <v>-15</v>
      </c>
      <c r="AV17" s="225">
        <f>AU17*2</f>
        <v>-30</v>
      </c>
      <c r="AW17" s="224">
        <v>20</v>
      </c>
      <c r="AX17" s="224">
        <v>14</v>
      </c>
      <c r="AY17" s="224">
        <v>5</v>
      </c>
      <c r="AZ17" s="224">
        <f t="shared" si="41"/>
        <v>-1</v>
      </c>
      <c r="BA17" s="225">
        <f>AZ17*5</f>
        <v>-5</v>
      </c>
      <c r="BB17" s="228">
        <v>200</v>
      </c>
      <c r="BC17" s="224">
        <v>40</v>
      </c>
      <c r="BD17" s="224">
        <v>70</v>
      </c>
      <c r="BE17" s="230">
        <v>-90</v>
      </c>
      <c r="BF17" s="231">
        <v>10</v>
      </c>
      <c r="BG17" s="224">
        <v>25</v>
      </c>
      <c r="BH17" s="224">
        <f t="shared" si="42"/>
        <v>15</v>
      </c>
    </row>
    <row r="18" spans="1:60">
      <c r="A18" s="32">
        <v>44</v>
      </c>
      <c r="B18" s="32">
        <v>102565</v>
      </c>
      <c r="C18" s="33" t="s">
        <v>64</v>
      </c>
      <c r="D18" s="33" t="s">
        <v>53</v>
      </c>
      <c r="E18" s="60">
        <v>15</v>
      </c>
      <c r="F18" s="71">
        <v>150</v>
      </c>
      <c r="G18" s="185">
        <v>2</v>
      </c>
      <c r="H18" s="185">
        <v>2</v>
      </c>
      <c r="I18" s="198">
        <v>15000</v>
      </c>
      <c r="J18" s="111">
        <f t="shared" si="22"/>
        <v>45000</v>
      </c>
      <c r="K18" s="198">
        <f t="shared" si="23"/>
        <v>3757.7349012974901</v>
      </c>
      <c r="L18" s="111">
        <f t="shared" si="24"/>
        <v>11273.204703892499</v>
      </c>
      <c r="M18" s="199">
        <v>0.250515660086499</v>
      </c>
      <c r="N18" s="200">
        <v>18800</v>
      </c>
      <c r="O18" s="197">
        <f t="shared" si="25"/>
        <v>56400</v>
      </c>
      <c r="P18" s="198">
        <f t="shared" si="26"/>
        <v>4356.4673289042103</v>
      </c>
      <c r="Q18" s="111">
        <f t="shared" si="27"/>
        <v>13069.401986712601</v>
      </c>
      <c r="R18" s="199">
        <v>0.23172698558001101</v>
      </c>
      <c r="S18" s="207">
        <v>53596.97</v>
      </c>
      <c r="T18" s="207">
        <v>11459.01</v>
      </c>
      <c r="U18" s="204">
        <f t="shared" si="28"/>
        <v>1.19104377777778</v>
      </c>
      <c r="V18" s="204">
        <f t="shared" si="29"/>
        <v>1.01648202982097</v>
      </c>
      <c r="W18" s="208">
        <f t="shared" si="30"/>
        <v>0.95030088652482303</v>
      </c>
      <c r="X18" s="208">
        <f t="shared" si="31"/>
        <v>0.87678150933379695</v>
      </c>
      <c r="Y18" s="299">
        <f>(G18*200)+(H18*100)</f>
        <v>600</v>
      </c>
      <c r="Z18" s="300">
        <f>(T18-L18)*0.2</f>
        <v>37.161059221500203</v>
      </c>
      <c r="AA18" s="214">
        <v>9750</v>
      </c>
      <c r="AB18" s="197">
        <f t="shared" si="32"/>
        <v>19500</v>
      </c>
      <c r="AC18" s="198">
        <v>3154.9315942143398</v>
      </c>
      <c r="AD18" s="111">
        <f t="shared" si="33"/>
        <v>6309.8631884286797</v>
      </c>
      <c r="AE18" s="199">
        <v>0.32358272761172702</v>
      </c>
      <c r="AF18" s="198">
        <v>11212.5</v>
      </c>
      <c r="AG18" s="111">
        <f t="shared" si="34"/>
        <v>22425</v>
      </c>
      <c r="AH18" s="198">
        <v>3374.1993400122401</v>
      </c>
      <c r="AI18" s="111">
        <f t="shared" si="35"/>
        <v>6748.3986800244802</v>
      </c>
      <c r="AJ18" s="218">
        <v>0.300931936678907</v>
      </c>
      <c r="AK18" s="219">
        <v>22403.81</v>
      </c>
      <c r="AL18" s="219">
        <v>6218.76</v>
      </c>
      <c r="AM18" s="220">
        <f t="shared" si="36"/>
        <v>1.1489133333333299</v>
      </c>
      <c r="AN18" s="79">
        <f t="shared" si="37"/>
        <v>0.98556178070615696</v>
      </c>
      <c r="AO18" s="79">
        <f t="shared" si="38"/>
        <v>0.99905507246376801</v>
      </c>
      <c r="AP18" s="79">
        <f t="shared" si="39"/>
        <v>0.92151639149710696</v>
      </c>
      <c r="AQ18" s="223"/>
      <c r="AR18" s="223"/>
      <c r="AS18" s="224">
        <v>36</v>
      </c>
      <c r="AT18" s="224">
        <v>23</v>
      </c>
      <c r="AU18" s="224">
        <f t="shared" si="40"/>
        <v>-13</v>
      </c>
      <c r="AV18" s="225">
        <f>AU18*2</f>
        <v>-26</v>
      </c>
      <c r="AW18" s="224">
        <v>12</v>
      </c>
      <c r="AX18" s="224">
        <v>10</v>
      </c>
      <c r="AY18" s="224">
        <v>0</v>
      </c>
      <c r="AZ18" s="224">
        <f t="shared" si="41"/>
        <v>-2</v>
      </c>
      <c r="BA18" s="225">
        <f>AZ18*5</f>
        <v>-10</v>
      </c>
      <c r="BB18" s="228">
        <v>100</v>
      </c>
      <c r="BC18" s="224">
        <v>0</v>
      </c>
      <c r="BD18" s="224">
        <v>50</v>
      </c>
      <c r="BE18" s="230">
        <v>-50</v>
      </c>
      <c r="BF18" s="231">
        <v>8</v>
      </c>
      <c r="BG18" s="224">
        <v>13</v>
      </c>
      <c r="BH18" s="224">
        <f t="shared" si="42"/>
        <v>5</v>
      </c>
    </row>
    <row r="19" spans="1:60">
      <c r="A19" s="32">
        <v>55</v>
      </c>
      <c r="B19" s="32">
        <v>515</v>
      </c>
      <c r="C19" s="33" t="s">
        <v>65</v>
      </c>
      <c r="D19" s="33" t="s">
        <v>47</v>
      </c>
      <c r="E19" s="60">
        <v>19</v>
      </c>
      <c r="F19" s="71">
        <v>150</v>
      </c>
      <c r="G19" s="185">
        <v>2</v>
      </c>
      <c r="H19" s="185">
        <v>2</v>
      </c>
      <c r="I19" s="198">
        <v>14000</v>
      </c>
      <c r="J19" s="111">
        <f t="shared" si="22"/>
        <v>42000</v>
      </c>
      <c r="K19" s="198">
        <f t="shared" si="23"/>
        <v>3283.9093519776902</v>
      </c>
      <c r="L19" s="111">
        <f t="shared" si="24"/>
        <v>9851.7280559330593</v>
      </c>
      <c r="M19" s="199">
        <v>0.23456495371269201</v>
      </c>
      <c r="N19" s="200">
        <v>17500</v>
      </c>
      <c r="O19" s="197">
        <f t="shared" si="25"/>
        <v>52500</v>
      </c>
      <c r="P19" s="198">
        <f t="shared" si="26"/>
        <v>3797.0201882242</v>
      </c>
      <c r="Q19" s="111">
        <f t="shared" si="27"/>
        <v>11391.0605646726</v>
      </c>
      <c r="R19" s="199">
        <v>0.21697258218424001</v>
      </c>
      <c r="S19" s="207">
        <v>49937.599999999999</v>
      </c>
      <c r="T19" s="207">
        <v>9760.39</v>
      </c>
      <c r="U19" s="204">
        <f t="shared" si="28"/>
        <v>1.1889904761904799</v>
      </c>
      <c r="V19" s="208">
        <f t="shared" si="29"/>
        <v>0.99072872744614005</v>
      </c>
      <c r="W19" s="208">
        <f t="shared" si="30"/>
        <v>0.95119238095238101</v>
      </c>
      <c r="X19" s="208">
        <f t="shared" si="31"/>
        <v>0.85684646698044598</v>
      </c>
      <c r="Y19" s="299">
        <f t="shared" ref="Y19:Y50" si="43">(G19*200)+(H19*100)</f>
        <v>600</v>
      </c>
      <c r="Z19" s="303">
        <v>0</v>
      </c>
      <c r="AA19" s="214">
        <v>9100</v>
      </c>
      <c r="AB19" s="197">
        <f t="shared" si="32"/>
        <v>18200</v>
      </c>
      <c r="AC19" s="198">
        <v>2757.11556009793</v>
      </c>
      <c r="AD19" s="111">
        <f t="shared" si="33"/>
        <v>5514.2311201958601</v>
      </c>
      <c r="AE19" s="199">
        <v>0.30297973187889299</v>
      </c>
      <c r="AF19" s="198">
        <v>10465</v>
      </c>
      <c r="AG19" s="111">
        <f t="shared" si="34"/>
        <v>20930</v>
      </c>
      <c r="AH19" s="198">
        <v>2948.7350915247298</v>
      </c>
      <c r="AI19" s="111">
        <f t="shared" si="35"/>
        <v>5897.4701830494596</v>
      </c>
      <c r="AJ19" s="218">
        <v>0.28177115064737102</v>
      </c>
      <c r="AK19" s="219">
        <v>28519.95</v>
      </c>
      <c r="AL19" s="219">
        <v>5977.01</v>
      </c>
      <c r="AM19" s="220">
        <f t="shared" si="36"/>
        <v>1.5670302197802199</v>
      </c>
      <c r="AN19" s="220">
        <f t="shared" si="37"/>
        <v>1.0839244619452399</v>
      </c>
      <c r="AO19" s="220">
        <f t="shared" si="38"/>
        <v>1.3626349737219301</v>
      </c>
      <c r="AP19" s="220">
        <f t="shared" si="39"/>
        <v>1.01348710794319</v>
      </c>
      <c r="AQ19" s="188">
        <v>500</v>
      </c>
      <c r="AR19" s="212">
        <f>(AL19-AD19)*0.2</f>
        <v>92.555775960828001</v>
      </c>
      <c r="AS19" s="224">
        <v>42</v>
      </c>
      <c r="AT19" s="224">
        <v>0</v>
      </c>
      <c r="AU19" s="224">
        <f t="shared" si="40"/>
        <v>-42</v>
      </c>
      <c r="AV19" s="225">
        <f>AU19*2</f>
        <v>-84</v>
      </c>
      <c r="AW19" s="224">
        <v>14</v>
      </c>
      <c r="AX19" s="224">
        <v>17</v>
      </c>
      <c r="AY19" s="224">
        <v>0</v>
      </c>
      <c r="AZ19" s="224">
        <f t="shared" si="41"/>
        <v>3</v>
      </c>
      <c r="BA19" s="224"/>
      <c r="BB19" s="228">
        <v>100</v>
      </c>
      <c r="BC19" s="224">
        <v>0</v>
      </c>
      <c r="BD19" s="224">
        <v>136</v>
      </c>
      <c r="BE19" s="230">
        <v>36</v>
      </c>
      <c r="BF19" s="231">
        <v>8</v>
      </c>
      <c r="BG19" s="224">
        <v>29</v>
      </c>
      <c r="BH19" s="224">
        <f t="shared" si="42"/>
        <v>21</v>
      </c>
    </row>
    <row r="20" spans="1:60">
      <c r="A20" s="32">
        <v>37</v>
      </c>
      <c r="B20" s="32">
        <v>105267</v>
      </c>
      <c r="C20" s="33" t="s">
        <v>66</v>
      </c>
      <c r="D20" s="33" t="s">
        <v>53</v>
      </c>
      <c r="E20" s="60">
        <v>13</v>
      </c>
      <c r="F20" s="71">
        <v>150</v>
      </c>
      <c r="G20" s="185">
        <v>2</v>
      </c>
      <c r="H20" s="185">
        <v>2</v>
      </c>
      <c r="I20" s="198">
        <v>15000</v>
      </c>
      <c r="J20" s="111">
        <f t="shared" si="22"/>
        <v>45000</v>
      </c>
      <c r="K20" s="198">
        <f t="shared" si="23"/>
        <v>3848.8599721238102</v>
      </c>
      <c r="L20" s="111">
        <f t="shared" si="24"/>
        <v>11546.5799163714</v>
      </c>
      <c r="M20" s="199">
        <v>0.25659066480825399</v>
      </c>
      <c r="N20" s="200">
        <v>18800</v>
      </c>
      <c r="O20" s="197">
        <f t="shared" si="25"/>
        <v>56400</v>
      </c>
      <c r="P20" s="198">
        <f t="shared" si="26"/>
        <v>4462.1116610155404</v>
      </c>
      <c r="Q20" s="111">
        <f t="shared" si="27"/>
        <v>13386.3349830466</v>
      </c>
      <c r="R20" s="199">
        <v>0.237346364947635</v>
      </c>
      <c r="S20" s="207">
        <v>52381.7</v>
      </c>
      <c r="T20" s="207">
        <v>12361.42</v>
      </c>
      <c r="U20" s="204">
        <f t="shared" si="28"/>
        <v>1.1640377777777799</v>
      </c>
      <c r="V20" s="204">
        <f t="shared" si="29"/>
        <v>1.07056982149955</v>
      </c>
      <c r="W20" s="208">
        <f t="shared" si="30"/>
        <v>0.92875354609929095</v>
      </c>
      <c r="X20" s="208">
        <f t="shared" si="31"/>
        <v>0.92343572872301305</v>
      </c>
      <c r="Y20" s="299">
        <f t="shared" si="43"/>
        <v>600</v>
      </c>
      <c r="Z20" s="300">
        <f>(T20-L20)*0.2</f>
        <v>162.96801672571999</v>
      </c>
      <c r="AA20" s="214">
        <v>9750</v>
      </c>
      <c r="AB20" s="197">
        <f t="shared" si="32"/>
        <v>19500</v>
      </c>
      <c r="AC20" s="198">
        <v>3231.4386849289499</v>
      </c>
      <c r="AD20" s="111">
        <f t="shared" si="33"/>
        <v>6462.8773698578998</v>
      </c>
      <c r="AE20" s="199">
        <v>0.33142960871066102</v>
      </c>
      <c r="AF20" s="198">
        <v>11212.5</v>
      </c>
      <c r="AG20" s="111">
        <f t="shared" si="34"/>
        <v>22425</v>
      </c>
      <c r="AH20" s="198">
        <v>3456.0236735315102</v>
      </c>
      <c r="AI20" s="111">
        <f t="shared" si="35"/>
        <v>6912.0473470630204</v>
      </c>
      <c r="AJ20" s="218">
        <v>0.30822953610091502</v>
      </c>
      <c r="AK20" s="219">
        <v>22645.02</v>
      </c>
      <c r="AL20" s="219">
        <v>5873.25</v>
      </c>
      <c r="AM20" s="220">
        <f t="shared" si="36"/>
        <v>1.16128307692308</v>
      </c>
      <c r="AN20" s="79">
        <f t="shared" si="37"/>
        <v>0.90876704970330202</v>
      </c>
      <c r="AO20" s="220">
        <f t="shared" si="38"/>
        <v>1.0098113712374599</v>
      </c>
      <c r="AP20" s="79">
        <f t="shared" si="39"/>
        <v>0.84971206143366296</v>
      </c>
      <c r="AQ20" s="223"/>
      <c r="AR20" s="223"/>
      <c r="AS20" s="224">
        <v>48</v>
      </c>
      <c r="AT20" s="224">
        <v>43</v>
      </c>
      <c r="AU20" s="224">
        <f t="shared" si="40"/>
        <v>-5</v>
      </c>
      <c r="AV20" s="225">
        <f>AU20*2</f>
        <v>-10</v>
      </c>
      <c r="AW20" s="224">
        <v>14</v>
      </c>
      <c r="AX20" s="224">
        <v>14</v>
      </c>
      <c r="AY20" s="224">
        <v>0</v>
      </c>
      <c r="AZ20" s="224">
        <f t="shared" si="41"/>
        <v>0</v>
      </c>
      <c r="BA20" s="224"/>
      <c r="BB20" s="228">
        <v>100</v>
      </c>
      <c r="BC20" s="224">
        <v>0</v>
      </c>
      <c r="BD20" s="224">
        <v>112</v>
      </c>
      <c r="BE20" s="230">
        <v>12</v>
      </c>
      <c r="BF20" s="231">
        <v>8</v>
      </c>
      <c r="BG20" s="224">
        <v>20</v>
      </c>
      <c r="BH20" s="224">
        <f t="shared" si="42"/>
        <v>12</v>
      </c>
    </row>
    <row r="21" spans="1:60">
      <c r="A21" s="32">
        <v>62</v>
      </c>
      <c r="B21" s="32">
        <v>539</v>
      </c>
      <c r="C21" s="33" t="s">
        <v>67</v>
      </c>
      <c r="D21" s="33" t="s">
        <v>49</v>
      </c>
      <c r="E21" s="60">
        <v>21</v>
      </c>
      <c r="F21" s="71">
        <v>150</v>
      </c>
      <c r="G21" s="185">
        <v>2</v>
      </c>
      <c r="H21" s="185">
        <v>1</v>
      </c>
      <c r="I21" s="198">
        <v>12000</v>
      </c>
      <c r="J21" s="111">
        <f t="shared" si="22"/>
        <v>36000</v>
      </c>
      <c r="K21" s="198">
        <f t="shared" si="23"/>
        <v>2521.1382209954299</v>
      </c>
      <c r="L21" s="111">
        <f t="shared" si="24"/>
        <v>7563.4146629862798</v>
      </c>
      <c r="M21" s="199">
        <v>0.210094851749619</v>
      </c>
      <c r="N21" s="200">
        <v>15500</v>
      </c>
      <c r="O21" s="197">
        <f t="shared" si="25"/>
        <v>46500</v>
      </c>
      <c r="P21" s="198">
        <f t="shared" si="26"/>
        <v>3012.2349369601502</v>
      </c>
      <c r="Q21" s="111">
        <f t="shared" si="27"/>
        <v>9036.7048108804593</v>
      </c>
      <c r="R21" s="199">
        <v>0.194337737868397</v>
      </c>
      <c r="S21" s="207">
        <v>41662.29</v>
      </c>
      <c r="T21" s="207">
        <v>8603.83</v>
      </c>
      <c r="U21" s="204">
        <f t="shared" si="28"/>
        <v>1.15728583333333</v>
      </c>
      <c r="V21" s="204">
        <f t="shared" si="29"/>
        <v>1.13755894438861</v>
      </c>
      <c r="W21" s="208">
        <f t="shared" si="30"/>
        <v>0.89596322580645205</v>
      </c>
      <c r="X21" s="208">
        <f t="shared" si="31"/>
        <v>0.95209815746562099</v>
      </c>
      <c r="Y21" s="299">
        <f t="shared" si="43"/>
        <v>500</v>
      </c>
      <c r="Z21" s="300">
        <f>(T21-L21)*0.2</f>
        <v>208.08306740274401</v>
      </c>
      <c r="AA21" s="214">
        <v>7800</v>
      </c>
      <c r="AB21" s="197">
        <f t="shared" si="32"/>
        <v>15600</v>
      </c>
      <c r="AC21" s="198">
        <v>2116.7056313774101</v>
      </c>
      <c r="AD21" s="111">
        <f t="shared" si="33"/>
        <v>4233.4112627548202</v>
      </c>
      <c r="AE21" s="199">
        <v>0.27137251684325803</v>
      </c>
      <c r="AF21" s="198">
        <v>8970</v>
      </c>
      <c r="AG21" s="111">
        <f t="shared" si="34"/>
        <v>17940</v>
      </c>
      <c r="AH21" s="198">
        <v>2263.8166727581402</v>
      </c>
      <c r="AI21" s="111">
        <f t="shared" si="35"/>
        <v>4527.6333455162803</v>
      </c>
      <c r="AJ21" s="218">
        <v>0.25237644066422998</v>
      </c>
      <c r="AK21" s="219">
        <v>19491.41</v>
      </c>
      <c r="AL21" s="219">
        <v>4578.12</v>
      </c>
      <c r="AM21" s="220">
        <f t="shared" si="36"/>
        <v>1.24944935897436</v>
      </c>
      <c r="AN21" s="220">
        <f t="shared" si="37"/>
        <v>1.08142576183842</v>
      </c>
      <c r="AO21" s="220">
        <f t="shared" si="38"/>
        <v>1.0864777034559601</v>
      </c>
      <c r="AP21" s="220">
        <f t="shared" si="39"/>
        <v>1.01115078245762</v>
      </c>
      <c r="AQ21" s="188">
        <v>300</v>
      </c>
      <c r="AR21" s="212">
        <f>(AL21-AD21)*0.2</f>
        <v>68.941747449035901</v>
      </c>
      <c r="AS21" s="224">
        <v>27</v>
      </c>
      <c r="AT21" s="224">
        <v>42</v>
      </c>
      <c r="AU21" s="224">
        <f t="shared" si="40"/>
        <v>15</v>
      </c>
      <c r="AV21" s="225"/>
      <c r="AW21" s="224">
        <v>10</v>
      </c>
      <c r="AX21" s="224">
        <v>6</v>
      </c>
      <c r="AY21" s="224">
        <v>1</v>
      </c>
      <c r="AZ21" s="224">
        <f t="shared" si="41"/>
        <v>-3</v>
      </c>
      <c r="BA21" s="225">
        <f>AZ21*5</f>
        <v>-15</v>
      </c>
      <c r="BB21" s="228">
        <v>100</v>
      </c>
      <c r="BC21" s="224">
        <v>8</v>
      </c>
      <c r="BD21" s="224">
        <v>30</v>
      </c>
      <c r="BE21" s="230">
        <v>-62</v>
      </c>
      <c r="BF21" s="231">
        <v>6</v>
      </c>
      <c r="BG21" s="224">
        <v>4</v>
      </c>
      <c r="BH21" s="224">
        <f t="shared" si="42"/>
        <v>-2</v>
      </c>
    </row>
    <row r="22" spans="1:60">
      <c r="A22" s="32">
        <v>8</v>
      </c>
      <c r="B22" s="32">
        <v>730</v>
      </c>
      <c r="C22" s="33" t="s">
        <v>68</v>
      </c>
      <c r="D22" s="33" t="s">
        <v>53</v>
      </c>
      <c r="E22" s="60">
        <v>3</v>
      </c>
      <c r="F22" s="71">
        <v>200</v>
      </c>
      <c r="G22" s="185">
        <v>4</v>
      </c>
      <c r="H22" s="185">
        <v>1</v>
      </c>
      <c r="I22" s="198">
        <v>22000</v>
      </c>
      <c r="J22" s="111">
        <f t="shared" si="22"/>
        <v>66000</v>
      </c>
      <c r="K22" s="198">
        <f t="shared" si="23"/>
        <v>4840</v>
      </c>
      <c r="L22" s="111">
        <f t="shared" si="24"/>
        <v>14520</v>
      </c>
      <c r="M22" s="199">
        <v>0.22</v>
      </c>
      <c r="N22" s="200">
        <v>27500</v>
      </c>
      <c r="O22" s="197">
        <f t="shared" si="25"/>
        <v>82500</v>
      </c>
      <c r="P22" s="198">
        <f t="shared" si="26"/>
        <v>5596.25</v>
      </c>
      <c r="Q22" s="111">
        <f t="shared" si="27"/>
        <v>16788.75</v>
      </c>
      <c r="R22" s="199">
        <v>0.20349999999999999</v>
      </c>
      <c r="S22" s="207">
        <v>76051.789999999994</v>
      </c>
      <c r="T22" s="207">
        <v>15487.42</v>
      </c>
      <c r="U22" s="204">
        <f t="shared" si="28"/>
        <v>1.1522998484848499</v>
      </c>
      <c r="V22" s="204">
        <f t="shared" si="29"/>
        <v>1.06662672176309</v>
      </c>
      <c r="W22" s="208">
        <f t="shared" si="30"/>
        <v>0.92183987878787899</v>
      </c>
      <c r="X22" s="208">
        <f t="shared" si="31"/>
        <v>0.92248797557888496</v>
      </c>
      <c r="Y22" s="299">
        <f t="shared" si="43"/>
        <v>900</v>
      </c>
      <c r="Z22" s="300">
        <f>(T22-L22)*0.2</f>
        <v>193.48400000000001</v>
      </c>
      <c r="AA22" s="214">
        <v>14300</v>
      </c>
      <c r="AB22" s="197">
        <f t="shared" si="32"/>
        <v>28600</v>
      </c>
      <c r="AC22" s="198">
        <v>3678.78193261666</v>
      </c>
      <c r="AD22" s="111">
        <f t="shared" si="33"/>
        <v>7357.56386523332</v>
      </c>
      <c r="AE22" s="199">
        <v>0.25725747780536101</v>
      </c>
      <c r="AF22" s="198">
        <v>16445</v>
      </c>
      <c r="AG22" s="111">
        <f t="shared" si="34"/>
        <v>32890</v>
      </c>
      <c r="AH22" s="198">
        <v>3934.45727693351</v>
      </c>
      <c r="AI22" s="111">
        <f t="shared" si="35"/>
        <v>7868.91455386702</v>
      </c>
      <c r="AJ22" s="218">
        <v>0.23924945435898501</v>
      </c>
      <c r="AK22" s="219">
        <v>26882.51</v>
      </c>
      <c r="AL22" s="219">
        <v>6496.09</v>
      </c>
      <c r="AM22" s="79">
        <f t="shared" si="36"/>
        <v>0.93994790209790202</v>
      </c>
      <c r="AN22" s="79">
        <f t="shared" si="37"/>
        <v>0.882913165143691</v>
      </c>
      <c r="AO22" s="79">
        <f t="shared" si="38"/>
        <v>0.81734600182426298</v>
      </c>
      <c r="AP22" s="79">
        <f t="shared" si="39"/>
        <v>0.82553825632883904</v>
      </c>
      <c r="AQ22" s="223"/>
      <c r="AR22" s="223"/>
      <c r="AS22" s="224">
        <v>59</v>
      </c>
      <c r="AT22" s="224">
        <v>65</v>
      </c>
      <c r="AU22" s="224">
        <f t="shared" si="40"/>
        <v>6</v>
      </c>
      <c r="AV22" s="225"/>
      <c r="AW22" s="224">
        <v>26</v>
      </c>
      <c r="AX22" s="224">
        <v>18</v>
      </c>
      <c r="AY22" s="224">
        <v>2</v>
      </c>
      <c r="AZ22" s="224">
        <f t="shared" si="41"/>
        <v>-6</v>
      </c>
      <c r="BA22" s="225">
        <f>AZ22*5</f>
        <v>-30</v>
      </c>
      <c r="BB22" s="228">
        <v>200</v>
      </c>
      <c r="BC22" s="224">
        <v>16</v>
      </c>
      <c r="BD22" s="224">
        <v>90</v>
      </c>
      <c r="BE22" s="230">
        <v>-94</v>
      </c>
      <c r="BF22" s="231">
        <v>11</v>
      </c>
      <c r="BG22" s="224">
        <v>26</v>
      </c>
      <c r="BH22" s="224">
        <f t="shared" si="42"/>
        <v>15</v>
      </c>
    </row>
    <row r="23" spans="1:60">
      <c r="A23" s="32">
        <v>65</v>
      </c>
      <c r="B23" s="32">
        <v>355</v>
      </c>
      <c r="C23" s="33" t="s">
        <v>69</v>
      </c>
      <c r="D23" s="33" t="s">
        <v>47</v>
      </c>
      <c r="E23" s="186">
        <v>22</v>
      </c>
      <c r="F23" s="187">
        <v>150</v>
      </c>
      <c r="G23" s="185">
        <v>3</v>
      </c>
      <c r="H23" s="185">
        <v>2</v>
      </c>
      <c r="I23" s="198">
        <v>13000</v>
      </c>
      <c r="J23" s="111">
        <f t="shared" si="22"/>
        <v>39000</v>
      </c>
      <c r="K23" s="198">
        <f t="shared" si="23"/>
        <v>2696.3527634381398</v>
      </c>
      <c r="L23" s="111">
        <f t="shared" si="24"/>
        <v>8089.0582903144204</v>
      </c>
      <c r="M23" s="199">
        <v>0.20741175103370299</v>
      </c>
      <c r="N23" s="200">
        <v>16250</v>
      </c>
      <c r="O23" s="197">
        <f t="shared" si="25"/>
        <v>48750</v>
      </c>
      <c r="P23" s="198">
        <f t="shared" si="26"/>
        <v>3117.6578827253402</v>
      </c>
      <c r="Q23" s="111">
        <f t="shared" si="27"/>
        <v>9352.9736481760301</v>
      </c>
      <c r="R23" s="199">
        <v>0.19185586970617499</v>
      </c>
      <c r="S23" s="207">
        <v>43765.760000000002</v>
      </c>
      <c r="T23" s="207">
        <v>6210.56</v>
      </c>
      <c r="U23" s="204">
        <f t="shared" si="28"/>
        <v>1.12219897435897</v>
      </c>
      <c r="V23" s="208">
        <f t="shared" si="29"/>
        <v>0.76777293191672602</v>
      </c>
      <c r="W23" s="208">
        <f t="shared" si="30"/>
        <v>0.89775917948717998</v>
      </c>
      <c r="X23" s="208">
        <f t="shared" si="31"/>
        <v>0.66401983300906198</v>
      </c>
      <c r="Y23" s="299">
        <f t="shared" si="43"/>
        <v>800</v>
      </c>
      <c r="Z23" s="303">
        <v>0</v>
      </c>
      <c r="AA23" s="214">
        <v>8450</v>
      </c>
      <c r="AB23" s="197">
        <f t="shared" si="32"/>
        <v>16900</v>
      </c>
      <c r="AC23" s="198">
        <v>2263.8128409699402</v>
      </c>
      <c r="AD23" s="111">
        <f t="shared" si="33"/>
        <v>4527.6256819398805</v>
      </c>
      <c r="AE23" s="199">
        <v>0.26790684508519902</v>
      </c>
      <c r="AF23" s="198">
        <v>9717.5</v>
      </c>
      <c r="AG23" s="111">
        <f t="shared" si="34"/>
        <v>19435</v>
      </c>
      <c r="AH23" s="198">
        <v>2421.1478334173498</v>
      </c>
      <c r="AI23" s="111">
        <f t="shared" si="35"/>
        <v>4842.2956668346997</v>
      </c>
      <c r="AJ23" s="218">
        <v>0.24915336592923601</v>
      </c>
      <c r="AK23" s="219">
        <v>16996.52</v>
      </c>
      <c r="AL23" s="219">
        <v>3575.11</v>
      </c>
      <c r="AM23" s="220">
        <f t="shared" si="36"/>
        <v>1.0057112426035499</v>
      </c>
      <c r="AN23" s="79">
        <f t="shared" si="37"/>
        <v>0.78962137136483201</v>
      </c>
      <c r="AO23" s="79">
        <f t="shared" si="38"/>
        <v>0.874531515307435</v>
      </c>
      <c r="AP23" s="79">
        <f t="shared" si="39"/>
        <v>0.73830890263191395</v>
      </c>
      <c r="AQ23" s="223"/>
      <c r="AR23" s="223"/>
      <c r="AS23" s="224">
        <v>42</v>
      </c>
      <c r="AT23" s="224">
        <v>0</v>
      </c>
      <c r="AU23" s="224">
        <f t="shared" si="40"/>
        <v>-42</v>
      </c>
      <c r="AV23" s="225">
        <f>AU23*2</f>
        <v>-84</v>
      </c>
      <c r="AW23" s="224">
        <v>16</v>
      </c>
      <c r="AX23" s="224">
        <v>4</v>
      </c>
      <c r="AY23" s="224">
        <v>4</v>
      </c>
      <c r="AZ23" s="224">
        <f t="shared" si="41"/>
        <v>-8</v>
      </c>
      <c r="BA23" s="225">
        <f>AZ23*5</f>
        <v>-40</v>
      </c>
      <c r="BB23" s="228">
        <v>100</v>
      </c>
      <c r="BC23" s="224">
        <v>32</v>
      </c>
      <c r="BD23" s="224">
        <v>20</v>
      </c>
      <c r="BE23" s="230">
        <v>-48</v>
      </c>
      <c r="BF23" s="231">
        <v>9</v>
      </c>
      <c r="BG23" s="224">
        <v>2</v>
      </c>
      <c r="BH23" s="224">
        <f t="shared" si="42"/>
        <v>-7</v>
      </c>
    </row>
    <row r="24" spans="1:60">
      <c r="A24" s="32">
        <v>39</v>
      </c>
      <c r="B24" s="32">
        <v>511</v>
      </c>
      <c r="C24" s="33" t="s">
        <v>70</v>
      </c>
      <c r="D24" s="33" t="s">
        <v>47</v>
      </c>
      <c r="E24" s="60">
        <v>13</v>
      </c>
      <c r="F24" s="71">
        <v>150</v>
      </c>
      <c r="G24" s="185">
        <v>2</v>
      </c>
      <c r="H24" s="185">
        <v>3</v>
      </c>
      <c r="I24" s="198">
        <v>16000</v>
      </c>
      <c r="J24" s="111">
        <f t="shared" si="22"/>
        <v>48000</v>
      </c>
      <c r="K24" s="198">
        <f t="shared" si="23"/>
        <v>3402.30608359085</v>
      </c>
      <c r="L24" s="111">
        <f t="shared" si="24"/>
        <v>10206.9182507725</v>
      </c>
      <c r="M24" s="199">
        <v>0.21264413022442799</v>
      </c>
      <c r="N24" s="200">
        <v>20000</v>
      </c>
      <c r="O24" s="197">
        <f t="shared" si="25"/>
        <v>60000</v>
      </c>
      <c r="P24" s="198">
        <f t="shared" si="26"/>
        <v>3933.9164091519201</v>
      </c>
      <c r="Q24" s="111">
        <f t="shared" si="27"/>
        <v>11801.749227455801</v>
      </c>
      <c r="R24" s="199">
        <v>0.19669582045759601</v>
      </c>
      <c r="S24" s="207">
        <v>53796.28</v>
      </c>
      <c r="T24" s="207">
        <v>7994.25</v>
      </c>
      <c r="U24" s="204">
        <f t="shared" si="28"/>
        <v>1.1207558333333301</v>
      </c>
      <c r="V24" s="208">
        <f t="shared" si="29"/>
        <v>0.78321877412851504</v>
      </c>
      <c r="W24" s="208">
        <f t="shared" si="30"/>
        <v>0.89660466666666705</v>
      </c>
      <c r="X24" s="208">
        <f t="shared" si="31"/>
        <v>0.67737839924627696</v>
      </c>
      <c r="Y24" s="299">
        <f t="shared" si="43"/>
        <v>700</v>
      </c>
      <c r="Z24" s="303">
        <v>0</v>
      </c>
      <c r="AA24" s="214">
        <v>10400</v>
      </c>
      <c r="AB24" s="197">
        <f t="shared" si="32"/>
        <v>20800</v>
      </c>
      <c r="AC24" s="198">
        <v>2856.51948268148</v>
      </c>
      <c r="AD24" s="111">
        <f t="shared" si="33"/>
        <v>5713.03896536296</v>
      </c>
      <c r="AE24" s="199">
        <v>0.27466533487321898</v>
      </c>
      <c r="AF24" s="198">
        <v>11960</v>
      </c>
      <c r="AG24" s="111">
        <f t="shared" si="34"/>
        <v>23920</v>
      </c>
      <c r="AH24" s="198">
        <v>3055.0475867278401</v>
      </c>
      <c r="AI24" s="111">
        <f t="shared" si="35"/>
        <v>6110.0951734556802</v>
      </c>
      <c r="AJ24" s="218">
        <v>0.25543876143209399</v>
      </c>
      <c r="AK24" s="219">
        <v>22177.03</v>
      </c>
      <c r="AL24" s="219">
        <v>5309.44</v>
      </c>
      <c r="AM24" s="220">
        <f t="shared" si="36"/>
        <v>1.0662033653846199</v>
      </c>
      <c r="AN24" s="79">
        <f t="shared" si="37"/>
        <v>0.92935476760969005</v>
      </c>
      <c r="AO24" s="79">
        <f t="shared" si="38"/>
        <v>0.92713336120401302</v>
      </c>
      <c r="AP24" s="79">
        <f t="shared" si="39"/>
        <v>0.86896191454856597</v>
      </c>
      <c r="AQ24" s="223"/>
      <c r="AR24" s="223"/>
      <c r="AS24" s="224">
        <v>100</v>
      </c>
      <c r="AT24" s="224">
        <v>31</v>
      </c>
      <c r="AU24" s="224">
        <f t="shared" si="40"/>
        <v>-69</v>
      </c>
      <c r="AV24" s="225">
        <f>AU24*2</f>
        <v>-138</v>
      </c>
      <c r="AW24" s="224">
        <v>20</v>
      </c>
      <c r="AX24" s="224">
        <v>2</v>
      </c>
      <c r="AY24" s="224">
        <v>0</v>
      </c>
      <c r="AZ24" s="224">
        <f t="shared" si="41"/>
        <v>-18</v>
      </c>
      <c r="BA24" s="225">
        <f>AZ24*5</f>
        <v>-90</v>
      </c>
      <c r="BB24" s="228">
        <v>200</v>
      </c>
      <c r="BC24" s="224">
        <v>0</v>
      </c>
      <c r="BD24" s="224">
        <v>10</v>
      </c>
      <c r="BE24" s="230">
        <v>-190</v>
      </c>
      <c r="BF24" s="231">
        <v>8</v>
      </c>
      <c r="BG24" s="224">
        <v>10</v>
      </c>
      <c r="BH24" s="224">
        <f t="shared" si="42"/>
        <v>2</v>
      </c>
    </row>
    <row r="25" spans="1:60">
      <c r="A25" s="32">
        <v>30</v>
      </c>
      <c r="B25" s="32">
        <v>747</v>
      </c>
      <c r="C25" s="33" t="s">
        <v>71</v>
      </c>
      <c r="D25" s="33" t="s">
        <v>47</v>
      </c>
      <c r="E25" s="186">
        <v>10</v>
      </c>
      <c r="F25" s="187">
        <v>200</v>
      </c>
      <c r="G25" s="185">
        <v>3</v>
      </c>
      <c r="H25" s="185">
        <v>2</v>
      </c>
      <c r="I25" s="198">
        <v>20000</v>
      </c>
      <c r="J25" s="111">
        <f t="shared" si="22"/>
        <v>60000</v>
      </c>
      <c r="K25" s="198">
        <f t="shared" si="23"/>
        <v>3300</v>
      </c>
      <c r="L25" s="111">
        <f t="shared" si="24"/>
        <v>9900</v>
      </c>
      <c r="M25" s="199">
        <v>0.16500000000000001</v>
      </c>
      <c r="N25" s="200">
        <v>25000</v>
      </c>
      <c r="O25" s="197">
        <f t="shared" si="25"/>
        <v>75000</v>
      </c>
      <c r="P25" s="198">
        <f t="shared" si="26"/>
        <v>3750</v>
      </c>
      <c r="Q25" s="111">
        <f t="shared" si="27"/>
        <v>11250</v>
      </c>
      <c r="R25" s="199">
        <v>0.15</v>
      </c>
      <c r="S25" s="207">
        <v>67138.64</v>
      </c>
      <c r="T25" s="207">
        <v>10408.379999999999</v>
      </c>
      <c r="U25" s="204">
        <f t="shared" si="28"/>
        <v>1.1189773333333299</v>
      </c>
      <c r="V25" s="204">
        <f t="shared" si="29"/>
        <v>1.05135151515152</v>
      </c>
      <c r="W25" s="208">
        <f t="shared" si="30"/>
        <v>0.89518186666666699</v>
      </c>
      <c r="X25" s="208">
        <f t="shared" si="31"/>
        <v>0.92518933333333297</v>
      </c>
      <c r="Y25" s="299">
        <f t="shared" si="43"/>
        <v>800</v>
      </c>
      <c r="Z25" s="300">
        <f>(T25-L25)*0.2</f>
        <v>101.676</v>
      </c>
      <c r="AA25" s="214">
        <v>12000</v>
      </c>
      <c r="AB25" s="197">
        <f t="shared" si="32"/>
        <v>24000</v>
      </c>
      <c r="AC25" s="198">
        <v>2119.2546709622802</v>
      </c>
      <c r="AD25" s="111">
        <f t="shared" si="33"/>
        <v>4238.5093419245604</v>
      </c>
      <c r="AE25" s="199">
        <v>0.176604555913523</v>
      </c>
      <c r="AF25" s="198">
        <v>13800</v>
      </c>
      <c r="AG25" s="111">
        <f t="shared" si="34"/>
        <v>27600</v>
      </c>
      <c r="AH25" s="198">
        <v>2266.5428705941599</v>
      </c>
      <c r="AI25" s="111">
        <f t="shared" si="35"/>
        <v>4533.0857411883198</v>
      </c>
      <c r="AJ25" s="218">
        <v>0.16424223699957699</v>
      </c>
      <c r="AK25" s="219">
        <v>28854.36</v>
      </c>
      <c r="AL25" s="219">
        <v>4214.93</v>
      </c>
      <c r="AM25" s="220">
        <f t="shared" si="36"/>
        <v>1.2022649999999999</v>
      </c>
      <c r="AN25" s="79">
        <f t="shared" si="37"/>
        <v>0.99443687862349905</v>
      </c>
      <c r="AO25" s="220">
        <f t="shared" si="38"/>
        <v>1.04544782608696</v>
      </c>
      <c r="AP25" s="79">
        <f t="shared" si="39"/>
        <v>0.92981475327115304</v>
      </c>
      <c r="AQ25" s="223"/>
      <c r="AR25" s="223"/>
      <c r="AS25" s="224">
        <v>50</v>
      </c>
      <c r="AT25" s="224">
        <v>66</v>
      </c>
      <c r="AU25" s="224">
        <f t="shared" si="40"/>
        <v>16</v>
      </c>
      <c r="AV25" s="225"/>
      <c r="AW25" s="224">
        <v>16</v>
      </c>
      <c r="AX25" s="224">
        <v>16</v>
      </c>
      <c r="AY25" s="224">
        <v>4</v>
      </c>
      <c r="AZ25" s="224">
        <f t="shared" si="41"/>
        <v>4</v>
      </c>
      <c r="BA25" s="224"/>
      <c r="BB25" s="228">
        <v>100</v>
      </c>
      <c r="BC25" s="224">
        <v>32</v>
      </c>
      <c r="BD25" s="224">
        <v>128</v>
      </c>
      <c r="BE25" s="230">
        <v>60</v>
      </c>
      <c r="BF25" s="231">
        <v>10</v>
      </c>
      <c r="BG25" s="224">
        <v>12</v>
      </c>
      <c r="BH25" s="224">
        <f t="shared" si="42"/>
        <v>2</v>
      </c>
    </row>
    <row r="26" spans="1:60">
      <c r="A26" s="32">
        <v>18</v>
      </c>
      <c r="B26" s="32">
        <v>578</v>
      </c>
      <c r="C26" s="33" t="s">
        <v>72</v>
      </c>
      <c r="D26" s="33" t="s">
        <v>47</v>
      </c>
      <c r="E26" s="186">
        <v>6</v>
      </c>
      <c r="F26" s="187">
        <v>200</v>
      </c>
      <c r="G26" s="185">
        <v>3</v>
      </c>
      <c r="H26" s="185">
        <v>3</v>
      </c>
      <c r="I26" s="198">
        <v>20000</v>
      </c>
      <c r="J26" s="111">
        <f t="shared" si="22"/>
        <v>60000</v>
      </c>
      <c r="K26" s="198">
        <f t="shared" si="23"/>
        <v>4718.4710373508196</v>
      </c>
      <c r="L26" s="111">
        <f t="shared" si="24"/>
        <v>14155.4131120525</v>
      </c>
      <c r="M26" s="199">
        <v>0.23592355186754099</v>
      </c>
      <c r="N26" s="200">
        <v>25000</v>
      </c>
      <c r="O26" s="197">
        <f t="shared" si="25"/>
        <v>75000</v>
      </c>
      <c r="P26" s="198">
        <f t="shared" si="26"/>
        <v>5455.7321369368701</v>
      </c>
      <c r="Q26" s="111">
        <f t="shared" si="27"/>
        <v>16367.1964108106</v>
      </c>
      <c r="R26" s="199">
        <v>0.218229285477475</v>
      </c>
      <c r="S26" s="207">
        <v>66743.070000000007</v>
      </c>
      <c r="T26" s="207">
        <v>19874.810000000001</v>
      </c>
      <c r="U26" s="204">
        <f t="shared" si="28"/>
        <v>1.1123845000000001</v>
      </c>
      <c r="V26" s="204">
        <f t="shared" si="29"/>
        <v>1.4040430923967699</v>
      </c>
      <c r="W26" s="208">
        <f t="shared" si="30"/>
        <v>0.88990760000000002</v>
      </c>
      <c r="X26" s="208">
        <f t="shared" si="31"/>
        <v>1.2143075393701901</v>
      </c>
      <c r="Y26" s="299">
        <f t="shared" si="43"/>
        <v>900</v>
      </c>
      <c r="Z26" s="300">
        <f>(T26-L26)*0.2</f>
        <v>1143.8793775895001</v>
      </c>
      <c r="AA26" s="214">
        <v>13000</v>
      </c>
      <c r="AB26" s="197">
        <f t="shared" si="32"/>
        <v>26000</v>
      </c>
      <c r="AC26" s="198">
        <v>3961.54964177579</v>
      </c>
      <c r="AD26" s="111">
        <f t="shared" si="33"/>
        <v>7923.0992835515799</v>
      </c>
      <c r="AE26" s="199">
        <v>0.304734587828907</v>
      </c>
      <c r="AF26" s="198">
        <v>14950</v>
      </c>
      <c r="AG26" s="111">
        <f t="shared" si="34"/>
        <v>29900</v>
      </c>
      <c r="AH26" s="198">
        <v>4236.8773418792098</v>
      </c>
      <c r="AI26" s="111">
        <f t="shared" si="35"/>
        <v>8473.7546837584196</v>
      </c>
      <c r="AJ26" s="218">
        <v>0.283403166680884</v>
      </c>
      <c r="AK26" s="219">
        <v>23143.91</v>
      </c>
      <c r="AL26" s="219">
        <v>4861.13</v>
      </c>
      <c r="AM26" s="79">
        <f t="shared" si="36"/>
        <v>0.89015038461538498</v>
      </c>
      <c r="AN26" s="79">
        <f t="shared" si="37"/>
        <v>0.61353894808458898</v>
      </c>
      <c r="AO26" s="79">
        <f t="shared" si="38"/>
        <v>0.77404381270903</v>
      </c>
      <c r="AP26" s="79">
        <f t="shared" si="39"/>
        <v>0.57366895566581499</v>
      </c>
      <c r="AQ26" s="223"/>
      <c r="AR26" s="223"/>
      <c r="AS26" s="224">
        <v>71</v>
      </c>
      <c r="AT26" s="224">
        <v>1</v>
      </c>
      <c r="AU26" s="224">
        <f t="shared" si="40"/>
        <v>-70</v>
      </c>
      <c r="AV26" s="225">
        <f>AU26*2</f>
        <v>-140</v>
      </c>
      <c r="AW26" s="224">
        <v>20</v>
      </c>
      <c r="AX26" s="224">
        <v>6</v>
      </c>
      <c r="AY26" s="224">
        <v>0</v>
      </c>
      <c r="AZ26" s="224">
        <f t="shared" si="41"/>
        <v>-14</v>
      </c>
      <c r="BA26" s="225">
        <f>AZ26*5</f>
        <v>-70</v>
      </c>
      <c r="BB26" s="228">
        <v>200</v>
      </c>
      <c r="BC26" s="224">
        <v>0</v>
      </c>
      <c r="BD26" s="224">
        <v>30</v>
      </c>
      <c r="BE26" s="230">
        <v>-170</v>
      </c>
      <c r="BF26" s="231">
        <v>12</v>
      </c>
      <c r="BG26" s="224">
        <v>35</v>
      </c>
      <c r="BH26" s="224">
        <f t="shared" si="42"/>
        <v>23</v>
      </c>
    </row>
    <row r="27" spans="1:60">
      <c r="A27" s="32">
        <v>14</v>
      </c>
      <c r="B27" s="32">
        <v>307</v>
      </c>
      <c r="C27" s="33" t="s">
        <v>73</v>
      </c>
      <c r="D27" s="33" t="s">
        <v>43</v>
      </c>
      <c r="E27" s="60">
        <v>5</v>
      </c>
      <c r="F27" s="71">
        <v>200</v>
      </c>
      <c r="G27" s="185">
        <v>18</v>
      </c>
      <c r="H27" s="185">
        <v>5</v>
      </c>
      <c r="I27" s="198">
        <v>110000</v>
      </c>
      <c r="J27" s="111">
        <f t="shared" si="22"/>
        <v>330000</v>
      </c>
      <c r="K27" s="198">
        <f t="shared" si="23"/>
        <v>23100</v>
      </c>
      <c r="L27" s="111">
        <f t="shared" si="24"/>
        <v>69300</v>
      </c>
      <c r="M27" s="199">
        <v>0.21</v>
      </c>
      <c r="N27" s="200">
        <v>132000</v>
      </c>
      <c r="O27" s="197">
        <f t="shared" si="25"/>
        <v>396000</v>
      </c>
      <c r="P27" s="198">
        <f t="shared" si="26"/>
        <v>25641</v>
      </c>
      <c r="Q27" s="111">
        <f t="shared" si="27"/>
        <v>76923</v>
      </c>
      <c r="R27" s="199">
        <v>0.19425000000000001</v>
      </c>
      <c r="S27" s="207">
        <v>366496.07</v>
      </c>
      <c r="T27" s="207">
        <v>75869.41</v>
      </c>
      <c r="U27" s="204">
        <f t="shared" si="28"/>
        <v>1.1105941515151501</v>
      </c>
      <c r="V27" s="204">
        <f t="shared" si="29"/>
        <v>1.09479668109668</v>
      </c>
      <c r="W27" s="208">
        <f t="shared" si="30"/>
        <v>0.92549512626262598</v>
      </c>
      <c r="X27" s="208">
        <f t="shared" si="31"/>
        <v>0.98630331630331602</v>
      </c>
      <c r="Y27" s="299">
        <v>0</v>
      </c>
      <c r="Z27" s="303">
        <v>0</v>
      </c>
      <c r="AA27" s="214">
        <v>75000</v>
      </c>
      <c r="AB27" s="197">
        <f t="shared" si="32"/>
        <v>150000</v>
      </c>
      <c r="AC27" s="198">
        <v>19173.243988511502</v>
      </c>
      <c r="AD27" s="111">
        <f t="shared" si="33"/>
        <v>38346.487977023004</v>
      </c>
      <c r="AE27" s="199">
        <v>0.25564325318015302</v>
      </c>
      <c r="AF27" s="198">
        <v>86250</v>
      </c>
      <c r="AG27" s="111">
        <f t="shared" si="34"/>
        <v>172500</v>
      </c>
      <c r="AH27" s="198">
        <v>20505.784445713001</v>
      </c>
      <c r="AI27" s="111">
        <f t="shared" si="35"/>
        <v>41011.568891426003</v>
      </c>
      <c r="AJ27" s="218">
        <v>0.23774822545754301</v>
      </c>
      <c r="AK27" s="219">
        <v>192017.3</v>
      </c>
      <c r="AL27" s="219">
        <v>37924.410000000003</v>
      </c>
      <c r="AM27" s="220">
        <f t="shared" si="36"/>
        <v>1.2801153333333299</v>
      </c>
      <c r="AN27" s="79">
        <f t="shared" si="37"/>
        <v>0.98899304736131499</v>
      </c>
      <c r="AO27" s="220">
        <f t="shared" si="38"/>
        <v>1.11314376811594</v>
      </c>
      <c r="AP27" s="79">
        <f t="shared" si="39"/>
        <v>0.92472468196476598</v>
      </c>
      <c r="AQ27" s="223"/>
      <c r="AR27" s="223"/>
      <c r="AS27" s="224">
        <v>180</v>
      </c>
      <c r="AT27" s="224">
        <v>269</v>
      </c>
      <c r="AU27" s="224">
        <f t="shared" si="40"/>
        <v>89</v>
      </c>
      <c r="AV27" s="225"/>
      <c r="AW27" s="224">
        <v>73</v>
      </c>
      <c r="AX27" s="224">
        <v>41</v>
      </c>
      <c r="AY27" s="224">
        <v>2</v>
      </c>
      <c r="AZ27" s="224">
        <f t="shared" si="41"/>
        <v>-30</v>
      </c>
      <c r="BA27" s="225">
        <f>AZ27*5</f>
        <v>-150</v>
      </c>
      <c r="BB27" s="228">
        <v>600</v>
      </c>
      <c r="BC27" s="224">
        <v>16</v>
      </c>
      <c r="BD27" s="224">
        <v>205</v>
      </c>
      <c r="BE27" s="230">
        <v>-379</v>
      </c>
      <c r="BF27" s="231">
        <v>60</v>
      </c>
      <c r="BG27" s="224">
        <v>196.18</v>
      </c>
      <c r="BH27" s="224">
        <f t="shared" si="42"/>
        <v>136.18</v>
      </c>
    </row>
    <row r="28" spans="1:60">
      <c r="A28" s="32">
        <v>72</v>
      </c>
      <c r="B28" s="32">
        <v>367</v>
      </c>
      <c r="C28" s="33" t="s">
        <v>74</v>
      </c>
      <c r="D28" s="33" t="s">
        <v>55</v>
      </c>
      <c r="E28" s="186">
        <v>24</v>
      </c>
      <c r="F28" s="187">
        <v>150</v>
      </c>
      <c r="G28" s="185">
        <v>2</v>
      </c>
      <c r="H28" s="185">
        <v>1</v>
      </c>
      <c r="I28" s="198">
        <v>12000</v>
      </c>
      <c r="J28" s="111">
        <f t="shared" si="22"/>
        <v>36000</v>
      </c>
      <c r="K28" s="198">
        <f t="shared" si="23"/>
        <v>2452.8422482432402</v>
      </c>
      <c r="L28" s="111">
        <f t="shared" si="24"/>
        <v>7358.5267447297301</v>
      </c>
      <c r="M28" s="199">
        <v>0.20440352068693701</v>
      </c>
      <c r="N28" s="200">
        <v>15500</v>
      </c>
      <c r="O28" s="197">
        <f t="shared" si="25"/>
        <v>46500</v>
      </c>
      <c r="P28" s="198">
        <f t="shared" si="26"/>
        <v>2930.6354778489599</v>
      </c>
      <c r="Q28" s="111">
        <f t="shared" si="27"/>
        <v>8791.9064335468902</v>
      </c>
      <c r="R28" s="199">
        <v>0.18907325663541699</v>
      </c>
      <c r="S28" s="207">
        <v>39822.29</v>
      </c>
      <c r="T28" s="207">
        <v>7172.91</v>
      </c>
      <c r="U28" s="204">
        <f t="shared" si="28"/>
        <v>1.10617472222222</v>
      </c>
      <c r="V28" s="208">
        <f t="shared" si="29"/>
        <v>0.97477528435122296</v>
      </c>
      <c r="W28" s="208">
        <f t="shared" si="30"/>
        <v>0.85639333333333301</v>
      </c>
      <c r="X28" s="208">
        <f t="shared" si="31"/>
        <v>0.81585376894260897</v>
      </c>
      <c r="Y28" s="299">
        <f t="shared" si="43"/>
        <v>500</v>
      </c>
      <c r="Z28" s="303">
        <v>0</v>
      </c>
      <c r="AA28" s="214">
        <v>7800</v>
      </c>
      <c r="AB28" s="197">
        <f t="shared" si="32"/>
        <v>15600</v>
      </c>
      <c r="AC28" s="198">
        <v>2059.3654709208899</v>
      </c>
      <c r="AD28" s="111">
        <f t="shared" si="33"/>
        <v>4118.7309418417799</v>
      </c>
      <c r="AE28" s="199">
        <v>0.26402121422062702</v>
      </c>
      <c r="AF28" s="198">
        <v>8970</v>
      </c>
      <c r="AG28" s="111">
        <f t="shared" si="34"/>
        <v>17940</v>
      </c>
      <c r="AH28" s="198">
        <v>2202.4913711498898</v>
      </c>
      <c r="AI28" s="111">
        <f t="shared" si="35"/>
        <v>4404.9827422997796</v>
      </c>
      <c r="AJ28" s="218">
        <v>0.245539729225183</v>
      </c>
      <c r="AK28" s="219">
        <v>23833.65</v>
      </c>
      <c r="AL28" s="219">
        <v>5389.01</v>
      </c>
      <c r="AM28" s="220">
        <f t="shared" si="36"/>
        <v>1.5277980769230799</v>
      </c>
      <c r="AN28" s="220">
        <f t="shared" si="37"/>
        <v>1.30841515896403</v>
      </c>
      <c r="AO28" s="220">
        <f t="shared" si="38"/>
        <v>1.32852006688963</v>
      </c>
      <c r="AP28" s="220">
        <f t="shared" si="39"/>
        <v>1.22338958294908</v>
      </c>
      <c r="AQ28" s="188">
        <v>500</v>
      </c>
      <c r="AR28" s="212">
        <f>(AL28-AD28)*0.2</f>
        <v>254.05581163164399</v>
      </c>
      <c r="AS28" s="224">
        <v>33</v>
      </c>
      <c r="AT28" s="224">
        <v>44</v>
      </c>
      <c r="AU28" s="224">
        <f t="shared" si="40"/>
        <v>11</v>
      </c>
      <c r="AV28" s="225"/>
      <c r="AW28" s="224">
        <v>16</v>
      </c>
      <c r="AX28" s="224">
        <v>12</v>
      </c>
      <c r="AY28" s="224">
        <v>2</v>
      </c>
      <c r="AZ28" s="224">
        <f t="shared" si="41"/>
        <v>-2</v>
      </c>
      <c r="BA28" s="225">
        <f>AZ28*5</f>
        <v>-10</v>
      </c>
      <c r="BB28" s="228">
        <v>100</v>
      </c>
      <c r="BC28" s="224">
        <v>16</v>
      </c>
      <c r="BD28" s="224">
        <v>60</v>
      </c>
      <c r="BE28" s="230">
        <v>-24</v>
      </c>
      <c r="BF28" s="231">
        <v>6</v>
      </c>
      <c r="BG28" s="224">
        <v>15</v>
      </c>
      <c r="BH28" s="224">
        <f t="shared" si="42"/>
        <v>9</v>
      </c>
    </row>
    <row r="29" spans="1:60">
      <c r="A29" s="32">
        <v>20</v>
      </c>
      <c r="B29" s="32">
        <v>106066</v>
      </c>
      <c r="C29" s="33" t="s">
        <v>75</v>
      </c>
      <c r="D29" s="33" t="s">
        <v>43</v>
      </c>
      <c r="E29" s="60">
        <v>7</v>
      </c>
      <c r="F29" s="71">
        <v>200</v>
      </c>
      <c r="G29" s="185">
        <v>0</v>
      </c>
      <c r="H29" s="185">
        <v>0</v>
      </c>
      <c r="I29" s="198">
        <v>16000</v>
      </c>
      <c r="J29" s="111">
        <f t="shared" si="22"/>
        <v>48000</v>
      </c>
      <c r="K29" s="198">
        <f t="shared" si="23"/>
        <v>4150.8370667689096</v>
      </c>
      <c r="L29" s="111">
        <f t="shared" si="24"/>
        <v>12452.511200306701</v>
      </c>
      <c r="M29" s="199">
        <v>0.25942731667305702</v>
      </c>
      <c r="N29" s="200">
        <v>20000</v>
      </c>
      <c r="O29" s="197">
        <f t="shared" si="25"/>
        <v>60000</v>
      </c>
      <c r="P29" s="198">
        <f t="shared" si="26"/>
        <v>4799.4053584515596</v>
      </c>
      <c r="Q29" s="111">
        <f t="shared" si="27"/>
        <v>14398.2160753547</v>
      </c>
      <c r="R29" s="199">
        <v>0.239970267922578</v>
      </c>
      <c r="S29" s="207">
        <v>52988.11</v>
      </c>
      <c r="T29" s="207">
        <v>12094.88</v>
      </c>
      <c r="U29" s="204">
        <f t="shared" si="28"/>
        <v>1.10391895833333</v>
      </c>
      <c r="V29" s="208">
        <f t="shared" si="29"/>
        <v>0.97128039521073495</v>
      </c>
      <c r="W29" s="208">
        <f t="shared" si="30"/>
        <v>0.88313516666666703</v>
      </c>
      <c r="X29" s="208">
        <f t="shared" si="31"/>
        <v>0.84002628774982102</v>
      </c>
      <c r="Y29" s="299">
        <f t="shared" si="43"/>
        <v>0</v>
      </c>
      <c r="Z29" s="303">
        <v>0</v>
      </c>
      <c r="AA29" s="214">
        <v>10400</v>
      </c>
      <c r="AB29" s="197">
        <f t="shared" si="32"/>
        <v>20800</v>
      </c>
      <c r="AC29" s="198">
        <v>3484.9736206414</v>
      </c>
      <c r="AD29" s="111">
        <f t="shared" si="33"/>
        <v>6969.9472412828</v>
      </c>
      <c r="AE29" s="199">
        <v>0.33509361736936499</v>
      </c>
      <c r="AF29" s="198">
        <v>11960</v>
      </c>
      <c r="AG29" s="111">
        <f t="shared" si="34"/>
        <v>23920</v>
      </c>
      <c r="AH29" s="198">
        <v>3727.1792872759802</v>
      </c>
      <c r="AI29" s="111">
        <f t="shared" si="35"/>
        <v>7454.3585745519604</v>
      </c>
      <c r="AJ29" s="218">
        <v>0.31163706415351</v>
      </c>
      <c r="AK29" s="219">
        <v>22259.63</v>
      </c>
      <c r="AL29" s="219">
        <v>5617.23</v>
      </c>
      <c r="AM29" s="220">
        <f t="shared" si="36"/>
        <v>1.0701745192307699</v>
      </c>
      <c r="AN29" s="79">
        <f t="shared" si="37"/>
        <v>0.80592145184820096</v>
      </c>
      <c r="AO29" s="79">
        <f t="shared" si="38"/>
        <v>0.93058653846153805</v>
      </c>
      <c r="AP29" s="79">
        <f t="shared" si="39"/>
        <v>0.75354974459859803</v>
      </c>
      <c r="AQ29" s="223"/>
      <c r="AR29" s="223"/>
      <c r="AS29" s="224">
        <v>42</v>
      </c>
      <c r="AT29" s="224">
        <v>20</v>
      </c>
      <c r="AU29" s="224">
        <f t="shared" si="40"/>
        <v>-22</v>
      </c>
      <c r="AV29" s="225">
        <f>AU29*2</f>
        <v>-44</v>
      </c>
      <c r="AW29" s="224">
        <v>12</v>
      </c>
      <c r="AX29" s="224">
        <v>11</v>
      </c>
      <c r="AY29" s="224">
        <v>0</v>
      </c>
      <c r="AZ29" s="224">
        <f t="shared" si="41"/>
        <v>-1</v>
      </c>
      <c r="BA29" s="225">
        <f>AZ29*5</f>
        <v>-5</v>
      </c>
      <c r="BB29" s="228">
        <v>100</v>
      </c>
      <c r="BC29" s="224">
        <v>0</v>
      </c>
      <c r="BD29" s="224">
        <v>55</v>
      </c>
      <c r="BE29" s="230">
        <v>-45</v>
      </c>
      <c r="BF29" s="231">
        <v>8</v>
      </c>
      <c r="BG29" s="224">
        <v>15</v>
      </c>
      <c r="BH29" s="224">
        <f t="shared" si="42"/>
        <v>7</v>
      </c>
    </row>
    <row r="30" spans="1:60">
      <c r="A30" s="32">
        <v>27</v>
      </c>
      <c r="B30" s="32">
        <v>514</v>
      </c>
      <c r="C30" s="33" t="s">
        <v>76</v>
      </c>
      <c r="D30" s="33" t="s">
        <v>45</v>
      </c>
      <c r="E30" s="60">
        <v>9</v>
      </c>
      <c r="F30" s="71">
        <v>200</v>
      </c>
      <c r="G30" s="185">
        <v>4</v>
      </c>
      <c r="H30" s="185">
        <v>0</v>
      </c>
      <c r="I30" s="198">
        <v>20000</v>
      </c>
      <c r="J30" s="111">
        <f t="shared" si="22"/>
        <v>60000</v>
      </c>
      <c r="K30" s="198">
        <f t="shared" si="23"/>
        <v>5082.6117218396403</v>
      </c>
      <c r="L30" s="111">
        <f t="shared" si="24"/>
        <v>15247.8351655189</v>
      </c>
      <c r="M30" s="199">
        <v>0.25413058609198202</v>
      </c>
      <c r="N30" s="200">
        <v>25000</v>
      </c>
      <c r="O30" s="197">
        <f t="shared" si="25"/>
        <v>75000</v>
      </c>
      <c r="P30" s="198">
        <f t="shared" si="26"/>
        <v>5876.7698033770703</v>
      </c>
      <c r="Q30" s="111">
        <f t="shared" si="27"/>
        <v>17630.309410131202</v>
      </c>
      <c r="R30" s="199">
        <v>0.235070792135083</v>
      </c>
      <c r="S30" s="207">
        <v>65852.149999999994</v>
      </c>
      <c r="T30" s="207">
        <v>10125.26</v>
      </c>
      <c r="U30" s="204">
        <f t="shared" si="28"/>
        <v>1.09753583333333</v>
      </c>
      <c r="V30" s="208">
        <f t="shared" si="29"/>
        <v>0.66404574092570401</v>
      </c>
      <c r="W30" s="208">
        <f t="shared" si="30"/>
        <v>0.87802866666666701</v>
      </c>
      <c r="X30" s="208">
        <f t="shared" si="31"/>
        <v>0.57430982998979896</v>
      </c>
      <c r="Y30" s="299">
        <f t="shared" si="43"/>
        <v>800</v>
      </c>
      <c r="Z30" s="303">
        <v>0</v>
      </c>
      <c r="AA30" s="214">
        <v>13000</v>
      </c>
      <c r="AB30" s="197">
        <f t="shared" si="32"/>
        <v>26000</v>
      </c>
      <c r="AC30" s="198">
        <v>4267.2760914611899</v>
      </c>
      <c r="AD30" s="111">
        <f t="shared" si="33"/>
        <v>8534.5521829223799</v>
      </c>
      <c r="AE30" s="199">
        <v>0.32825200703547702</v>
      </c>
      <c r="AF30" s="198">
        <v>14950</v>
      </c>
      <c r="AG30" s="111">
        <f t="shared" si="34"/>
        <v>29900</v>
      </c>
      <c r="AH30" s="198">
        <v>4563.85177981775</v>
      </c>
      <c r="AI30" s="111">
        <f t="shared" si="35"/>
        <v>9127.7035596354999</v>
      </c>
      <c r="AJ30" s="218">
        <v>0.305274366542993</v>
      </c>
      <c r="AK30" s="219">
        <v>52121.13</v>
      </c>
      <c r="AL30" s="219">
        <v>8336.2999999999993</v>
      </c>
      <c r="AM30" s="220">
        <f t="shared" si="36"/>
        <v>2.0046588461538501</v>
      </c>
      <c r="AN30" s="79">
        <f t="shared" si="37"/>
        <v>0.97677064025467197</v>
      </c>
      <c r="AO30" s="220">
        <f t="shared" si="38"/>
        <v>1.7431816053511699</v>
      </c>
      <c r="AP30" s="79">
        <f t="shared" si="39"/>
        <v>0.91329653132741495</v>
      </c>
      <c r="AQ30" s="223"/>
      <c r="AR30" s="223"/>
      <c r="AS30" s="224">
        <v>50</v>
      </c>
      <c r="AT30" s="224">
        <v>0</v>
      </c>
      <c r="AU30" s="224">
        <f t="shared" si="40"/>
        <v>-50</v>
      </c>
      <c r="AV30" s="225">
        <f>AU30*2</f>
        <v>-100</v>
      </c>
      <c r="AW30" s="224">
        <v>20</v>
      </c>
      <c r="AX30" s="224">
        <v>17</v>
      </c>
      <c r="AY30" s="224">
        <v>0</v>
      </c>
      <c r="AZ30" s="224">
        <f t="shared" si="41"/>
        <v>-3</v>
      </c>
      <c r="BA30" s="225">
        <f>AZ30*5</f>
        <v>-15</v>
      </c>
      <c r="BB30" s="228">
        <v>200</v>
      </c>
      <c r="BC30" s="224">
        <v>0</v>
      </c>
      <c r="BD30" s="224">
        <v>85</v>
      </c>
      <c r="BE30" s="230">
        <v>-115</v>
      </c>
      <c r="BF30" s="231">
        <v>11</v>
      </c>
      <c r="BG30" s="224">
        <v>27</v>
      </c>
      <c r="BH30" s="224">
        <f t="shared" si="42"/>
        <v>16</v>
      </c>
    </row>
    <row r="31" spans="1:60">
      <c r="A31" s="32">
        <v>31</v>
      </c>
      <c r="B31" s="32">
        <v>399</v>
      </c>
      <c r="C31" s="33" t="s">
        <v>77</v>
      </c>
      <c r="D31" s="33" t="s">
        <v>51</v>
      </c>
      <c r="E31" s="60">
        <v>11</v>
      </c>
      <c r="F31" s="71">
        <v>150</v>
      </c>
      <c r="G31" s="185">
        <v>3</v>
      </c>
      <c r="H31" s="185">
        <v>1</v>
      </c>
      <c r="I31" s="198">
        <v>15500</v>
      </c>
      <c r="J31" s="111">
        <f t="shared" si="22"/>
        <v>46500</v>
      </c>
      <c r="K31" s="198">
        <f t="shared" si="23"/>
        <v>3418.0424848808502</v>
      </c>
      <c r="L31" s="111">
        <f t="shared" si="24"/>
        <v>10254.127454642599</v>
      </c>
      <c r="M31" s="199">
        <v>0.22051886999231299</v>
      </c>
      <c r="N31" s="200">
        <v>18600</v>
      </c>
      <c r="O31" s="197">
        <f t="shared" si="25"/>
        <v>55800</v>
      </c>
      <c r="P31" s="198">
        <f t="shared" si="26"/>
        <v>3794.0271582177502</v>
      </c>
      <c r="Q31" s="111">
        <f t="shared" si="27"/>
        <v>11382.0814746533</v>
      </c>
      <c r="R31" s="199">
        <v>0.20397995474288999</v>
      </c>
      <c r="S31" s="207">
        <v>50936.87</v>
      </c>
      <c r="T31" s="207">
        <v>10158.5</v>
      </c>
      <c r="U31" s="204">
        <f t="shared" si="28"/>
        <v>1.09541655913979</v>
      </c>
      <c r="V31" s="208">
        <f t="shared" si="29"/>
        <v>0.99067424751002997</v>
      </c>
      <c r="W31" s="208">
        <f t="shared" si="30"/>
        <v>0.91284713261648798</v>
      </c>
      <c r="X31" s="208">
        <f t="shared" si="31"/>
        <v>0.89249932208110705</v>
      </c>
      <c r="Y31" s="299">
        <f t="shared" si="43"/>
        <v>700</v>
      </c>
      <c r="Z31" s="303">
        <v>0</v>
      </c>
      <c r="AA31" s="214">
        <v>10000</v>
      </c>
      <c r="AB31" s="197">
        <f t="shared" si="32"/>
        <v>20000</v>
      </c>
      <c r="AC31" s="198">
        <v>2848.36873740071</v>
      </c>
      <c r="AD31" s="111">
        <f t="shared" si="33"/>
        <v>5696.7374748014199</v>
      </c>
      <c r="AE31" s="199">
        <v>0.28483687374007099</v>
      </c>
      <c r="AF31" s="198">
        <v>11500</v>
      </c>
      <c r="AG31" s="111">
        <f t="shared" si="34"/>
        <v>23000</v>
      </c>
      <c r="AH31" s="198">
        <v>3046.3303646500599</v>
      </c>
      <c r="AI31" s="111">
        <f t="shared" si="35"/>
        <v>6092.6607293001198</v>
      </c>
      <c r="AJ31" s="218">
        <v>0.26489829257826603</v>
      </c>
      <c r="AK31" s="219">
        <v>24468.3</v>
      </c>
      <c r="AL31" s="219">
        <v>4890.01</v>
      </c>
      <c r="AM31" s="220">
        <f t="shared" si="36"/>
        <v>1.2234149999999999</v>
      </c>
      <c r="AN31" s="79">
        <f t="shared" si="37"/>
        <v>0.85838780909777801</v>
      </c>
      <c r="AO31" s="220">
        <f t="shared" si="38"/>
        <v>1.0638391304347801</v>
      </c>
      <c r="AP31" s="79">
        <f t="shared" si="39"/>
        <v>0.80260664712274699</v>
      </c>
      <c r="AQ31" s="223"/>
      <c r="AR31" s="223"/>
      <c r="AS31" s="224">
        <v>42</v>
      </c>
      <c r="AT31" s="224">
        <v>110</v>
      </c>
      <c r="AU31" s="224">
        <f t="shared" si="40"/>
        <v>68</v>
      </c>
      <c r="AV31" s="225"/>
      <c r="AW31" s="224">
        <v>20</v>
      </c>
      <c r="AX31" s="224">
        <v>27</v>
      </c>
      <c r="AY31" s="224">
        <v>0</v>
      </c>
      <c r="AZ31" s="224">
        <f t="shared" si="41"/>
        <v>7</v>
      </c>
      <c r="BA31" s="224"/>
      <c r="BB31" s="228">
        <v>200</v>
      </c>
      <c r="BC31" s="224">
        <v>0</v>
      </c>
      <c r="BD31" s="224">
        <v>216</v>
      </c>
      <c r="BE31" s="230">
        <v>16</v>
      </c>
      <c r="BF31" s="231">
        <v>9</v>
      </c>
      <c r="BG31" s="224">
        <v>10</v>
      </c>
      <c r="BH31" s="224">
        <f t="shared" si="42"/>
        <v>1</v>
      </c>
    </row>
    <row r="32" spans="1:60">
      <c r="A32" s="32">
        <v>15</v>
      </c>
      <c r="B32" s="32">
        <v>359</v>
      </c>
      <c r="C32" s="33" t="s">
        <v>78</v>
      </c>
      <c r="D32" s="33" t="s">
        <v>53</v>
      </c>
      <c r="E32" s="60">
        <v>5</v>
      </c>
      <c r="F32" s="71">
        <v>200</v>
      </c>
      <c r="G32" s="185">
        <v>3</v>
      </c>
      <c r="H32" s="185">
        <v>1</v>
      </c>
      <c r="I32" s="198">
        <v>17000</v>
      </c>
      <c r="J32" s="111">
        <f t="shared" si="22"/>
        <v>51000</v>
      </c>
      <c r="K32" s="198">
        <f t="shared" si="23"/>
        <v>3740</v>
      </c>
      <c r="L32" s="111">
        <f t="shared" si="24"/>
        <v>11220</v>
      </c>
      <c r="M32" s="199">
        <v>0.22</v>
      </c>
      <c r="N32" s="200">
        <v>21250</v>
      </c>
      <c r="O32" s="197">
        <f t="shared" si="25"/>
        <v>63750</v>
      </c>
      <c r="P32" s="198">
        <f t="shared" si="26"/>
        <v>4324.375</v>
      </c>
      <c r="Q32" s="111">
        <f t="shared" si="27"/>
        <v>12973.125</v>
      </c>
      <c r="R32" s="199">
        <v>0.20349999999999999</v>
      </c>
      <c r="S32" s="207">
        <v>55832.639999999999</v>
      </c>
      <c r="T32" s="207">
        <v>9474.83</v>
      </c>
      <c r="U32" s="204">
        <f t="shared" si="28"/>
        <v>1.0947576470588201</v>
      </c>
      <c r="V32" s="208">
        <f t="shared" si="29"/>
        <v>0.84445900178253097</v>
      </c>
      <c r="W32" s="208">
        <f t="shared" si="30"/>
        <v>0.87580611764705896</v>
      </c>
      <c r="X32" s="208">
        <f t="shared" si="31"/>
        <v>0.73034292046056704</v>
      </c>
      <c r="Y32" s="299">
        <f t="shared" si="43"/>
        <v>700</v>
      </c>
      <c r="Z32" s="303">
        <v>0</v>
      </c>
      <c r="AA32" s="214">
        <v>10725</v>
      </c>
      <c r="AB32" s="197">
        <f t="shared" si="32"/>
        <v>21450</v>
      </c>
      <c r="AC32" s="198">
        <v>2615.23457328941</v>
      </c>
      <c r="AD32" s="111">
        <f t="shared" si="33"/>
        <v>5230.4691465788201</v>
      </c>
      <c r="AE32" s="199">
        <v>0.24384471545822001</v>
      </c>
      <c r="AF32" s="198">
        <v>12333.75</v>
      </c>
      <c r="AG32" s="111">
        <f t="shared" si="34"/>
        <v>24667.5</v>
      </c>
      <c r="AH32" s="198">
        <v>2796.9933761330299</v>
      </c>
      <c r="AI32" s="111">
        <f t="shared" si="35"/>
        <v>5593.9867522660597</v>
      </c>
      <c r="AJ32" s="218">
        <v>0.22677558537614501</v>
      </c>
      <c r="AK32" s="219">
        <v>26709.759999999998</v>
      </c>
      <c r="AL32" s="219">
        <v>5735.86</v>
      </c>
      <c r="AM32" s="220">
        <f t="shared" si="36"/>
        <v>1.2452102564102601</v>
      </c>
      <c r="AN32" s="220">
        <f t="shared" si="37"/>
        <v>1.0966243828723801</v>
      </c>
      <c r="AO32" s="220">
        <f t="shared" si="38"/>
        <v>1.08279152731327</v>
      </c>
      <c r="AP32" s="220">
        <f t="shared" si="39"/>
        <v>1.02536174181615</v>
      </c>
      <c r="AQ32" s="188">
        <v>500</v>
      </c>
      <c r="AR32" s="212">
        <f>(AL32-AD32)*0.2</f>
        <v>101.078170684236</v>
      </c>
      <c r="AS32" s="224">
        <v>42</v>
      </c>
      <c r="AT32" s="224">
        <v>20</v>
      </c>
      <c r="AU32" s="224">
        <f t="shared" si="40"/>
        <v>-22</v>
      </c>
      <c r="AV32" s="225">
        <f>AU32*2</f>
        <v>-44</v>
      </c>
      <c r="AW32" s="224">
        <v>18</v>
      </c>
      <c r="AX32" s="224">
        <v>8</v>
      </c>
      <c r="AY32" s="224">
        <v>3</v>
      </c>
      <c r="AZ32" s="224">
        <f t="shared" si="41"/>
        <v>-7</v>
      </c>
      <c r="BA32" s="225">
        <f>AZ32*5</f>
        <v>-35</v>
      </c>
      <c r="BB32" s="228">
        <v>100</v>
      </c>
      <c r="BC32" s="224">
        <v>24</v>
      </c>
      <c r="BD32" s="224">
        <v>40</v>
      </c>
      <c r="BE32" s="230">
        <v>-36</v>
      </c>
      <c r="BF32" s="231">
        <v>10</v>
      </c>
      <c r="BG32" s="224">
        <v>21</v>
      </c>
      <c r="BH32" s="224">
        <f t="shared" si="42"/>
        <v>11</v>
      </c>
    </row>
    <row r="33" spans="1:60">
      <c r="A33" s="32">
        <v>99</v>
      </c>
      <c r="B33" s="32">
        <v>104533</v>
      </c>
      <c r="C33" s="33" t="s">
        <v>79</v>
      </c>
      <c r="D33" s="33" t="s">
        <v>49</v>
      </c>
      <c r="E33" s="60">
        <v>33</v>
      </c>
      <c r="F33" s="71">
        <v>150</v>
      </c>
      <c r="G33" s="185">
        <v>2</v>
      </c>
      <c r="H33" s="185">
        <v>1</v>
      </c>
      <c r="I33" s="198">
        <v>10500</v>
      </c>
      <c r="J33" s="111">
        <f t="shared" si="22"/>
        <v>31500</v>
      </c>
      <c r="K33" s="198">
        <f t="shared" si="23"/>
        <v>2712.0345968833599</v>
      </c>
      <c r="L33" s="111">
        <f t="shared" si="24"/>
        <v>8136.1037906500896</v>
      </c>
      <c r="M33" s="199">
        <v>0.258289009226987</v>
      </c>
      <c r="N33" s="200">
        <v>13500</v>
      </c>
      <c r="O33" s="197">
        <f t="shared" si="25"/>
        <v>40500</v>
      </c>
      <c r="P33" s="198">
        <f t="shared" si="26"/>
        <v>3225.3840027219999</v>
      </c>
      <c r="Q33" s="111">
        <f t="shared" si="27"/>
        <v>9676.1520081660001</v>
      </c>
      <c r="R33" s="199">
        <v>0.238917333534963</v>
      </c>
      <c r="S33" s="207">
        <v>34468.629999999997</v>
      </c>
      <c r="T33" s="207">
        <v>7061.1</v>
      </c>
      <c r="U33" s="204">
        <f t="shared" si="28"/>
        <v>1.0942422222222199</v>
      </c>
      <c r="V33" s="208">
        <f t="shared" si="29"/>
        <v>0.86787240940983701</v>
      </c>
      <c r="W33" s="208">
        <f t="shared" si="30"/>
        <v>0.85107728395061699</v>
      </c>
      <c r="X33" s="208">
        <f t="shared" si="31"/>
        <v>0.72974256647073399</v>
      </c>
      <c r="Y33" s="299">
        <f t="shared" si="43"/>
        <v>500</v>
      </c>
      <c r="Z33" s="303">
        <v>0</v>
      </c>
      <c r="AA33" s="214">
        <v>6825</v>
      </c>
      <c r="AB33" s="197">
        <f t="shared" si="32"/>
        <v>13650</v>
      </c>
      <c r="AC33" s="198">
        <v>2276.97904696666</v>
      </c>
      <c r="AD33" s="111">
        <f t="shared" si="33"/>
        <v>4553.95809393332</v>
      </c>
      <c r="AE33" s="199">
        <v>0.33362330358485798</v>
      </c>
      <c r="AF33" s="198">
        <v>7848.75</v>
      </c>
      <c r="AG33" s="111">
        <f t="shared" si="34"/>
        <v>15697.5</v>
      </c>
      <c r="AH33" s="198">
        <v>2435.2290907308402</v>
      </c>
      <c r="AI33" s="111">
        <f t="shared" si="35"/>
        <v>4870.4581814616804</v>
      </c>
      <c r="AJ33" s="218">
        <v>0.310269672333918</v>
      </c>
      <c r="AK33" s="219">
        <v>15623.94</v>
      </c>
      <c r="AL33" s="219">
        <v>3671.83</v>
      </c>
      <c r="AM33" s="220">
        <f t="shared" si="36"/>
        <v>1.1446109890109899</v>
      </c>
      <c r="AN33" s="79">
        <f t="shared" si="37"/>
        <v>0.80629420039932498</v>
      </c>
      <c r="AO33" s="79">
        <f t="shared" si="38"/>
        <v>0.99531390348781701</v>
      </c>
      <c r="AP33" s="79">
        <f t="shared" si="39"/>
        <v>0.75389827059310499</v>
      </c>
      <c r="AQ33" s="223"/>
      <c r="AR33" s="223"/>
      <c r="AS33" s="224">
        <v>27</v>
      </c>
      <c r="AT33" s="224">
        <v>0</v>
      </c>
      <c r="AU33" s="224">
        <f t="shared" si="40"/>
        <v>-27</v>
      </c>
      <c r="AV33" s="225">
        <f>AU33*2</f>
        <v>-54</v>
      </c>
      <c r="AW33" s="224">
        <v>10</v>
      </c>
      <c r="AX33" s="224">
        <v>2</v>
      </c>
      <c r="AY33" s="224">
        <v>0</v>
      </c>
      <c r="AZ33" s="224">
        <f t="shared" si="41"/>
        <v>-8</v>
      </c>
      <c r="BA33" s="225">
        <f>AZ33*5</f>
        <v>-40</v>
      </c>
      <c r="BB33" s="228">
        <v>100</v>
      </c>
      <c r="BC33" s="224">
        <v>0</v>
      </c>
      <c r="BD33" s="224">
        <v>10</v>
      </c>
      <c r="BE33" s="230">
        <v>-90</v>
      </c>
      <c r="BF33" s="231">
        <v>6</v>
      </c>
      <c r="BG33" s="224">
        <v>1</v>
      </c>
      <c r="BH33" s="224">
        <f t="shared" si="42"/>
        <v>-5</v>
      </c>
    </row>
    <row r="34" spans="1:60">
      <c r="A34" s="32">
        <v>33</v>
      </c>
      <c r="B34" s="32">
        <v>102934</v>
      </c>
      <c r="C34" s="33" t="s">
        <v>80</v>
      </c>
      <c r="D34" s="33" t="s">
        <v>53</v>
      </c>
      <c r="E34" s="60">
        <v>11</v>
      </c>
      <c r="F34" s="71">
        <v>150</v>
      </c>
      <c r="G34" s="185">
        <v>3</v>
      </c>
      <c r="H34" s="185">
        <v>3</v>
      </c>
      <c r="I34" s="198">
        <v>18000</v>
      </c>
      <c r="J34" s="111">
        <f t="shared" si="22"/>
        <v>54000</v>
      </c>
      <c r="K34" s="198">
        <f t="shared" si="23"/>
        <v>3780</v>
      </c>
      <c r="L34" s="111">
        <f t="shared" si="24"/>
        <v>11340</v>
      </c>
      <c r="M34" s="199">
        <v>0.21</v>
      </c>
      <c r="N34" s="200">
        <v>22500</v>
      </c>
      <c r="O34" s="197">
        <f t="shared" si="25"/>
        <v>67500</v>
      </c>
      <c r="P34" s="198">
        <f t="shared" si="26"/>
        <v>4370.625</v>
      </c>
      <c r="Q34" s="111">
        <f t="shared" si="27"/>
        <v>13111.875</v>
      </c>
      <c r="R34" s="199">
        <v>0.19425000000000001</v>
      </c>
      <c r="S34" s="207">
        <v>58696.9</v>
      </c>
      <c r="T34" s="207">
        <v>13562</v>
      </c>
      <c r="U34" s="204">
        <f t="shared" si="28"/>
        <v>1.0869796296296299</v>
      </c>
      <c r="V34" s="204">
        <f t="shared" si="29"/>
        <v>1.1959435626102299</v>
      </c>
      <c r="W34" s="208">
        <f t="shared" si="30"/>
        <v>0.86958370370370397</v>
      </c>
      <c r="X34" s="208">
        <f t="shared" si="31"/>
        <v>1.0343295676629001</v>
      </c>
      <c r="Y34" s="299">
        <f t="shared" si="43"/>
        <v>900</v>
      </c>
      <c r="Z34" s="300">
        <f>(T34-L34)*0.2</f>
        <v>444.4</v>
      </c>
      <c r="AA34" s="214">
        <v>12220</v>
      </c>
      <c r="AB34" s="197">
        <f t="shared" si="32"/>
        <v>24440</v>
      </c>
      <c r="AC34" s="198">
        <v>2961.7579195029498</v>
      </c>
      <c r="AD34" s="111">
        <f t="shared" si="33"/>
        <v>5923.5158390058996</v>
      </c>
      <c r="AE34" s="199">
        <v>0.242369715180274</v>
      </c>
      <c r="AF34" s="198">
        <v>14053</v>
      </c>
      <c r="AG34" s="111">
        <f t="shared" si="34"/>
        <v>28106</v>
      </c>
      <c r="AH34" s="198">
        <v>3167.6000949084</v>
      </c>
      <c r="AI34" s="111">
        <f t="shared" si="35"/>
        <v>6335.2001898168</v>
      </c>
      <c r="AJ34" s="218">
        <v>0.22540383511765499</v>
      </c>
      <c r="AK34" s="219">
        <v>20834.68</v>
      </c>
      <c r="AL34" s="219">
        <v>4414.62</v>
      </c>
      <c r="AM34" s="79">
        <f t="shared" si="36"/>
        <v>0.85248281505728296</v>
      </c>
      <c r="AN34" s="79">
        <f t="shared" si="37"/>
        <v>0.74527022801729703</v>
      </c>
      <c r="AO34" s="79">
        <f t="shared" si="38"/>
        <v>0.74128940439763802</v>
      </c>
      <c r="AP34" s="79">
        <f t="shared" si="39"/>
        <v>0.69683985789368696</v>
      </c>
      <c r="AQ34" s="223"/>
      <c r="AR34" s="223"/>
      <c r="AS34" s="224">
        <v>42</v>
      </c>
      <c r="AT34" s="224">
        <v>22</v>
      </c>
      <c r="AU34" s="224">
        <f t="shared" si="40"/>
        <v>-20</v>
      </c>
      <c r="AV34" s="225">
        <f>AU34*2</f>
        <v>-40</v>
      </c>
      <c r="AW34" s="224">
        <v>20</v>
      </c>
      <c r="AX34" s="224">
        <v>3</v>
      </c>
      <c r="AY34" s="224">
        <v>0</v>
      </c>
      <c r="AZ34" s="224">
        <f t="shared" si="41"/>
        <v>-17</v>
      </c>
      <c r="BA34" s="225">
        <f>AZ34*5</f>
        <v>-85</v>
      </c>
      <c r="BB34" s="228">
        <v>200</v>
      </c>
      <c r="BC34" s="224">
        <v>0</v>
      </c>
      <c r="BD34" s="224">
        <v>15</v>
      </c>
      <c r="BE34" s="230">
        <v>-185</v>
      </c>
      <c r="BF34" s="231">
        <v>9</v>
      </c>
      <c r="BG34" s="224">
        <v>4</v>
      </c>
      <c r="BH34" s="224">
        <f t="shared" si="42"/>
        <v>-5</v>
      </c>
    </row>
    <row r="35" spans="1:60">
      <c r="A35" s="32">
        <v>105</v>
      </c>
      <c r="B35" s="32">
        <v>738</v>
      </c>
      <c r="C35" s="33" t="s">
        <v>81</v>
      </c>
      <c r="D35" s="33" t="s">
        <v>55</v>
      </c>
      <c r="E35" s="60">
        <v>35</v>
      </c>
      <c r="F35" s="71">
        <v>150</v>
      </c>
      <c r="G35" s="185">
        <v>4</v>
      </c>
      <c r="H35" s="185">
        <v>1</v>
      </c>
      <c r="I35" s="198">
        <v>10500</v>
      </c>
      <c r="J35" s="111">
        <f t="shared" si="22"/>
        <v>31500</v>
      </c>
      <c r="K35" s="198">
        <f t="shared" si="23"/>
        <v>2495.1060137290301</v>
      </c>
      <c r="L35" s="111">
        <f t="shared" si="24"/>
        <v>7485.3180411870999</v>
      </c>
      <c r="M35" s="199">
        <v>0.23762914416466999</v>
      </c>
      <c r="N35" s="200">
        <v>13500</v>
      </c>
      <c r="O35" s="197">
        <f t="shared" si="25"/>
        <v>40500</v>
      </c>
      <c r="P35" s="198">
        <f t="shared" si="26"/>
        <v>2967.3939377563202</v>
      </c>
      <c r="Q35" s="111">
        <f t="shared" si="27"/>
        <v>8902.1818132689605</v>
      </c>
      <c r="R35" s="199">
        <v>0.21980695835232</v>
      </c>
      <c r="S35" s="207">
        <v>34174.19</v>
      </c>
      <c r="T35" s="207">
        <v>6824.1</v>
      </c>
      <c r="U35" s="204">
        <f t="shared" si="28"/>
        <v>1.0848949206349201</v>
      </c>
      <c r="V35" s="208">
        <f t="shared" si="29"/>
        <v>0.91166466975099503</v>
      </c>
      <c r="W35" s="208">
        <f t="shared" si="30"/>
        <v>0.84380716049382698</v>
      </c>
      <c r="X35" s="208">
        <f t="shared" si="31"/>
        <v>0.76656488747831197</v>
      </c>
      <c r="Y35" s="299">
        <f t="shared" si="43"/>
        <v>900</v>
      </c>
      <c r="Z35" s="303">
        <v>0</v>
      </c>
      <c r="AA35" s="214">
        <v>6825</v>
      </c>
      <c r="AB35" s="197">
        <f t="shared" si="32"/>
        <v>13650</v>
      </c>
      <c r="AC35" s="198">
        <v>2094.84942402667</v>
      </c>
      <c r="AD35" s="111">
        <f t="shared" si="33"/>
        <v>4189.69884805334</v>
      </c>
      <c r="AE35" s="199">
        <v>0.30693764454603301</v>
      </c>
      <c r="AF35" s="198">
        <v>7848.75</v>
      </c>
      <c r="AG35" s="111">
        <f t="shared" si="34"/>
        <v>15697.5</v>
      </c>
      <c r="AH35" s="198">
        <v>2240.4414589965299</v>
      </c>
      <c r="AI35" s="111">
        <f t="shared" si="35"/>
        <v>4480.8829179930599</v>
      </c>
      <c r="AJ35" s="218">
        <v>0.28545200942781002</v>
      </c>
      <c r="AK35" s="219">
        <v>17658.82</v>
      </c>
      <c r="AL35" s="219">
        <v>3267.84</v>
      </c>
      <c r="AM35" s="220">
        <f t="shared" si="36"/>
        <v>1.29368644688645</v>
      </c>
      <c r="AN35" s="79">
        <f t="shared" si="37"/>
        <v>0.779970140698379</v>
      </c>
      <c r="AO35" s="220">
        <f t="shared" si="38"/>
        <v>1.1249447364230001</v>
      </c>
      <c r="AP35" s="79">
        <f t="shared" si="39"/>
        <v>0.72928484403775296</v>
      </c>
      <c r="AQ35" s="223"/>
      <c r="AR35" s="223"/>
      <c r="AS35" s="224">
        <v>27</v>
      </c>
      <c r="AT35" s="224">
        <v>10</v>
      </c>
      <c r="AU35" s="224">
        <f t="shared" si="40"/>
        <v>-17</v>
      </c>
      <c r="AV35" s="225">
        <f>AU35*2</f>
        <v>-34</v>
      </c>
      <c r="AW35" s="224">
        <v>10</v>
      </c>
      <c r="AX35" s="224">
        <v>8</v>
      </c>
      <c r="AY35" s="224">
        <v>2</v>
      </c>
      <c r="AZ35" s="224">
        <f t="shared" si="41"/>
        <v>0</v>
      </c>
      <c r="BA35" s="224"/>
      <c r="BB35" s="228">
        <v>100</v>
      </c>
      <c r="BC35" s="224">
        <v>16</v>
      </c>
      <c r="BD35" s="224">
        <v>64</v>
      </c>
      <c r="BE35" s="230">
        <v>-20</v>
      </c>
      <c r="BF35" s="231">
        <v>6</v>
      </c>
      <c r="BG35" s="224">
        <v>4</v>
      </c>
      <c r="BH35" s="224">
        <f t="shared" si="42"/>
        <v>-2</v>
      </c>
    </row>
    <row r="36" spans="1:60" s="292" customFormat="1">
      <c r="A36" s="275">
        <v>36</v>
      </c>
      <c r="B36" s="275">
        <v>737</v>
      </c>
      <c r="C36" s="276" t="s">
        <v>82</v>
      </c>
      <c r="D36" s="276" t="s">
        <v>51</v>
      </c>
      <c r="E36" s="277">
        <v>12</v>
      </c>
      <c r="F36" s="278">
        <v>150</v>
      </c>
      <c r="G36" s="279">
        <v>2</v>
      </c>
      <c r="H36" s="279">
        <v>4</v>
      </c>
      <c r="I36" s="280">
        <v>16500</v>
      </c>
      <c r="J36" s="281">
        <f t="shared" si="22"/>
        <v>49500</v>
      </c>
      <c r="K36" s="280">
        <f t="shared" si="23"/>
        <v>4280.4390789148902</v>
      </c>
      <c r="L36" s="281">
        <f t="shared" si="24"/>
        <v>12841.3172367447</v>
      </c>
      <c r="M36" s="282">
        <v>0.25942055023726601</v>
      </c>
      <c r="N36" s="283">
        <v>19800</v>
      </c>
      <c r="O36" s="284">
        <f t="shared" si="25"/>
        <v>59400</v>
      </c>
      <c r="P36" s="280">
        <f t="shared" si="26"/>
        <v>4751.2873775955304</v>
      </c>
      <c r="Q36" s="281">
        <f t="shared" si="27"/>
        <v>14253.8621327866</v>
      </c>
      <c r="R36" s="282">
        <v>0.23996400896947101</v>
      </c>
      <c r="S36" s="285">
        <v>53240.08</v>
      </c>
      <c r="T36" s="285">
        <v>13890.35</v>
      </c>
      <c r="U36" s="286">
        <f t="shared" si="28"/>
        <v>1.0755571717171699</v>
      </c>
      <c r="V36" s="286">
        <f t="shared" si="29"/>
        <v>1.0816919903087201</v>
      </c>
      <c r="W36" s="287">
        <f t="shared" si="30"/>
        <v>0.89629764309764304</v>
      </c>
      <c r="X36" s="287">
        <f t="shared" si="31"/>
        <v>0.97449728856641205</v>
      </c>
      <c r="Y36" s="299">
        <f t="shared" si="43"/>
        <v>800</v>
      </c>
      <c r="Z36" s="300">
        <f>(T36-L36)*0.2</f>
        <v>209.80655265106</v>
      </c>
      <c r="AA36" s="283">
        <v>10725</v>
      </c>
      <c r="AB36" s="284">
        <f t="shared" si="32"/>
        <v>21450</v>
      </c>
      <c r="AC36" s="280">
        <v>3593.78531000562</v>
      </c>
      <c r="AD36" s="281">
        <f t="shared" si="33"/>
        <v>7187.57062001124</v>
      </c>
      <c r="AE36" s="282">
        <v>0.33508487738980203</v>
      </c>
      <c r="AF36" s="280">
        <v>12333.75</v>
      </c>
      <c r="AG36" s="281">
        <f t="shared" si="34"/>
        <v>24667.5</v>
      </c>
      <c r="AH36" s="280">
        <v>3843.5533890510101</v>
      </c>
      <c r="AI36" s="281">
        <f t="shared" si="35"/>
        <v>7687.1067781020201</v>
      </c>
      <c r="AJ36" s="282">
        <v>0.31162893597251601</v>
      </c>
      <c r="AK36" s="281">
        <v>36844.480000000003</v>
      </c>
      <c r="AL36" s="281">
        <v>8399.9</v>
      </c>
      <c r="AM36" s="290">
        <f t="shared" si="36"/>
        <v>1.7176913752913801</v>
      </c>
      <c r="AN36" s="290">
        <f t="shared" si="37"/>
        <v>1.1686702564860301</v>
      </c>
      <c r="AO36" s="290">
        <f t="shared" si="38"/>
        <v>1.49364467416641</v>
      </c>
      <c r="AP36" s="290">
        <f t="shared" si="39"/>
        <v>1.0927258125161601</v>
      </c>
      <c r="AQ36" s="288">
        <v>500</v>
      </c>
      <c r="AR36" s="289">
        <f>(AL36-AD36)*0.2</f>
        <v>242.46587599775199</v>
      </c>
      <c r="AS36" s="291">
        <v>42</v>
      </c>
      <c r="AT36" s="291">
        <v>76</v>
      </c>
      <c r="AU36" s="291">
        <f t="shared" si="40"/>
        <v>34</v>
      </c>
      <c r="AV36" s="230"/>
      <c r="AW36" s="291">
        <v>16</v>
      </c>
      <c r="AX36" s="291">
        <v>24</v>
      </c>
      <c r="AY36" s="291">
        <v>5</v>
      </c>
      <c r="AZ36" s="291">
        <f t="shared" si="41"/>
        <v>13</v>
      </c>
      <c r="BA36" s="291"/>
      <c r="BB36" s="228">
        <v>100</v>
      </c>
      <c r="BC36" s="291">
        <v>40</v>
      </c>
      <c r="BD36" s="291">
        <v>192</v>
      </c>
      <c r="BE36" s="230">
        <v>132</v>
      </c>
      <c r="BF36" s="284">
        <v>15</v>
      </c>
      <c r="BG36" s="291">
        <v>34</v>
      </c>
      <c r="BH36" s="291">
        <f t="shared" si="42"/>
        <v>19</v>
      </c>
    </row>
    <row r="37" spans="1:60">
      <c r="A37" s="32">
        <v>69</v>
      </c>
      <c r="B37" s="32">
        <v>105910</v>
      </c>
      <c r="C37" s="33" t="s">
        <v>83</v>
      </c>
      <c r="D37" s="33" t="s">
        <v>51</v>
      </c>
      <c r="E37" s="60">
        <v>23</v>
      </c>
      <c r="F37" s="71">
        <v>150</v>
      </c>
      <c r="G37" s="185">
        <v>2</v>
      </c>
      <c r="H37" s="185">
        <v>2</v>
      </c>
      <c r="I37" s="198">
        <v>12000</v>
      </c>
      <c r="J37" s="111">
        <f t="shared" si="22"/>
        <v>36000</v>
      </c>
      <c r="K37" s="198">
        <f t="shared" si="23"/>
        <v>3087.3265609903801</v>
      </c>
      <c r="L37" s="111">
        <f t="shared" si="24"/>
        <v>9261.9796829711395</v>
      </c>
      <c r="M37" s="199">
        <v>0.25727721341586501</v>
      </c>
      <c r="N37" s="200">
        <v>15500</v>
      </c>
      <c r="O37" s="197">
        <f t="shared" si="25"/>
        <v>46500</v>
      </c>
      <c r="P37" s="198">
        <f t="shared" si="26"/>
        <v>3688.7120473499599</v>
      </c>
      <c r="Q37" s="111">
        <f t="shared" si="27"/>
        <v>11066.1361420499</v>
      </c>
      <c r="R37" s="199">
        <v>0.23798142240967499</v>
      </c>
      <c r="S37" s="207">
        <v>38713.699999999997</v>
      </c>
      <c r="T37" s="207">
        <v>7973.22</v>
      </c>
      <c r="U37" s="204">
        <f t="shared" si="28"/>
        <v>1.07538055555556</v>
      </c>
      <c r="V37" s="208">
        <f t="shared" si="29"/>
        <v>0.86085483588993195</v>
      </c>
      <c r="W37" s="208">
        <f t="shared" si="30"/>
        <v>0.83255268817204298</v>
      </c>
      <c r="X37" s="208">
        <f t="shared" si="31"/>
        <v>0.72050622707439704</v>
      </c>
      <c r="Y37" s="299">
        <f t="shared" si="43"/>
        <v>600</v>
      </c>
      <c r="Z37" s="303">
        <v>0</v>
      </c>
      <c r="AA37" s="214">
        <v>6500</v>
      </c>
      <c r="AB37" s="197">
        <f t="shared" si="32"/>
        <v>13000</v>
      </c>
      <c r="AC37" s="198">
        <v>2160.0566043040299</v>
      </c>
      <c r="AD37" s="111">
        <f t="shared" si="33"/>
        <v>4320.1132086080597</v>
      </c>
      <c r="AE37" s="199">
        <v>0.33231640066215901</v>
      </c>
      <c r="AF37" s="198">
        <v>7475</v>
      </c>
      <c r="AG37" s="111">
        <f t="shared" si="34"/>
        <v>14950</v>
      </c>
      <c r="AH37" s="198">
        <v>2310.1805383031601</v>
      </c>
      <c r="AI37" s="111">
        <f t="shared" si="35"/>
        <v>4620.3610766063202</v>
      </c>
      <c r="AJ37" s="218">
        <v>0.30905425261580799</v>
      </c>
      <c r="AK37" s="219">
        <v>19574.3</v>
      </c>
      <c r="AL37" s="219">
        <v>4415.24</v>
      </c>
      <c r="AM37" s="220">
        <f t="shared" si="36"/>
        <v>1.5057153846153799</v>
      </c>
      <c r="AN37" s="220">
        <f t="shared" si="37"/>
        <v>1.0220195135632999</v>
      </c>
      <c r="AO37" s="220">
        <f t="shared" si="38"/>
        <v>1.3093177257525099</v>
      </c>
      <c r="AP37" s="79">
        <f t="shared" si="39"/>
        <v>0.95560496826863095</v>
      </c>
      <c r="AQ37" s="188">
        <v>500</v>
      </c>
      <c r="AR37" s="223"/>
      <c r="AS37" s="224">
        <v>24</v>
      </c>
      <c r="AT37" s="224">
        <v>66</v>
      </c>
      <c r="AU37" s="224">
        <f t="shared" ref="AU37:AU68" si="44">AT37-AS37</f>
        <v>42</v>
      </c>
      <c r="AV37" s="225"/>
      <c r="AW37" s="224">
        <v>8</v>
      </c>
      <c r="AX37" s="224">
        <v>2</v>
      </c>
      <c r="AY37" s="224">
        <v>0</v>
      </c>
      <c r="AZ37" s="224">
        <f t="shared" ref="AZ37:AZ68" si="45">(AX37+AY37)-AW37</f>
        <v>-6</v>
      </c>
      <c r="BA37" s="225">
        <f>AZ37*5</f>
        <v>-30</v>
      </c>
      <c r="BB37" s="228">
        <v>100</v>
      </c>
      <c r="BC37" s="224">
        <v>0</v>
      </c>
      <c r="BD37" s="224">
        <v>10</v>
      </c>
      <c r="BE37" s="230">
        <v>-90</v>
      </c>
      <c r="BF37" s="231">
        <v>6</v>
      </c>
      <c r="BG37" s="224">
        <v>19</v>
      </c>
      <c r="BH37" s="224">
        <f t="shared" ref="BH37:BH68" si="46">BG37-BF37</f>
        <v>13</v>
      </c>
    </row>
    <row r="38" spans="1:60">
      <c r="A38" s="32">
        <v>70</v>
      </c>
      <c r="B38" s="32">
        <v>102935</v>
      </c>
      <c r="C38" s="33" t="s">
        <v>84</v>
      </c>
      <c r="D38" s="33" t="s">
        <v>47</v>
      </c>
      <c r="E38" s="186">
        <v>24</v>
      </c>
      <c r="F38" s="187">
        <v>150</v>
      </c>
      <c r="G38" s="185">
        <v>2</v>
      </c>
      <c r="H38" s="185">
        <v>2</v>
      </c>
      <c r="I38" s="198">
        <v>10000</v>
      </c>
      <c r="J38" s="111">
        <f t="shared" si="22"/>
        <v>30000</v>
      </c>
      <c r="K38" s="198">
        <f t="shared" si="23"/>
        <v>2785.2541967656002</v>
      </c>
      <c r="L38" s="111">
        <f t="shared" si="24"/>
        <v>8355.7625902967993</v>
      </c>
      <c r="M38" s="199">
        <v>0.27852541967656003</v>
      </c>
      <c r="N38" s="200">
        <v>12800</v>
      </c>
      <c r="O38" s="197">
        <f t="shared" si="25"/>
        <v>38400</v>
      </c>
      <c r="P38" s="198">
        <f t="shared" si="26"/>
        <v>3297.74096897047</v>
      </c>
      <c r="Q38" s="111">
        <f t="shared" si="27"/>
        <v>9893.2229069114092</v>
      </c>
      <c r="R38" s="199">
        <v>0.25763601320081803</v>
      </c>
      <c r="S38" s="207">
        <v>32158.560000000001</v>
      </c>
      <c r="T38" s="207">
        <v>8749.01</v>
      </c>
      <c r="U38" s="204">
        <f t="shared" si="28"/>
        <v>1.071952</v>
      </c>
      <c r="V38" s="204">
        <f t="shared" si="29"/>
        <v>1.04706301854003</v>
      </c>
      <c r="W38" s="208">
        <f t="shared" si="30"/>
        <v>0.8374625</v>
      </c>
      <c r="X38" s="208">
        <f t="shared" si="31"/>
        <v>0.88434376565880701</v>
      </c>
      <c r="Y38" s="299">
        <f t="shared" si="43"/>
        <v>600</v>
      </c>
      <c r="Z38" s="300">
        <f>(T38-L38)*0.2</f>
        <v>78.6494819406402</v>
      </c>
      <c r="AA38" s="214">
        <v>6500</v>
      </c>
      <c r="AB38" s="197">
        <f t="shared" si="32"/>
        <v>13000</v>
      </c>
      <c r="AC38" s="198">
        <v>2338.4530027011201</v>
      </c>
      <c r="AD38" s="111">
        <f t="shared" si="33"/>
        <v>4676.9060054022402</v>
      </c>
      <c r="AE38" s="199">
        <v>0.359762000415557</v>
      </c>
      <c r="AF38" s="198">
        <v>7475</v>
      </c>
      <c r="AG38" s="111">
        <f t="shared" si="34"/>
        <v>14950</v>
      </c>
      <c r="AH38" s="198">
        <v>2500.9754863888502</v>
      </c>
      <c r="AI38" s="111">
        <f t="shared" si="35"/>
        <v>5001.9509727777004</v>
      </c>
      <c r="AJ38" s="218">
        <v>0.334578660386468</v>
      </c>
      <c r="AK38" s="219">
        <v>15808.34</v>
      </c>
      <c r="AL38" s="219">
        <v>4759.3999999999996</v>
      </c>
      <c r="AM38" s="220">
        <f t="shared" si="36"/>
        <v>1.2160261538461501</v>
      </c>
      <c r="AN38" s="220">
        <f t="shared" si="37"/>
        <v>1.01763858296542</v>
      </c>
      <c r="AO38" s="220">
        <f t="shared" si="38"/>
        <v>1.05741404682274</v>
      </c>
      <c r="AP38" s="79">
        <f t="shared" si="39"/>
        <v>0.95150872647537998</v>
      </c>
      <c r="AQ38" s="188">
        <v>500</v>
      </c>
      <c r="AR38" s="223"/>
      <c r="AS38" s="224">
        <v>27</v>
      </c>
      <c r="AT38" s="224">
        <v>1</v>
      </c>
      <c r="AU38" s="224">
        <f t="shared" si="44"/>
        <v>-26</v>
      </c>
      <c r="AV38" s="225">
        <f>AU38*2</f>
        <v>-52</v>
      </c>
      <c r="AW38" s="224">
        <v>12</v>
      </c>
      <c r="AX38" s="224">
        <v>9</v>
      </c>
      <c r="AY38" s="224">
        <v>0</v>
      </c>
      <c r="AZ38" s="224">
        <f t="shared" si="45"/>
        <v>-3</v>
      </c>
      <c r="BA38" s="225">
        <f>AZ38*5</f>
        <v>-15</v>
      </c>
      <c r="BB38" s="228">
        <v>100</v>
      </c>
      <c r="BC38" s="224">
        <v>0</v>
      </c>
      <c r="BD38" s="224">
        <v>45</v>
      </c>
      <c r="BE38" s="230">
        <v>-55</v>
      </c>
      <c r="BF38" s="231">
        <v>6</v>
      </c>
      <c r="BG38" s="224">
        <v>0</v>
      </c>
      <c r="BH38" s="224">
        <f t="shared" si="46"/>
        <v>-6</v>
      </c>
    </row>
    <row r="39" spans="1:60">
      <c r="A39" s="32">
        <v>24</v>
      </c>
      <c r="B39" s="32">
        <v>581</v>
      </c>
      <c r="C39" s="33" t="s">
        <v>85</v>
      </c>
      <c r="D39" s="33" t="s">
        <v>47</v>
      </c>
      <c r="E39" s="186">
        <v>8</v>
      </c>
      <c r="F39" s="187">
        <v>200</v>
      </c>
      <c r="G39" s="185">
        <v>3</v>
      </c>
      <c r="H39" s="185">
        <v>2</v>
      </c>
      <c r="I39" s="198">
        <v>22000</v>
      </c>
      <c r="J39" s="111">
        <f t="shared" si="22"/>
        <v>66000</v>
      </c>
      <c r="K39" s="198">
        <f t="shared" si="23"/>
        <v>4070</v>
      </c>
      <c r="L39" s="111">
        <f t="shared" si="24"/>
        <v>12210</v>
      </c>
      <c r="M39" s="199">
        <v>0.185</v>
      </c>
      <c r="N39" s="200">
        <v>27500</v>
      </c>
      <c r="O39" s="197">
        <f t="shared" si="25"/>
        <v>82500</v>
      </c>
      <c r="P39" s="198">
        <f t="shared" si="26"/>
        <v>4705.9375</v>
      </c>
      <c r="Q39" s="111">
        <f t="shared" si="27"/>
        <v>14117.8125</v>
      </c>
      <c r="R39" s="199">
        <v>0.171125</v>
      </c>
      <c r="S39" s="207">
        <v>70435.820000000007</v>
      </c>
      <c r="T39" s="207">
        <v>10574.71</v>
      </c>
      <c r="U39" s="204">
        <f t="shared" si="28"/>
        <v>1.0672093939393901</v>
      </c>
      <c r="V39" s="208">
        <f t="shared" si="29"/>
        <v>0.866069615069615</v>
      </c>
      <c r="W39" s="208">
        <f t="shared" si="30"/>
        <v>0.85376751515151506</v>
      </c>
      <c r="X39" s="208">
        <f t="shared" si="31"/>
        <v>0.74903318060074797</v>
      </c>
      <c r="Y39" s="299">
        <f t="shared" si="43"/>
        <v>800</v>
      </c>
      <c r="Z39" s="303">
        <v>0</v>
      </c>
      <c r="AA39" s="214">
        <v>14300</v>
      </c>
      <c r="AB39" s="197">
        <f t="shared" si="32"/>
        <v>28600</v>
      </c>
      <c r="AC39" s="198">
        <v>2903.7597106039502</v>
      </c>
      <c r="AD39" s="111">
        <f t="shared" si="33"/>
        <v>5807.5194212079005</v>
      </c>
      <c r="AE39" s="199">
        <v>0.203060119622654</v>
      </c>
      <c r="AF39" s="198">
        <v>16445</v>
      </c>
      <c r="AG39" s="111">
        <f t="shared" si="34"/>
        <v>32890</v>
      </c>
      <c r="AH39" s="198">
        <v>3105.5710104909199</v>
      </c>
      <c r="AI39" s="111">
        <f t="shared" si="35"/>
        <v>6211.1420209818398</v>
      </c>
      <c r="AJ39" s="218">
        <v>0.18884591124906799</v>
      </c>
      <c r="AK39" s="219">
        <v>41928.07</v>
      </c>
      <c r="AL39" s="219">
        <v>8597.51</v>
      </c>
      <c r="AM39" s="220">
        <f t="shared" si="36"/>
        <v>1.4660164335664301</v>
      </c>
      <c r="AN39" s="220">
        <f t="shared" si="37"/>
        <v>1.48041002990082</v>
      </c>
      <c r="AO39" s="220">
        <f t="shared" si="38"/>
        <v>1.2747968987534199</v>
      </c>
      <c r="AP39" s="220">
        <f t="shared" si="39"/>
        <v>1.3842076015903</v>
      </c>
      <c r="AQ39" s="188">
        <v>500</v>
      </c>
      <c r="AR39" s="212">
        <f>(AL39-AD39)*0.2</f>
        <v>557.99811575842</v>
      </c>
      <c r="AS39" s="224">
        <v>56</v>
      </c>
      <c r="AT39" s="224">
        <v>153</v>
      </c>
      <c r="AU39" s="224">
        <f t="shared" si="44"/>
        <v>97</v>
      </c>
      <c r="AV39" s="225"/>
      <c r="AW39" s="224">
        <v>30</v>
      </c>
      <c r="AX39" s="224">
        <v>20</v>
      </c>
      <c r="AY39" s="224">
        <v>0</v>
      </c>
      <c r="AZ39" s="224">
        <f t="shared" si="45"/>
        <v>-10</v>
      </c>
      <c r="BA39" s="225">
        <f>AZ39*5</f>
        <v>-50</v>
      </c>
      <c r="BB39" s="228">
        <v>200</v>
      </c>
      <c r="BC39" s="224">
        <v>0</v>
      </c>
      <c r="BD39" s="224">
        <v>100</v>
      </c>
      <c r="BE39" s="230">
        <v>-100</v>
      </c>
      <c r="BF39" s="231">
        <v>12</v>
      </c>
      <c r="BG39" s="224">
        <v>15</v>
      </c>
      <c r="BH39" s="224">
        <f t="shared" si="46"/>
        <v>3</v>
      </c>
    </row>
    <row r="40" spans="1:60">
      <c r="A40" s="32">
        <v>52</v>
      </c>
      <c r="B40" s="32">
        <v>103639</v>
      </c>
      <c r="C40" s="33" t="s">
        <v>86</v>
      </c>
      <c r="D40" s="33" t="s">
        <v>51</v>
      </c>
      <c r="E40" s="186">
        <v>18</v>
      </c>
      <c r="F40" s="187">
        <v>150</v>
      </c>
      <c r="G40" s="185">
        <v>2</v>
      </c>
      <c r="H40" s="185">
        <v>2</v>
      </c>
      <c r="I40" s="198">
        <v>12500</v>
      </c>
      <c r="J40" s="111">
        <f t="shared" si="22"/>
        <v>37500</v>
      </c>
      <c r="K40" s="198">
        <f t="shared" si="23"/>
        <v>2676.4750785822098</v>
      </c>
      <c r="L40" s="111">
        <f t="shared" si="24"/>
        <v>8029.4252357466403</v>
      </c>
      <c r="M40" s="199">
        <v>0.21411800628657701</v>
      </c>
      <c r="N40" s="200">
        <v>15625</v>
      </c>
      <c r="O40" s="197">
        <f t="shared" si="25"/>
        <v>46875</v>
      </c>
      <c r="P40" s="198">
        <f t="shared" si="26"/>
        <v>3094.6743096106702</v>
      </c>
      <c r="Q40" s="111">
        <f t="shared" si="27"/>
        <v>9284.0229288320206</v>
      </c>
      <c r="R40" s="199">
        <v>0.19805915581508299</v>
      </c>
      <c r="S40" s="207">
        <v>40011.01</v>
      </c>
      <c r="T40" s="207">
        <v>8620.02</v>
      </c>
      <c r="U40" s="204">
        <f t="shared" si="28"/>
        <v>1.06696026666667</v>
      </c>
      <c r="V40" s="204">
        <f t="shared" si="29"/>
        <v>1.07355380328147</v>
      </c>
      <c r="W40" s="208">
        <f t="shared" si="30"/>
        <v>0.85356821333333299</v>
      </c>
      <c r="X40" s="208">
        <f t="shared" si="31"/>
        <v>0.928478965000191</v>
      </c>
      <c r="Y40" s="299">
        <f t="shared" si="43"/>
        <v>600</v>
      </c>
      <c r="Z40" s="300">
        <f>(T40-L40)*0.2</f>
        <v>118.118952850672</v>
      </c>
      <c r="AA40" s="214">
        <v>8125</v>
      </c>
      <c r="AB40" s="197">
        <f t="shared" si="32"/>
        <v>16250</v>
      </c>
      <c r="AC40" s="198">
        <v>2247.1238680596498</v>
      </c>
      <c r="AD40" s="111">
        <f t="shared" si="33"/>
        <v>4494.2477361192996</v>
      </c>
      <c r="AE40" s="199">
        <v>0.27656909145349501</v>
      </c>
      <c r="AF40" s="198">
        <v>9343.75</v>
      </c>
      <c r="AG40" s="111">
        <f t="shared" si="34"/>
        <v>18687.5</v>
      </c>
      <c r="AH40" s="198">
        <v>2403.2989768897901</v>
      </c>
      <c r="AI40" s="111">
        <f t="shared" si="35"/>
        <v>4806.5979537795802</v>
      </c>
      <c r="AJ40" s="218">
        <v>0.25720925505175002</v>
      </c>
      <c r="AK40" s="219">
        <v>10912.66</v>
      </c>
      <c r="AL40" s="219">
        <v>2130.25</v>
      </c>
      <c r="AM40" s="79">
        <f t="shared" si="36"/>
        <v>0.671548307692308</v>
      </c>
      <c r="AN40" s="79">
        <f t="shared" si="37"/>
        <v>0.47399478735443101</v>
      </c>
      <c r="AO40" s="79">
        <f t="shared" si="38"/>
        <v>0.58395505016722404</v>
      </c>
      <c r="AP40" s="79">
        <f t="shared" si="39"/>
        <v>0.44319288205182999</v>
      </c>
      <c r="AQ40" s="223"/>
      <c r="AR40" s="223"/>
      <c r="AS40" s="224">
        <v>36</v>
      </c>
      <c r="AT40" s="224">
        <v>34</v>
      </c>
      <c r="AU40" s="224">
        <f t="shared" si="44"/>
        <v>-2</v>
      </c>
      <c r="AV40" s="225">
        <f>AU40*2</f>
        <v>-4</v>
      </c>
      <c r="AW40" s="224">
        <v>18</v>
      </c>
      <c r="AX40" s="224">
        <v>12</v>
      </c>
      <c r="AY40" s="224">
        <v>0</v>
      </c>
      <c r="AZ40" s="224">
        <f t="shared" si="45"/>
        <v>-6</v>
      </c>
      <c r="BA40" s="225">
        <f>AZ40*5</f>
        <v>-30</v>
      </c>
      <c r="BB40" s="228">
        <v>100</v>
      </c>
      <c r="BC40" s="224">
        <v>0</v>
      </c>
      <c r="BD40" s="224">
        <v>60</v>
      </c>
      <c r="BE40" s="230">
        <v>-40</v>
      </c>
      <c r="BF40" s="231">
        <v>6</v>
      </c>
      <c r="BG40" s="224">
        <v>11</v>
      </c>
      <c r="BH40" s="224">
        <f t="shared" si="46"/>
        <v>5</v>
      </c>
    </row>
    <row r="41" spans="1:60">
      <c r="A41" s="32">
        <v>79</v>
      </c>
      <c r="B41" s="32">
        <v>56</v>
      </c>
      <c r="C41" s="33" t="s">
        <v>87</v>
      </c>
      <c r="D41" s="33" t="s">
        <v>55</v>
      </c>
      <c r="E41" s="60">
        <v>27</v>
      </c>
      <c r="F41" s="71">
        <v>150</v>
      </c>
      <c r="G41" s="185">
        <v>3</v>
      </c>
      <c r="H41" s="185">
        <v>0</v>
      </c>
      <c r="I41" s="198">
        <v>11000</v>
      </c>
      <c r="J41" s="111">
        <f t="shared" si="22"/>
        <v>33000</v>
      </c>
      <c r="K41" s="198">
        <f t="shared" si="23"/>
        <v>2425.38985702328</v>
      </c>
      <c r="L41" s="111">
        <f t="shared" si="24"/>
        <v>7276.1695710698305</v>
      </c>
      <c r="M41" s="199">
        <v>0.220489987002116</v>
      </c>
      <c r="N41" s="200">
        <v>14000</v>
      </c>
      <c r="O41" s="197">
        <f t="shared" si="25"/>
        <v>42000</v>
      </c>
      <c r="P41" s="198">
        <f t="shared" si="26"/>
        <v>2855.3453316773998</v>
      </c>
      <c r="Q41" s="111">
        <f t="shared" si="27"/>
        <v>8566.0359950321908</v>
      </c>
      <c r="R41" s="199">
        <v>0.203953237976957</v>
      </c>
      <c r="S41" s="207">
        <v>35155.47</v>
      </c>
      <c r="T41" s="207">
        <v>8878.1</v>
      </c>
      <c r="U41" s="204">
        <f t="shared" si="28"/>
        <v>1.0653172727272699</v>
      </c>
      <c r="V41" s="204">
        <f t="shared" si="29"/>
        <v>1.22016122814117</v>
      </c>
      <c r="W41" s="208">
        <f t="shared" si="30"/>
        <v>0.83703499999999997</v>
      </c>
      <c r="X41" s="208">
        <f t="shared" si="31"/>
        <v>1.03643038683806</v>
      </c>
      <c r="Y41" s="299">
        <f t="shared" si="43"/>
        <v>600</v>
      </c>
      <c r="Z41" s="300">
        <f>(T41-L41)*0.2</f>
        <v>320.38608578603402</v>
      </c>
      <c r="AA41" s="214">
        <v>7150</v>
      </c>
      <c r="AB41" s="197">
        <f t="shared" si="32"/>
        <v>14300</v>
      </c>
      <c r="AC41" s="198">
        <v>2036.31690079246</v>
      </c>
      <c r="AD41" s="111">
        <f t="shared" si="33"/>
        <v>4072.6338015849201</v>
      </c>
      <c r="AE41" s="199">
        <v>0.28479956654439997</v>
      </c>
      <c r="AF41" s="198">
        <v>8222.5</v>
      </c>
      <c r="AG41" s="111">
        <f t="shared" si="34"/>
        <v>16445</v>
      </c>
      <c r="AH41" s="198">
        <v>2177.8409253975301</v>
      </c>
      <c r="AI41" s="111">
        <f t="shared" si="35"/>
        <v>4355.6818507950602</v>
      </c>
      <c r="AJ41" s="218">
        <v>0.26486359688629202</v>
      </c>
      <c r="AK41" s="219">
        <v>15461.17</v>
      </c>
      <c r="AL41" s="219">
        <v>4077.67</v>
      </c>
      <c r="AM41" s="220">
        <f t="shared" si="36"/>
        <v>1.0812006993007</v>
      </c>
      <c r="AN41" s="220">
        <f t="shared" si="37"/>
        <v>1.0012365949556099</v>
      </c>
      <c r="AO41" s="79">
        <f t="shared" si="38"/>
        <v>0.94017452113104305</v>
      </c>
      <c r="AP41" s="79">
        <f t="shared" si="39"/>
        <v>0.936172599303984</v>
      </c>
      <c r="AQ41" s="188">
        <v>300</v>
      </c>
      <c r="AR41" s="185"/>
      <c r="AS41" s="224">
        <v>27</v>
      </c>
      <c r="AT41" s="224">
        <v>42</v>
      </c>
      <c r="AU41" s="224">
        <f t="shared" si="44"/>
        <v>15</v>
      </c>
      <c r="AV41" s="225"/>
      <c r="AW41" s="224">
        <v>10</v>
      </c>
      <c r="AX41" s="224">
        <v>2</v>
      </c>
      <c r="AY41" s="224">
        <v>0</v>
      </c>
      <c r="AZ41" s="224">
        <f t="shared" si="45"/>
        <v>-8</v>
      </c>
      <c r="BA41" s="225">
        <f>AZ41*5</f>
        <v>-40</v>
      </c>
      <c r="BB41" s="228">
        <v>100</v>
      </c>
      <c r="BC41" s="224">
        <v>0</v>
      </c>
      <c r="BD41" s="224">
        <v>10</v>
      </c>
      <c r="BE41" s="230">
        <v>-90</v>
      </c>
      <c r="BF41" s="231">
        <v>7</v>
      </c>
      <c r="BG41" s="224">
        <v>11</v>
      </c>
      <c r="BH41" s="224">
        <f t="shared" si="46"/>
        <v>4</v>
      </c>
    </row>
    <row r="42" spans="1:60">
      <c r="A42" s="32">
        <v>66</v>
      </c>
      <c r="B42" s="32">
        <v>104428</v>
      </c>
      <c r="C42" s="33" t="s">
        <v>88</v>
      </c>
      <c r="D42" s="33" t="s">
        <v>55</v>
      </c>
      <c r="E42" s="186">
        <v>22</v>
      </c>
      <c r="F42" s="187">
        <v>150</v>
      </c>
      <c r="G42" s="185">
        <v>2</v>
      </c>
      <c r="H42" s="185">
        <v>1</v>
      </c>
      <c r="I42" s="198">
        <v>13000</v>
      </c>
      <c r="J42" s="111">
        <f t="shared" si="22"/>
        <v>39000</v>
      </c>
      <c r="K42" s="198">
        <f t="shared" si="23"/>
        <v>3112.6844088185699</v>
      </c>
      <c r="L42" s="111">
        <f t="shared" si="24"/>
        <v>9338.0532264557096</v>
      </c>
      <c r="M42" s="199">
        <v>0.239437262216813</v>
      </c>
      <c r="N42" s="200">
        <v>16250</v>
      </c>
      <c r="O42" s="197">
        <f t="shared" si="25"/>
        <v>48750</v>
      </c>
      <c r="P42" s="198">
        <f t="shared" si="26"/>
        <v>3599.04134769647</v>
      </c>
      <c r="Q42" s="111">
        <f t="shared" si="27"/>
        <v>10797.124043089399</v>
      </c>
      <c r="R42" s="199">
        <v>0.22147946755055201</v>
      </c>
      <c r="S42" s="207">
        <v>41498.129999999997</v>
      </c>
      <c r="T42" s="207">
        <v>10511.49</v>
      </c>
      <c r="U42" s="204">
        <f t="shared" si="28"/>
        <v>1.06405461538462</v>
      </c>
      <c r="V42" s="204">
        <f t="shared" si="29"/>
        <v>1.1256618210549301</v>
      </c>
      <c r="W42" s="208">
        <f t="shared" si="30"/>
        <v>0.85124369230769203</v>
      </c>
      <c r="X42" s="208">
        <f t="shared" si="31"/>
        <v>0.97354535875021098</v>
      </c>
      <c r="Y42" s="299">
        <f t="shared" si="43"/>
        <v>500</v>
      </c>
      <c r="Z42" s="300">
        <f>(T42-L42)*0.2</f>
        <v>234.68735470885801</v>
      </c>
      <c r="AA42" s="214">
        <v>8450</v>
      </c>
      <c r="AB42" s="197">
        <f t="shared" si="32"/>
        <v>16900</v>
      </c>
      <c r="AC42" s="198">
        <v>2613.3579515705901</v>
      </c>
      <c r="AD42" s="111">
        <f t="shared" si="33"/>
        <v>5226.7159031411802</v>
      </c>
      <c r="AE42" s="199">
        <v>0.309273130363384</v>
      </c>
      <c r="AF42" s="198">
        <v>9717.5</v>
      </c>
      <c r="AG42" s="111">
        <f t="shared" si="34"/>
        <v>19435</v>
      </c>
      <c r="AH42" s="198">
        <v>2794.9863292047498</v>
      </c>
      <c r="AI42" s="111">
        <f t="shared" si="35"/>
        <v>5589.9726584094997</v>
      </c>
      <c r="AJ42" s="218">
        <v>0.28762401123794701</v>
      </c>
      <c r="AK42" s="219">
        <v>20329.71</v>
      </c>
      <c r="AL42" s="219">
        <v>5339.17</v>
      </c>
      <c r="AM42" s="220">
        <f t="shared" si="36"/>
        <v>1.2029414201183399</v>
      </c>
      <c r="AN42" s="220">
        <f t="shared" si="37"/>
        <v>1.0215152495262301</v>
      </c>
      <c r="AO42" s="220">
        <f t="shared" si="38"/>
        <v>1.04603601749421</v>
      </c>
      <c r="AP42" s="79">
        <f t="shared" si="39"/>
        <v>0.95513347314280805</v>
      </c>
      <c r="AQ42" s="188">
        <v>500</v>
      </c>
      <c r="AR42" s="223"/>
      <c r="AS42" s="224">
        <v>42</v>
      </c>
      <c r="AT42" s="224">
        <v>23</v>
      </c>
      <c r="AU42" s="224">
        <f t="shared" si="44"/>
        <v>-19</v>
      </c>
      <c r="AV42" s="225">
        <f>AU42*2</f>
        <v>-38</v>
      </c>
      <c r="AW42" s="224">
        <v>16</v>
      </c>
      <c r="AX42" s="224">
        <v>18</v>
      </c>
      <c r="AY42" s="224">
        <v>4</v>
      </c>
      <c r="AZ42" s="224">
        <f t="shared" si="45"/>
        <v>6</v>
      </c>
      <c r="BA42" s="224"/>
      <c r="BB42" s="228">
        <v>100</v>
      </c>
      <c r="BC42" s="224">
        <v>32</v>
      </c>
      <c r="BD42" s="224">
        <v>144</v>
      </c>
      <c r="BE42" s="230">
        <v>76</v>
      </c>
      <c r="BF42" s="231">
        <v>6</v>
      </c>
      <c r="BG42" s="224">
        <v>12</v>
      </c>
      <c r="BH42" s="224">
        <f t="shared" si="46"/>
        <v>6</v>
      </c>
    </row>
    <row r="43" spans="1:60">
      <c r="A43" s="32">
        <v>29</v>
      </c>
      <c r="B43" s="32">
        <v>379</v>
      </c>
      <c r="C43" s="33" t="s">
        <v>89</v>
      </c>
      <c r="D43" s="33" t="s">
        <v>53</v>
      </c>
      <c r="E43" s="186">
        <v>10</v>
      </c>
      <c r="F43" s="187">
        <v>200</v>
      </c>
      <c r="G43" s="185">
        <v>3</v>
      </c>
      <c r="H43" s="185">
        <v>1</v>
      </c>
      <c r="I43" s="198">
        <v>20000</v>
      </c>
      <c r="J43" s="111">
        <f t="shared" si="22"/>
        <v>60000</v>
      </c>
      <c r="K43" s="198">
        <f t="shared" si="23"/>
        <v>4000</v>
      </c>
      <c r="L43" s="111">
        <f t="shared" si="24"/>
        <v>12000</v>
      </c>
      <c r="M43" s="199">
        <v>0.2</v>
      </c>
      <c r="N43" s="200">
        <v>25000</v>
      </c>
      <c r="O43" s="197">
        <f t="shared" si="25"/>
        <v>75000</v>
      </c>
      <c r="P43" s="198">
        <f t="shared" si="26"/>
        <v>4625</v>
      </c>
      <c r="Q43" s="111">
        <f t="shared" si="27"/>
        <v>13875</v>
      </c>
      <c r="R43" s="199">
        <v>0.185</v>
      </c>
      <c r="S43" s="207">
        <v>63832.24</v>
      </c>
      <c r="T43" s="207">
        <v>11954.15</v>
      </c>
      <c r="U43" s="204">
        <f t="shared" si="28"/>
        <v>1.06387066666667</v>
      </c>
      <c r="V43" s="208">
        <f t="shared" si="29"/>
        <v>0.99617916666666695</v>
      </c>
      <c r="W43" s="208">
        <f t="shared" si="30"/>
        <v>0.85109653333333302</v>
      </c>
      <c r="X43" s="208">
        <f t="shared" si="31"/>
        <v>0.86156036036035999</v>
      </c>
      <c r="Y43" s="299">
        <f t="shared" si="43"/>
        <v>700</v>
      </c>
      <c r="Z43" s="303">
        <v>0</v>
      </c>
      <c r="AA43" s="214">
        <v>13000</v>
      </c>
      <c r="AB43" s="197">
        <f t="shared" si="32"/>
        <v>26000</v>
      </c>
      <c r="AC43" s="198">
        <v>3220.6883625618998</v>
      </c>
      <c r="AD43" s="111">
        <f t="shared" si="33"/>
        <v>6441.3767251237996</v>
      </c>
      <c r="AE43" s="199">
        <v>0.247745258658608</v>
      </c>
      <c r="AF43" s="198">
        <v>14950</v>
      </c>
      <c r="AG43" s="111">
        <f t="shared" si="34"/>
        <v>29900</v>
      </c>
      <c r="AH43" s="198">
        <v>3444.52620375995</v>
      </c>
      <c r="AI43" s="111">
        <f t="shared" si="35"/>
        <v>6889.0524075199</v>
      </c>
      <c r="AJ43" s="218">
        <v>0.23040309055250499</v>
      </c>
      <c r="AK43" s="219">
        <v>27799.279999999999</v>
      </c>
      <c r="AL43" s="219">
        <v>4765.76</v>
      </c>
      <c r="AM43" s="220">
        <f t="shared" si="36"/>
        <v>1.06920307692308</v>
      </c>
      <c r="AN43" s="79">
        <f t="shared" si="37"/>
        <v>0.73986667809875795</v>
      </c>
      <c r="AO43" s="79">
        <f t="shared" si="38"/>
        <v>0.92974180602006695</v>
      </c>
      <c r="AP43" s="79">
        <f t="shared" si="39"/>
        <v>0.69178745030271904</v>
      </c>
      <c r="AQ43" s="223"/>
      <c r="AR43" s="223"/>
      <c r="AS43" s="224">
        <v>42</v>
      </c>
      <c r="AT43" s="224">
        <v>1</v>
      </c>
      <c r="AU43" s="224">
        <f t="shared" si="44"/>
        <v>-41</v>
      </c>
      <c r="AV43" s="225">
        <f>AU43*2</f>
        <v>-82</v>
      </c>
      <c r="AW43" s="224">
        <v>20</v>
      </c>
      <c r="AX43" s="224">
        <v>8</v>
      </c>
      <c r="AY43" s="224">
        <v>0</v>
      </c>
      <c r="AZ43" s="224">
        <f t="shared" si="45"/>
        <v>-12</v>
      </c>
      <c r="BA43" s="225">
        <f>AZ43*5</f>
        <v>-60</v>
      </c>
      <c r="BB43" s="228">
        <v>200</v>
      </c>
      <c r="BC43" s="224">
        <v>0</v>
      </c>
      <c r="BD43" s="224">
        <v>40</v>
      </c>
      <c r="BE43" s="230">
        <v>-160</v>
      </c>
      <c r="BF43" s="231">
        <v>12</v>
      </c>
      <c r="BG43" s="224">
        <v>20</v>
      </c>
      <c r="BH43" s="224">
        <f t="shared" si="46"/>
        <v>8</v>
      </c>
    </row>
    <row r="44" spans="1:60">
      <c r="A44" s="32">
        <v>38</v>
      </c>
      <c r="B44" s="32">
        <v>111219</v>
      </c>
      <c r="C44" s="33" t="s">
        <v>90</v>
      </c>
      <c r="D44" s="33" t="s">
        <v>53</v>
      </c>
      <c r="E44" s="60">
        <v>13</v>
      </c>
      <c r="F44" s="71">
        <v>150</v>
      </c>
      <c r="G44" s="185">
        <v>4</v>
      </c>
      <c r="H44" s="185">
        <v>2</v>
      </c>
      <c r="I44" s="198">
        <v>16000</v>
      </c>
      <c r="J44" s="111">
        <f t="shared" si="22"/>
        <v>48000</v>
      </c>
      <c r="K44" s="198">
        <f t="shared" si="23"/>
        <v>3882.2320241201901</v>
      </c>
      <c r="L44" s="111">
        <f t="shared" si="24"/>
        <v>11646.696072360601</v>
      </c>
      <c r="M44" s="199">
        <v>0.24263950150751201</v>
      </c>
      <c r="N44" s="200">
        <v>20000</v>
      </c>
      <c r="O44" s="197">
        <f t="shared" si="25"/>
        <v>60000</v>
      </c>
      <c r="P44" s="198">
        <f t="shared" si="26"/>
        <v>4488.8307778889603</v>
      </c>
      <c r="Q44" s="111">
        <f t="shared" si="27"/>
        <v>13466.4923336669</v>
      </c>
      <c r="R44" s="199">
        <v>0.22444153889444801</v>
      </c>
      <c r="S44" s="207">
        <v>51006.01</v>
      </c>
      <c r="T44" s="207">
        <v>11843.04</v>
      </c>
      <c r="U44" s="204">
        <f t="shared" si="28"/>
        <v>1.0626252083333301</v>
      </c>
      <c r="V44" s="204">
        <f t="shared" si="29"/>
        <v>1.0168583370270401</v>
      </c>
      <c r="W44" s="208">
        <f t="shared" si="30"/>
        <v>0.85010016666666699</v>
      </c>
      <c r="X44" s="208">
        <f t="shared" si="31"/>
        <v>0.87944504823960801</v>
      </c>
      <c r="Y44" s="299">
        <f t="shared" si="43"/>
        <v>1000</v>
      </c>
      <c r="Z44" s="300">
        <f>(T44-L44)*0.2</f>
        <v>39.268785527879999</v>
      </c>
      <c r="AA44" s="214">
        <v>10400</v>
      </c>
      <c r="AB44" s="197">
        <f t="shared" si="32"/>
        <v>20800</v>
      </c>
      <c r="AC44" s="198">
        <v>3259.45730358424</v>
      </c>
      <c r="AD44" s="111">
        <f t="shared" si="33"/>
        <v>6518.91460716848</v>
      </c>
      <c r="AE44" s="199">
        <v>0.313409356113869</v>
      </c>
      <c r="AF44" s="198">
        <v>11960</v>
      </c>
      <c r="AG44" s="111">
        <f t="shared" si="34"/>
        <v>23920</v>
      </c>
      <c r="AH44" s="198">
        <v>3485.9895861833502</v>
      </c>
      <c r="AI44" s="111">
        <f t="shared" si="35"/>
        <v>6971.9791723667004</v>
      </c>
      <c r="AJ44" s="218">
        <v>0.29147070118589902</v>
      </c>
      <c r="AK44" s="219">
        <v>24297.22</v>
      </c>
      <c r="AL44" s="219">
        <v>6963.24</v>
      </c>
      <c r="AM44" s="220">
        <f t="shared" si="36"/>
        <v>1.1681355769230799</v>
      </c>
      <c r="AN44" s="220">
        <f t="shared" si="37"/>
        <v>1.0681594129708201</v>
      </c>
      <c r="AO44" s="220">
        <f t="shared" si="38"/>
        <v>1.0157700668896299</v>
      </c>
      <c r="AP44" s="79">
        <f t="shared" si="39"/>
        <v>0.99874652919197804</v>
      </c>
      <c r="AQ44" s="188">
        <v>300</v>
      </c>
      <c r="AR44" s="223"/>
      <c r="AS44" s="224">
        <v>80</v>
      </c>
      <c r="AT44" s="224">
        <v>98</v>
      </c>
      <c r="AU44" s="224">
        <f t="shared" si="44"/>
        <v>18</v>
      </c>
      <c r="AV44" s="225"/>
      <c r="AW44" s="224">
        <v>12</v>
      </c>
      <c r="AX44" s="224">
        <v>14</v>
      </c>
      <c r="AY44" s="224">
        <v>2</v>
      </c>
      <c r="AZ44" s="224">
        <f t="shared" si="45"/>
        <v>4</v>
      </c>
      <c r="BA44" s="224"/>
      <c r="BB44" s="228">
        <v>100</v>
      </c>
      <c r="BC44" s="224">
        <v>16</v>
      </c>
      <c r="BD44" s="224">
        <v>112</v>
      </c>
      <c r="BE44" s="230">
        <v>28</v>
      </c>
      <c r="BF44" s="231">
        <v>8</v>
      </c>
      <c r="BG44" s="224">
        <v>15</v>
      </c>
      <c r="BH44" s="224">
        <f t="shared" si="46"/>
        <v>7</v>
      </c>
    </row>
    <row r="45" spans="1:60">
      <c r="A45" s="32">
        <v>75</v>
      </c>
      <c r="B45" s="32">
        <v>587</v>
      </c>
      <c r="C45" s="33" t="s">
        <v>91</v>
      </c>
      <c r="D45" s="33" t="s">
        <v>55</v>
      </c>
      <c r="E45" s="60">
        <v>25</v>
      </c>
      <c r="F45" s="71">
        <v>150</v>
      </c>
      <c r="G45" s="185">
        <v>2</v>
      </c>
      <c r="H45" s="185">
        <v>1</v>
      </c>
      <c r="I45" s="198">
        <v>13000</v>
      </c>
      <c r="J45" s="111">
        <f t="shared" si="22"/>
        <v>39000</v>
      </c>
      <c r="K45" s="198">
        <f t="shared" si="23"/>
        <v>2708.4690778005202</v>
      </c>
      <c r="L45" s="111">
        <f t="shared" si="24"/>
        <v>8125.40723340157</v>
      </c>
      <c r="M45" s="199">
        <v>0.20834377521542499</v>
      </c>
      <c r="N45" s="200">
        <v>16250</v>
      </c>
      <c r="O45" s="197">
        <f t="shared" si="25"/>
        <v>48750</v>
      </c>
      <c r="P45" s="198">
        <f t="shared" si="26"/>
        <v>3131.66737120686</v>
      </c>
      <c r="Q45" s="111">
        <f t="shared" si="27"/>
        <v>9395.0021136205705</v>
      </c>
      <c r="R45" s="199">
        <v>0.19271799207426801</v>
      </c>
      <c r="S45" s="207">
        <v>41314.07</v>
      </c>
      <c r="T45" s="207">
        <v>7958.77</v>
      </c>
      <c r="U45" s="204">
        <f t="shared" si="28"/>
        <v>1.05933512820513</v>
      </c>
      <c r="V45" s="208">
        <f t="shared" si="29"/>
        <v>0.97949182993357398</v>
      </c>
      <c r="W45" s="208">
        <f t="shared" si="30"/>
        <v>0.84746810256410299</v>
      </c>
      <c r="X45" s="208">
        <f t="shared" si="31"/>
        <v>0.84712806913173899</v>
      </c>
      <c r="Y45" s="299">
        <f t="shared" si="43"/>
        <v>500</v>
      </c>
      <c r="Z45" s="303">
        <v>0</v>
      </c>
      <c r="AA45" s="214">
        <v>7800</v>
      </c>
      <c r="AB45" s="197">
        <f t="shared" si="32"/>
        <v>15600</v>
      </c>
      <c r="AC45" s="198">
        <v>2099.06353529541</v>
      </c>
      <c r="AD45" s="111">
        <f t="shared" si="33"/>
        <v>4198.12707059082</v>
      </c>
      <c r="AE45" s="199">
        <v>0.26911070965325701</v>
      </c>
      <c r="AF45" s="198">
        <v>8970</v>
      </c>
      <c r="AG45" s="111">
        <f t="shared" si="34"/>
        <v>17940</v>
      </c>
      <c r="AH45" s="198">
        <v>2244.94845099844</v>
      </c>
      <c r="AI45" s="111">
        <f t="shared" si="35"/>
        <v>4489.8969019968799</v>
      </c>
      <c r="AJ45" s="218">
        <v>0.25027295997752902</v>
      </c>
      <c r="AK45" s="219">
        <v>13701.57</v>
      </c>
      <c r="AL45" s="219">
        <v>3229.35</v>
      </c>
      <c r="AM45" s="79">
        <f t="shared" si="36"/>
        <v>0.87830576923076897</v>
      </c>
      <c r="AN45" s="79">
        <f t="shared" si="37"/>
        <v>0.76923588678927701</v>
      </c>
      <c r="AO45" s="79">
        <f t="shared" si="38"/>
        <v>0.76374414715719097</v>
      </c>
      <c r="AP45" s="79">
        <f t="shared" si="39"/>
        <v>0.71924814099044199</v>
      </c>
      <c r="AQ45" s="223"/>
      <c r="AR45" s="223"/>
      <c r="AS45" s="224">
        <v>33</v>
      </c>
      <c r="AT45" s="224">
        <v>10</v>
      </c>
      <c r="AU45" s="224">
        <f t="shared" si="44"/>
        <v>-23</v>
      </c>
      <c r="AV45" s="225">
        <f>AU45*2</f>
        <v>-46</v>
      </c>
      <c r="AW45" s="224">
        <v>14</v>
      </c>
      <c r="AX45" s="224">
        <v>8</v>
      </c>
      <c r="AY45" s="224">
        <v>0</v>
      </c>
      <c r="AZ45" s="224">
        <f t="shared" si="45"/>
        <v>-6</v>
      </c>
      <c r="BA45" s="225">
        <f>AZ45*5</f>
        <v>-30</v>
      </c>
      <c r="BB45" s="228">
        <v>100</v>
      </c>
      <c r="BC45" s="224">
        <v>0</v>
      </c>
      <c r="BD45" s="224">
        <v>40</v>
      </c>
      <c r="BE45" s="230">
        <v>-60</v>
      </c>
      <c r="BF45" s="231">
        <v>6</v>
      </c>
      <c r="BG45" s="224">
        <v>7</v>
      </c>
      <c r="BH45" s="224">
        <f t="shared" si="46"/>
        <v>1</v>
      </c>
    </row>
    <row r="46" spans="1:60">
      <c r="A46" s="32">
        <v>93</v>
      </c>
      <c r="B46" s="32">
        <v>720</v>
      </c>
      <c r="C46" s="33" t="s">
        <v>92</v>
      </c>
      <c r="D46" s="33" t="s">
        <v>49</v>
      </c>
      <c r="E46" s="60">
        <v>31</v>
      </c>
      <c r="F46" s="71">
        <v>150</v>
      </c>
      <c r="G46" s="185">
        <v>3</v>
      </c>
      <c r="H46" s="185">
        <v>0</v>
      </c>
      <c r="I46" s="198">
        <v>12000</v>
      </c>
      <c r="J46" s="111">
        <f t="shared" si="22"/>
        <v>36000</v>
      </c>
      <c r="K46" s="198">
        <f t="shared" si="23"/>
        <v>2517.06324829</v>
      </c>
      <c r="L46" s="111">
        <f t="shared" si="24"/>
        <v>7551.1897448699901</v>
      </c>
      <c r="M46" s="199">
        <v>0.209755270690833</v>
      </c>
      <c r="N46" s="200">
        <v>15500</v>
      </c>
      <c r="O46" s="197">
        <f t="shared" si="25"/>
        <v>46500</v>
      </c>
      <c r="P46" s="198">
        <f t="shared" si="26"/>
        <v>3007.3661935298301</v>
      </c>
      <c r="Q46" s="111">
        <f t="shared" si="27"/>
        <v>9022.0985805894798</v>
      </c>
      <c r="R46" s="199">
        <v>0.19402362538902099</v>
      </c>
      <c r="S46" s="207">
        <v>38111.06</v>
      </c>
      <c r="T46" s="207">
        <v>7738.15</v>
      </c>
      <c r="U46" s="204">
        <f t="shared" si="28"/>
        <v>1.05864055555556</v>
      </c>
      <c r="V46" s="204">
        <f t="shared" si="29"/>
        <v>1.0247590461168099</v>
      </c>
      <c r="W46" s="208">
        <f t="shared" si="30"/>
        <v>0.819592688172043</v>
      </c>
      <c r="X46" s="208">
        <f t="shared" si="31"/>
        <v>0.85768847800534798</v>
      </c>
      <c r="Y46" s="299">
        <f t="shared" si="43"/>
        <v>600</v>
      </c>
      <c r="Z46" s="300">
        <f>(T46-L46)*0.2</f>
        <v>37.392051026001901</v>
      </c>
      <c r="AA46" s="214">
        <v>6825</v>
      </c>
      <c r="AB46" s="197">
        <f t="shared" si="32"/>
        <v>13650</v>
      </c>
      <c r="AC46" s="198">
        <v>1849.1238081838801</v>
      </c>
      <c r="AD46" s="111">
        <f t="shared" si="33"/>
        <v>3698.2476163677602</v>
      </c>
      <c r="AE46" s="199">
        <v>0.27093389130899298</v>
      </c>
      <c r="AF46" s="198">
        <v>7848.75</v>
      </c>
      <c r="AG46" s="111">
        <f t="shared" si="34"/>
        <v>15697.5</v>
      </c>
      <c r="AH46" s="198">
        <v>1977.6379128526601</v>
      </c>
      <c r="AI46" s="111">
        <f t="shared" si="35"/>
        <v>3955.2758257053201</v>
      </c>
      <c r="AJ46" s="218">
        <v>0.25196851891736399</v>
      </c>
      <c r="AK46" s="219">
        <v>14566.05</v>
      </c>
      <c r="AL46" s="219">
        <v>3091.76</v>
      </c>
      <c r="AM46" s="220">
        <f t="shared" si="36"/>
        <v>1.0671098901098901</v>
      </c>
      <c r="AN46" s="79">
        <f t="shared" si="37"/>
        <v>0.83600675798895696</v>
      </c>
      <c r="AO46" s="79">
        <f t="shared" si="38"/>
        <v>0.92792164357381701</v>
      </c>
      <c r="AP46" s="79">
        <f t="shared" si="39"/>
        <v>0.78167999811964195</v>
      </c>
      <c r="AQ46" s="223"/>
      <c r="AR46" s="223"/>
      <c r="AS46" s="224">
        <v>27</v>
      </c>
      <c r="AT46" s="224">
        <v>44</v>
      </c>
      <c r="AU46" s="224">
        <f t="shared" si="44"/>
        <v>17</v>
      </c>
      <c r="AV46" s="225"/>
      <c r="AW46" s="224">
        <v>12</v>
      </c>
      <c r="AX46" s="224">
        <v>14</v>
      </c>
      <c r="AY46" s="224">
        <v>16</v>
      </c>
      <c r="AZ46" s="224">
        <f t="shared" si="45"/>
        <v>18</v>
      </c>
      <c r="BA46" s="224"/>
      <c r="BB46" s="228">
        <v>100</v>
      </c>
      <c r="BC46" s="224">
        <v>128</v>
      </c>
      <c r="BD46" s="224">
        <v>112</v>
      </c>
      <c r="BE46" s="230">
        <v>140</v>
      </c>
      <c r="BF46" s="231">
        <v>7</v>
      </c>
      <c r="BG46" s="224">
        <v>0</v>
      </c>
      <c r="BH46" s="224">
        <f t="shared" si="46"/>
        <v>-7</v>
      </c>
    </row>
    <row r="47" spans="1:60">
      <c r="A47" s="32">
        <v>26</v>
      </c>
      <c r="B47" s="32">
        <v>513</v>
      </c>
      <c r="C47" s="33" t="s">
        <v>93</v>
      </c>
      <c r="D47" s="33" t="s">
        <v>53</v>
      </c>
      <c r="E47" s="60">
        <v>9</v>
      </c>
      <c r="F47" s="71">
        <v>200</v>
      </c>
      <c r="G47" s="185">
        <v>2</v>
      </c>
      <c r="H47" s="185">
        <v>2</v>
      </c>
      <c r="I47" s="198">
        <v>20000</v>
      </c>
      <c r="J47" s="111">
        <f t="shared" si="22"/>
        <v>60000</v>
      </c>
      <c r="K47" s="198">
        <f t="shared" si="23"/>
        <v>4483.2797613213997</v>
      </c>
      <c r="L47" s="111">
        <f t="shared" si="24"/>
        <v>13449.8392839642</v>
      </c>
      <c r="M47" s="199">
        <v>0.22416398806606999</v>
      </c>
      <c r="N47" s="200">
        <v>25000</v>
      </c>
      <c r="O47" s="197">
        <f t="shared" si="25"/>
        <v>75000</v>
      </c>
      <c r="P47" s="198">
        <f t="shared" si="26"/>
        <v>5183.7922240278704</v>
      </c>
      <c r="Q47" s="111">
        <f t="shared" si="27"/>
        <v>15551.376672083599</v>
      </c>
      <c r="R47" s="199">
        <v>0.207351688961115</v>
      </c>
      <c r="S47" s="207">
        <v>63509.37</v>
      </c>
      <c r="T47" s="207">
        <v>12150.45</v>
      </c>
      <c r="U47" s="204">
        <f t="shared" si="28"/>
        <v>1.0584895000000001</v>
      </c>
      <c r="V47" s="208">
        <f t="shared" si="29"/>
        <v>0.90338997689634704</v>
      </c>
      <c r="W47" s="208">
        <f t="shared" si="30"/>
        <v>0.84679159999999998</v>
      </c>
      <c r="X47" s="208">
        <f t="shared" si="31"/>
        <v>0.78131025028873302</v>
      </c>
      <c r="Y47" s="299">
        <f t="shared" si="43"/>
        <v>600</v>
      </c>
      <c r="Z47" s="303">
        <v>0</v>
      </c>
      <c r="AA47" s="214">
        <v>13000</v>
      </c>
      <c r="AB47" s="197">
        <f t="shared" si="32"/>
        <v>26000</v>
      </c>
      <c r="AC47" s="198">
        <v>3764.0869662761002</v>
      </c>
      <c r="AD47" s="111">
        <f t="shared" si="33"/>
        <v>7528.1739325522003</v>
      </c>
      <c r="AE47" s="199">
        <v>0.28954515125200703</v>
      </c>
      <c r="AF47" s="198">
        <v>14950</v>
      </c>
      <c r="AG47" s="111">
        <f t="shared" si="34"/>
        <v>29900</v>
      </c>
      <c r="AH47" s="198">
        <v>4025.6910104322801</v>
      </c>
      <c r="AI47" s="111">
        <f t="shared" si="35"/>
        <v>8051.3820208645602</v>
      </c>
      <c r="AJ47" s="218">
        <v>0.269276990664367</v>
      </c>
      <c r="AK47" s="219">
        <v>23773.17</v>
      </c>
      <c r="AL47" s="219">
        <v>5380.21</v>
      </c>
      <c r="AM47" s="79">
        <f t="shared" si="36"/>
        <v>0.91435269230769201</v>
      </c>
      <c r="AN47" s="79">
        <f t="shared" si="37"/>
        <v>0.71467663316540897</v>
      </c>
      <c r="AO47" s="79">
        <f t="shared" si="38"/>
        <v>0.79508929765886305</v>
      </c>
      <c r="AP47" s="79">
        <f t="shared" si="39"/>
        <v>0.66823434611071497</v>
      </c>
      <c r="AQ47" s="223"/>
      <c r="AR47" s="223"/>
      <c r="AS47" s="224">
        <v>50</v>
      </c>
      <c r="AT47" s="224">
        <v>154</v>
      </c>
      <c r="AU47" s="224">
        <f t="shared" si="44"/>
        <v>104</v>
      </c>
      <c r="AV47" s="225"/>
      <c r="AW47" s="224">
        <v>16</v>
      </c>
      <c r="AX47" s="224">
        <v>12</v>
      </c>
      <c r="AY47" s="224">
        <v>4</v>
      </c>
      <c r="AZ47" s="224">
        <f t="shared" si="45"/>
        <v>0</v>
      </c>
      <c r="BA47" s="224"/>
      <c r="BB47" s="228">
        <v>100</v>
      </c>
      <c r="BC47" s="224">
        <v>32</v>
      </c>
      <c r="BD47" s="224">
        <v>96</v>
      </c>
      <c r="BE47" s="230">
        <v>28</v>
      </c>
      <c r="BF47" s="231">
        <v>9</v>
      </c>
      <c r="BG47" s="224">
        <v>9</v>
      </c>
      <c r="BH47" s="224">
        <f t="shared" si="46"/>
        <v>0</v>
      </c>
    </row>
    <row r="48" spans="1:60">
      <c r="A48" s="32">
        <v>45</v>
      </c>
      <c r="B48" s="32">
        <v>598</v>
      </c>
      <c r="C48" s="33" t="s">
        <v>94</v>
      </c>
      <c r="D48" s="33" t="s">
        <v>51</v>
      </c>
      <c r="E48" s="60">
        <v>15</v>
      </c>
      <c r="F48" s="71">
        <v>150</v>
      </c>
      <c r="G48" s="185">
        <v>3</v>
      </c>
      <c r="H48" s="185">
        <v>1</v>
      </c>
      <c r="I48" s="198">
        <v>15000</v>
      </c>
      <c r="J48" s="111">
        <f t="shared" si="22"/>
        <v>45000</v>
      </c>
      <c r="K48" s="198">
        <f t="shared" si="23"/>
        <v>3701.52435114829</v>
      </c>
      <c r="L48" s="111">
        <f t="shared" si="24"/>
        <v>11104.573053444899</v>
      </c>
      <c r="M48" s="199">
        <v>0.24676829007655299</v>
      </c>
      <c r="N48" s="200">
        <v>18800</v>
      </c>
      <c r="O48" s="197">
        <f t="shared" si="25"/>
        <v>56400</v>
      </c>
      <c r="P48" s="198">
        <f t="shared" si="26"/>
        <v>4291.3005644312698</v>
      </c>
      <c r="Q48" s="111">
        <f t="shared" si="27"/>
        <v>12873.901693293799</v>
      </c>
      <c r="R48" s="199">
        <v>0.22826066832081199</v>
      </c>
      <c r="S48" s="207">
        <v>47528.73</v>
      </c>
      <c r="T48" s="207">
        <v>10277.219999999999</v>
      </c>
      <c r="U48" s="204">
        <f t="shared" si="28"/>
        <v>1.0561940000000001</v>
      </c>
      <c r="V48" s="208">
        <f t="shared" si="29"/>
        <v>0.92549438420883401</v>
      </c>
      <c r="W48" s="208">
        <f t="shared" si="30"/>
        <v>0.84270797872340397</v>
      </c>
      <c r="X48" s="208">
        <f t="shared" si="31"/>
        <v>0.79829877878852795</v>
      </c>
      <c r="Y48" s="299">
        <f t="shared" si="43"/>
        <v>700</v>
      </c>
      <c r="Z48" s="303">
        <v>0</v>
      </c>
      <c r="AA48" s="214">
        <v>9750</v>
      </c>
      <c r="AB48" s="197">
        <f t="shared" si="32"/>
        <v>19500</v>
      </c>
      <c r="AC48" s="198">
        <v>3107.7381531515898</v>
      </c>
      <c r="AD48" s="111">
        <f t="shared" si="33"/>
        <v>6215.4763063031796</v>
      </c>
      <c r="AE48" s="199">
        <v>0.318742374682214</v>
      </c>
      <c r="AF48" s="198">
        <v>11212.5</v>
      </c>
      <c r="AG48" s="111">
        <f t="shared" si="34"/>
        <v>22425</v>
      </c>
      <c r="AH48" s="198">
        <v>3323.7259547956301</v>
      </c>
      <c r="AI48" s="111">
        <f t="shared" si="35"/>
        <v>6647.4519095912601</v>
      </c>
      <c r="AJ48" s="218">
        <v>0.296430408454459</v>
      </c>
      <c r="AK48" s="219">
        <v>20061.740000000002</v>
      </c>
      <c r="AL48" s="219">
        <v>4548.38</v>
      </c>
      <c r="AM48" s="220">
        <f t="shared" si="36"/>
        <v>1.02880717948718</v>
      </c>
      <c r="AN48" s="79">
        <f t="shared" si="37"/>
        <v>0.73178301643390398</v>
      </c>
      <c r="AO48" s="79">
        <f t="shared" si="38"/>
        <v>0.89461493868450404</v>
      </c>
      <c r="AP48" s="79">
        <f t="shared" si="39"/>
        <v>0.68422909437485102</v>
      </c>
      <c r="AQ48" s="223"/>
      <c r="AR48" s="223"/>
      <c r="AS48" s="224">
        <v>33</v>
      </c>
      <c r="AT48" s="224">
        <v>10</v>
      </c>
      <c r="AU48" s="224">
        <f t="shared" si="44"/>
        <v>-23</v>
      </c>
      <c r="AV48" s="225">
        <f>AU48*2</f>
        <v>-46</v>
      </c>
      <c r="AW48" s="224">
        <v>20</v>
      </c>
      <c r="AX48" s="224">
        <v>8</v>
      </c>
      <c r="AY48" s="224">
        <v>0</v>
      </c>
      <c r="AZ48" s="224">
        <f t="shared" si="45"/>
        <v>-12</v>
      </c>
      <c r="BA48" s="225">
        <f>AZ48*5</f>
        <v>-60</v>
      </c>
      <c r="BB48" s="228">
        <v>200</v>
      </c>
      <c r="BC48" s="224">
        <v>0</v>
      </c>
      <c r="BD48" s="224">
        <v>40</v>
      </c>
      <c r="BE48" s="230">
        <v>-160</v>
      </c>
      <c r="BF48" s="231">
        <v>8</v>
      </c>
      <c r="BG48" s="224">
        <v>2</v>
      </c>
      <c r="BH48" s="224">
        <f t="shared" si="46"/>
        <v>-6</v>
      </c>
    </row>
    <row r="49" spans="1:60" s="165" customFormat="1">
      <c r="A49" s="29">
        <v>5</v>
      </c>
      <c r="B49" s="29">
        <v>582</v>
      </c>
      <c r="C49" s="30" t="s">
        <v>95</v>
      </c>
      <c r="D49" s="30" t="s">
        <v>53</v>
      </c>
      <c r="E49" s="186">
        <v>2</v>
      </c>
      <c r="F49" s="189">
        <v>200</v>
      </c>
      <c r="G49" s="185">
        <v>4</v>
      </c>
      <c r="H49" s="185">
        <v>3</v>
      </c>
      <c r="I49" s="194">
        <v>60000</v>
      </c>
      <c r="J49" s="111">
        <f t="shared" si="22"/>
        <v>180000</v>
      </c>
      <c r="K49" s="194">
        <f t="shared" si="23"/>
        <v>9900</v>
      </c>
      <c r="L49" s="111">
        <f t="shared" si="24"/>
        <v>29700</v>
      </c>
      <c r="M49" s="195">
        <v>0.16500000000000001</v>
      </c>
      <c r="N49" s="196">
        <v>68000</v>
      </c>
      <c r="O49" s="197">
        <f t="shared" si="25"/>
        <v>204000</v>
      </c>
      <c r="P49" s="194">
        <f t="shared" si="26"/>
        <v>10200</v>
      </c>
      <c r="Q49" s="111">
        <f t="shared" si="27"/>
        <v>30600</v>
      </c>
      <c r="R49" s="195">
        <v>0.15</v>
      </c>
      <c r="S49" s="203">
        <v>189236.51</v>
      </c>
      <c r="T49" s="203">
        <v>30703.7</v>
      </c>
      <c r="U49" s="204">
        <f t="shared" si="28"/>
        <v>1.0513139444444399</v>
      </c>
      <c r="V49" s="204">
        <f t="shared" si="29"/>
        <v>1.03379461279461</v>
      </c>
      <c r="W49" s="208">
        <f t="shared" si="30"/>
        <v>0.92762995098039203</v>
      </c>
      <c r="X49" s="208">
        <f t="shared" si="31"/>
        <v>1.00338888888889</v>
      </c>
      <c r="Y49" s="299">
        <f t="shared" si="43"/>
        <v>1100</v>
      </c>
      <c r="Z49" s="300">
        <f>(T49-L49)*0.2</f>
        <v>200.74</v>
      </c>
      <c r="AA49" s="213">
        <v>45000</v>
      </c>
      <c r="AB49" s="197">
        <f t="shared" si="32"/>
        <v>90000</v>
      </c>
      <c r="AC49" s="194">
        <v>9080.47690969219</v>
      </c>
      <c r="AD49" s="111">
        <f t="shared" si="33"/>
        <v>18160.953819384398</v>
      </c>
      <c r="AE49" s="195">
        <v>0.201788375770938</v>
      </c>
      <c r="AF49" s="194">
        <v>51750</v>
      </c>
      <c r="AG49" s="111">
        <f t="shared" si="34"/>
        <v>103500</v>
      </c>
      <c r="AH49" s="194">
        <v>9711.5700549157991</v>
      </c>
      <c r="AI49" s="111">
        <f t="shared" si="35"/>
        <v>19423.140109831598</v>
      </c>
      <c r="AJ49" s="217">
        <v>0.187663189466972</v>
      </c>
      <c r="AK49" s="110">
        <v>65493.01</v>
      </c>
      <c r="AL49" s="110">
        <v>11325.82</v>
      </c>
      <c r="AM49" s="79">
        <f t="shared" si="36"/>
        <v>0.72770011111111099</v>
      </c>
      <c r="AN49" s="79">
        <f t="shared" si="37"/>
        <v>0.62363574692377699</v>
      </c>
      <c r="AO49" s="79">
        <f t="shared" si="38"/>
        <v>0.63278270531401004</v>
      </c>
      <c r="AP49" s="79">
        <f t="shared" si="39"/>
        <v>0.58310962779221798</v>
      </c>
      <c r="AQ49" s="223"/>
      <c r="AR49" s="223"/>
      <c r="AS49" s="224">
        <v>83</v>
      </c>
      <c r="AT49" s="224">
        <v>106</v>
      </c>
      <c r="AU49" s="224">
        <f t="shared" si="44"/>
        <v>23</v>
      </c>
      <c r="AV49" s="225"/>
      <c r="AW49" s="224">
        <v>36</v>
      </c>
      <c r="AX49" s="224">
        <v>14</v>
      </c>
      <c r="AY49" s="224">
        <v>14</v>
      </c>
      <c r="AZ49" s="224">
        <f t="shared" si="45"/>
        <v>-8</v>
      </c>
      <c r="BA49" s="225">
        <f>AZ49*5</f>
        <v>-40</v>
      </c>
      <c r="BB49" s="228">
        <v>300</v>
      </c>
      <c r="BC49" s="224">
        <v>112</v>
      </c>
      <c r="BD49" s="224">
        <v>70</v>
      </c>
      <c r="BE49" s="230">
        <v>-118</v>
      </c>
      <c r="BF49" s="231">
        <v>10</v>
      </c>
      <c r="BG49" s="224">
        <v>2</v>
      </c>
      <c r="BH49" s="224">
        <f t="shared" si="46"/>
        <v>-8</v>
      </c>
    </row>
    <row r="50" spans="1:60">
      <c r="A50" s="32">
        <v>48</v>
      </c>
      <c r="B50" s="32">
        <v>54</v>
      </c>
      <c r="C50" s="33" t="s">
        <v>96</v>
      </c>
      <c r="D50" s="33" t="s">
        <v>55</v>
      </c>
      <c r="E50" s="186">
        <v>16</v>
      </c>
      <c r="F50" s="187">
        <v>150</v>
      </c>
      <c r="G50" s="185">
        <v>4</v>
      </c>
      <c r="H50" s="185">
        <v>0</v>
      </c>
      <c r="I50" s="198">
        <v>20000</v>
      </c>
      <c r="J50" s="111">
        <f t="shared" si="22"/>
        <v>60000</v>
      </c>
      <c r="K50" s="198">
        <f t="shared" si="23"/>
        <v>4892.8131759624603</v>
      </c>
      <c r="L50" s="111">
        <f t="shared" si="24"/>
        <v>14678.4395278874</v>
      </c>
      <c r="M50" s="199">
        <v>0.244640658798123</v>
      </c>
      <c r="N50" s="200">
        <v>25000</v>
      </c>
      <c r="O50" s="197">
        <f t="shared" si="25"/>
        <v>75000</v>
      </c>
      <c r="P50" s="198">
        <f t="shared" si="26"/>
        <v>5657.3152347065998</v>
      </c>
      <c r="Q50" s="111">
        <f t="shared" si="27"/>
        <v>16971.9457041198</v>
      </c>
      <c r="R50" s="199">
        <v>0.22629260938826401</v>
      </c>
      <c r="S50" s="207">
        <v>62641.89</v>
      </c>
      <c r="T50" s="207">
        <v>13801.52</v>
      </c>
      <c r="U50" s="204">
        <f t="shared" si="28"/>
        <v>1.0440315</v>
      </c>
      <c r="V50" s="208">
        <f t="shared" si="29"/>
        <v>0.94025798680974604</v>
      </c>
      <c r="W50" s="208">
        <f t="shared" si="30"/>
        <v>0.8352252</v>
      </c>
      <c r="X50" s="208">
        <f t="shared" si="31"/>
        <v>0.813196096700321</v>
      </c>
      <c r="Y50" s="299">
        <f t="shared" si="43"/>
        <v>800</v>
      </c>
      <c r="Z50" s="303">
        <v>0</v>
      </c>
      <c r="AA50" s="214">
        <v>10000</v>
      </c>
      <c r="AB50" s="197">
        <f t="shared" si="32"/>
        <v>20000</v>
      </c>
      <c r="AC50" s="198">
        <v>3159.9418428090898</v>
      </c>
      <c r="AD50" s="111">
        <f t="shared" si="33"/>
        <v>6319.8836856181797</v>
      </c>
      <c r="AE50" s="199">
        <v>0.31599418428090897</v>
      </c>
      <c r="AF50" s="198">
        <v>11500</v>
      </c>
      <c r="AG50" s="111">
        <f t="shared" si="34"/>
        <v>23000</v>
      </c>
      <c r="AH50" s="198">
        <v>3379.5578008843199</v>
      </c>
      <c r="AI50" s="111">
        <f t="shared" si="35"/>
        <v>6759.1156017686399</v>
      </c>
      <c r="AJ50" s="218">
        <v>0.293874591381245</v>
      </c>
      <c r="AK50" s="219">
        <v>45589.71</v>
      </c>
      <c r="AL50" s="219">
        <v>8015.15</v>
      </c>
      <c r="AM50" s="220">
        <f t="shared" si="36"/>
        <v>2.2794854999999998</v>
      </c>
      <c r="AN50" s="220">
        <f t="shared" si="37"/>
        <v>1.26824327767925</v>
      </c>
      <c r="AO50" s="220">
        <f t="shared" si="38"/>
        <v>1.9821613043478301</v>
      </c>
      <c r="AP50" s="220">
        <f t="shared" si="39"/>
        <v>1.18582821662389</v>
      </c>
      <c r="AQ50" s="188">
        <v>800</v>
      </c>
      <c r="AR50" s="212">
        <f>(AL50-AD50)*0.2</f>
        <v>339.05326287636399</v>
      </c>
      <c r="AS50" s="224">
        <v>50</v>
      </c>
      <c r="AT50" s="224">
        <v>62</v>
      </c>
      <c r="AU50" s="224">
        <f t="shared" si="44"/>
        <v>12</v>
      </c>
      <c r="AV50" s="225"/>
      <c r="AW50" s="224">
        <v>26</v>
      </c>
      <c r="AX50" s="224">
        <v>23</v>
      </c>
      <c r="AY50" s="224">
        <v>6</v>
      </c>
      <c r="AZ50" s="224">
        <f t="shared" si="45"/>
        <v>3</v>
      </c>
      <c r="BA50" s="224"/>
      <c r="BB50" s="228">
        <v>200</v>
      </c>
      <c r="BC50" s="224">
        <v>48</v>
      </c>
      <c r="BD50" s="224">
        <v>184</v>
      </c>
      <c r="BE50" s="230">
        <v>32</v>
      </c>
      <c r="BF50" s="231">
        <v>10</v>
      </c>
      <c r="BG50" s="224">
        <v>41</v>
      </c>
      <c r="BH50" s="224">
        <f t="shared" si="46"/>
        <v>31</v>
      </c>
    </row>
    <row r="51" spans="1:60">
      <c r="A51" s="32">
        <v>43</v>
      </c>
      <c r="B51" s="32">
        <v>726</v>
      </c>
      <c r="C51" s="33" t="s">
        <v>97</v>
      </c>
      <c r="D51" s="33" t="s">
        <v>53</v>
      </c>
      <c r="E51" s="60">
        <v>15</v>
      </c>
      <c r="F51" s="71">
        <v>150</v>
      </c>
      <c r="G51" s="185">
        <v>4</v>
      </c>
      <c r="H51" s="185">
        <v>1</v>
      </c>
      <c r="I51" s="198">
        <v>16000</v>
      </c>
      <c r="J51" s="111">
        <f t="shared" si="22"/>
        <v>48000</v>
      </c>
      <c r="K51" s="198">
        <f t="shared" si="23"/>
        <v>3243.0498311480601</v>
      </c>
      <c r="L51" s="111">
        <f t="shared" si="24"/>
        <v>9729.1494934441907</v>
      </c>
      <c r="M51" s="199">
        <v>0.20269061444675401</v>
      </c>
      <c r="N51" s="200">
        <v>20000</v>
      </c>
      <c r="O51" s="197">
        <f t="shared" si="25"/>
        <v>60000</v>
      </c>
      <c r="P51" s="198">
        <f t="shared" si="26"/>
        <v>3749.7763672649398</v>
      </c>
      <c r="Q51" s="111">
        <f t="shared" si="27"/>
        <v>11249.329101794799</v>
      </c>
      <c r="R51" s="199">
        <v>0.18748881836324699</v>
      </c>
      <c r="S51" s="207">
        <v>49510.85</v>
      </c>
      <c r="T51" s="207">
        <v>10669.45</v>
      </c>
      <c r="U51" s="204">
        <f t="shared" si="28"/>
        <v>1.03147604166667</v>
      </c>
      <c r="V51" s="204">
        <f t="shared" si="29"/>
        <v>1.0966477601345701</v>
      </c>
      <c r="W51" s="208">
        <f t="shared" si="30"/>
        <v>0.82518083333333303</v>
      </c>
      <c r="X51" s="208">
        <f t="shared" si="31"/>
        <v>0.94845211687314901</v>
      </c>
      <c r="Y51" s="299">
        <f t="shared" ref="Y51:Y69" si="47">(G51*200)+(H51*100)</f>
        <v>900</v>
      </c>
      <c r="Z51" s="300">
        <f>(T51-L51)*0.2</f>
        <v>188.06010131116199</v>
      </c>
      <c r="AA51" s="214">
        <v>10400</v>
      </c>
      <c r="AB51" s="197">
        <f t="shared" si="32"/>
        <v>20800</v>
      </c>
      <c r="AC51" s="198">
        <v>2722.81058740139</v>
      </c>
      <c r="AD51" s="111">
        <f t="shared" si="33"/>
        <v>5445.6211748027799</v>
      </c>
      <c r="AE51" s="199">
        <v>0.26180871032705699</v>
      </c>
      <c r="AF51" s="198">
        <v>11960</v>
      </c>
      <c r="AG51" s="111">
        <f t="shared" si="34"/>
        <v>23920</v>
      </c>
      <c r="AH51" s="198">
        <v>2912.0459232257899</v>
      </c>
      <c r="AI51" s="111">
        <f t="shared" si="35"/>
        <v>5824.0918464515798</v>
      </c>
      <c r="AJ51" s="218">
        <v>0.243482100604163</v>
      </c>
      <c r="AK51" s="219">
        <v>19352.349999999999</v>
      </c>
      <c r="AL51" s="219">
        <v>4411.0600000000004</v>
      </c>
      <c r="AM51" s="79">
        <f t="shared" si="36"/>
        <v>0.93040144230769195</v>
      </c>
      <c r="AN51" s="79">
        <f t="shared" si="37"/>
        <v>0.81001962097735403</v>
      </c>
      <c r="AO51" s="79">
        <f t="shared" si="38"/>
        <v>0.80904473244147102</v>
      </c>
      <c r="AP51" s="79">
        <f t="shared" si="39"/>
        <v>0.75738159979182096</v>
      </c>
      <c r="AQ51" s="223"/>
      <c r="AR51" s="223"/>
      <c r="AS51" s="224">
        <v>42</v>
      </c>
      <c r="AT51" s="224">
        <v>55</v>
      </c>
      <c r="AU51" s="224">
        <f t="shared" si="44"/>
        <v>13</v>
      </c>
      <c r="AV51" s="225"/>
      <c r="AW51" s="224">
        <v>16</v>
      </c>
      <c r="AX51" s="224">
        <v>22</v>
      </c>
      <c r="AY51" s="224">
        <v>10</v>
      </c>
      <c r="AZ51" s="224">
        <f t="shared" si="45"/>
        <v>16</v>
      </c>
      <c r="BA51" s="224"/>
      <c r="BB51" s="228">
        <v>100</v>
      </c>
      <c r="BC51" s="224">
        <v>80</v>
      </c>
      <c r="BD51" s="224">
        <v>176</v>
      </c>
      <c r="BE51" s="230">
        <v>156</v>
      </c>
      <c r="BF51" s="231">
        <v>9</v>
      </c>
      <c r="BG51" s="224">
        <v>9</v>
      </c>
      <c r="BH51" s="224">
        <f t="shared" si="46"/>
        <v>0</v>
      </c>
    </row>
    <row r="52" spans="1:60">
      <c r="A52" s="32">
        <v>16</v>
      </c>
      <c r="B52" s="32">
        <v>585</v>
      </c>
      <c r="C52" s="33" t="s">
        <v>98</v>
      </c>
      <c r="D52" s="33" t="s">
        <v>47</v>
      </c>
      <c r="E52" s="186">
        <v>6</v>
      </c>
      <c r="F52" s="187">
        <v>200</v>
      </c>
      <c r="G52" s="185">
        <v>4</v>
      </c>
      <c r="H52" s="185">
        <v>1</v>
      </c>
      <c r="I52" s="198">
        <v>21000</v>
      </c>
      <c r="J52" s="111">
        <f t="shared" si="22"/>
        <v>63000</v>
      </c>
      <c r="K52" s="198">
        <f t="shared" si="23"/>
        <v>4935</v>
      </c>
      <c r="L52" s="111">
        <f t="shared" si="24"/>
        <v>14805</v>
      </c>
      <c r="M52" s="199">
        <v>0.23499999999999999</v>
      </c>
      <c r="N52" s="200">
        <v>26250</v>
      </c>
      <c r="O52" s="197">
        <f t="shared" si="25"/>
        <v>78750</v>
      </c>
      <c r="P52" s="198">
        <f t="shared" si="26"/>
        <v>5706.09375</v>
      </c>
      <c r="Q52" s="111">
        <f t="shared" si="27"/>
        <v>17118.28125</v>
      </c>
      <c r="R52" s="199">
        <v>0.21737500000000001</v>
      </c>
      <c r="S52" s="207">
        <v>64982.95</v>
      </c>
      <c r="T52" s="207">
        <v>14326.29</v>
      </c>
      <c r="U52" s="204">
        <f t="shared" si="28"/>
        <v>1.0314753968254</v>
      </c>
      <c r="V52" s="208">
        <f t="shared" si="29"/>
        <v>0.96766565349544098</v>
      </c>
      <c r="W52" s="208">
        <f t="shared" si="30"/>
        <v>0.82518031746031695</v>
      </c>
      <c r="X52" s="208">
        <f t="shared" si="31"/>
        <v>0.83690002464470603</v>
      </c>
      <c r="Y52" s="299">
        <f t="shared" si="47"/>
        <v>900</v>
      </c>
      <c r="Z52" s="303">
        <v>0</v>
      </c>
      <c r="AA52" s="214">
        <v>13650</v>
      </c>
      <c r="AB52" s="197">
        <f t="shared" si="32"/>
        <v>27300</v>
      </c>
      <c r="AC52" s="198">
        <v>3971.3580128833701</v>
      </c>
      <c r="AD52" s="111">
        <f t="shared" si="33"/>
        <v>7942.7160257667401</v>
      </c>
      <c r="AE52" s="199">
        <v>0.29094197896581497</v>
      </c>
      <c r="AF52" s="198">
        <v>15697.5</v>
      </c>
      <c r="AG52" s="111">
        <f t="shared" si="34"/>
        <v>31395</v>
      </c>
      <c r="AH52" s="198">
        <v>4247.3673947787602</v>
      </c>
      <c r="AI52" s="111">
        <f t="shared" si="35"/>
        <v>8494.7347895575203</v>
      </c>
      <c r="AJ52" s="218">
        <v>0.27057604043820799</v>
      </c>
      <c r="AK52" s="219">
        <v>33161.81</v>
      </c>
      <c r="AL52" s="219">
        <v>6786.8</v>
      </c>
      <c r="AM52" s="220">
        <f t="shared" si="36"/>
        <v>1.2147183150183101</v>
      </c>
      <c r="AN52" s="79">
        <f t="shared" si="37"/>
        <v>0.85446841835754095</v>
      </c>
      <c r="AO52" s="220">
        <f t="shared" si="38"/>
        <v>1.0562767956681001</v>
      </c>
      <c r="AP52" s="79">
        <f t="shared" si="39"/>
        <v>0.79894195264847301</v>
      </c>
      <c r="AQ52" s="223"/>
      <c r="AR52" s="223"/>
      <c r="AS52" s="224">
        <v>59</v>
      </c>
      <c r="AT52" s="224">
        <v>0</v>
      </c>
      <c r="AU52" s="224">
        <f t="shared" si="44"/>
        <v>-59</v>
      </c>
      <c r="AV52" s="225">
        <f>AU52*2</f>
        <v>-118</v>
      </c>
      <c r="AW52" s="224">
        <v>26</v>
      </c>
      <c r="AX52" s="224">
        <v>10</v>
      </c>
      <c r="AY52" s="224">
        <v>0</v>
      </c>
      <c r="AZ52" s="224">
        <f t="shared" si="45"/>
        <v>-16</v>
      </c>
      <c r="BA52" s="225">
        <f t="shared" ref="BA52:BA61" si="48">AZ52*5</f>
        <v>-80</v>
      </c>
      <c r="BB52" s="228">
        <v>200</v>
      </c>
      <c r="BC52" s="224">
        <v>0</v>
      </c>
      <c r="BD52" s="224">
        <v>50</v>
      </c>
      <c r="BE52" s="230">
        <v>-150</v>
      </c>
      <c r="BF52" s="231">
        <v>12</v>
      </c>
      <c r="BG52" s="224">
        <v>10</v>
      </c>
      <c r="BH52" s="224">
        <f t="shared" si="46"/>
        <v>-2</v>
      </c>
    </row>
    <row r="53" spans="1:60" s="165" customFormat="1">
      <c r="A53" s="32">
        <v>41</v>
      </c>
      <c r="B53" s="32">
        <v>746</v>
      </c>
      <c r="C53" s="33" t="s">
        <v>99</v>
      </c>
      <c r="D53" s="33" t="s">
        <v>49</v>
      </c>
      <c r="E53" s="186">
        <v>14</v>
      </c>
      <c r="F53" s="187">
        <v>150</v>
      </c>
      <c r="G53" s="185">
        <v>4</v>
      </c>
      <c r="H53" s="185">
        <v>1</v>
      </c>
      <c r="I53" s="198">
        <v>18000</v>
      </c>
      <c r="J53" s="111">
        <f t="shared" si="22"/>
        <v>54000</v>
      </c>
      <c r="K53" s="198">
        <f t="shared" si="23"/>
        <v>4373.8427854609199</v>
      </c>
      <c r="L53" s="111">
        <f t="shared" si="24"/>
        <v>13121.5283563828</v>
      </c>
      <c r="M53" s="199">
        <v>0.24299126585893999</v>
      </c>
      <c r="N53" s="200">
        <v>22500</v>
      </c>
      <c r="O53" s="197">
        <f t="shared" si="25"/>
        <v>67500</v>
      </c>
      <c r="P53" s="198">
        <f t="shared" si="26"/>
        <v>5057.2557206891997</v>
      </c>
      <c r="Q53" s="111">
        <f t="shared" si="27"/>
        <v>15171.767162067599</v>
      </c>
      <c r="R53" s="199">
        <v>0.22476692091952</v>
      </c>
      <c r="S53" s="207">
        <v>55676.13</v>
      </c>
      <c r="T53" s="207">
        <v>13182.64</v>
      </c>
      <c r="U53" s="204">
        <f t="shared" si="28"/>
        <v>1.03103944444444</v>
      </c>
      <c r="V53" s="204">
        <f t="shared" si="29"/>
        <v>1.00465735712772</v>
      </c>
      <c r="W53" s="208">
        <f t="shared" si="30"/>
        <v>0.82483155555555598</v>
      </c>
      <c r="X53" s="208">
        <f t="shared" si="31"/>
        <v>0.86889284940776002</v>
      </c>
      <c r="Y53" s="299">
        <f t="shared" si="47"/>
        <v>900</v>
      </c>
      <c r="Z53" s="300">
        <f>(T53-L53)*0.2</f>
        <v>12.222328723439899</v>
      </c>
      <c r="AA53" s="214">
        <v>11700</v>
      </c>
      <c r="AB53" s="197">
        <f t="shared" si="32"/>
        <v>23400</v>
      </c>
      <c r="AC53" s="198">
        <v>3672.2055052932401</v>
      </c>
      <c r="AD53" s="111">
        <f t="shared" si="33"/>
        <v>7344.4110105864802</v>
      </c>
      <c r="AE53" s="199">
        <v>0.31386371840113098</v>
      </c>
      <c r="AF53" s="198">
        <v>13455</v>
      </c>
      <c r="AG53" s="111">
        <f t="shared" si="34"/>
        <v>26910</v>
      </c>
      <c r="AH53" s="198">
        <v>3927.4237879111201</v>
      </c>
      <c r="AI53" s="111">
        <f t="shared" si="35"/>
        <v>7854.8475758222403</v>
      </c>
      <c r="AJ53" s="218">
        <v>0.291893258113052</v>
      </c>
      <c r="AK53" s="219">
        <v>34917.26</v>
      </c>
      <c r="AL53" s="219">
        <v>7978.59</v>
      </c>
      <c r="AM53" s="220">
        <f t="shared" si="36"/>
        <v>1.4921905982906001</v>
      </c>
      <c r="AN53" s="220">
        <f t="shared" si="37"/>
        <v>1.08634851569437</v>
      </c>
      <c r="AO53" s="220">
        <f t="shared" si="38"/>
        <v>1.2975570419918201</v>
      </c>
      <c r="AP53" s="220">
        <f t="shared" si="39"/>
        <v>1.0157536378629</v>
      </c>
      <c r="AQ53" s="188">
        <v>500</v>
      </c>
      <c r="AR53" s="212">
        <f>(AL53-AD53)*0.2</f>
        <v>126.835797882704</v>
      </c>
      <c r="AS53" s="224">
        <v>42</v>
      </c>
      <c r="AT53" s="224">
        <v>86</v>
      </c>
      <c r="AU53" s="224">
        <f t="shared" si="44"/>
        <v>44</v>
      </c>
      <c r="AV53" s="225"/>
      <c r="AW53" s="224">
        <v>20</v>
      </c>
      <c r="AX53" s="224">
        <v>4</v>
      </c>
      <c r="AY53" s="224">
        <v>0</v>
      </c>
      <c r="AZ53" s="224">
        <f t="shared" si="45"/>
        <v>-16</v>
      </c>
      <c r="BA53" s="225">
        <f t="shared" si="48"/>
        <v>-80</v>
      </c>
      <c r="BB53" s="228">
        <v>200</v>
      </c>
      <c r="BC53" s="224">
        <v>0</v>
      </c>
      <c r="BD53" s="224">
        <v>20</v>
      </c>
      <c r="BE53" s="230">
        <v>-180</v>
      </c>
      <c r="BF53" s="231">
        <v>8</v>
      </c>
      <c r="BG53" s="224">
        <v>3</v>
      </c>
      <c r="BH53" s="224">
        <f t="shared" si="46"/>
        <v>-5</v>
      </c>
    </row>
    <row r="54" spans="1:60">
      <c r="A54" s="32">
        <v>61</v>
      </c>
      <c r="B54" s="32">
        <v>745</v>
      </c>
      <c r="C54" s="33" t="s">
        <v>100</v>
      </c>
      <c r="D54" s="33" t="s">
        <v>53</v>
      </c>
      <c r="E54" s="60">
        <v>21</v>
      </c>
      <c r="F54" s="71">
        <v>150</v>
      </c>
      <c r="G54" s="185">
        <v>2</v>
      </c>
      <c r="H54" s="185">
        <v>2</v>
      </c>
      <c r="I54" s="198">
        <v>12000</v>
      </c>
      <c r="J54" s="111">
        <f t="shared" si="22"/>
        <v>36000</v>
      </c>
      <c r="K54" s="198">
        <f t="shared" si="23"/>
        <v>2607.4235883697602</v>
      </c>
      <c r="L54" s="111">
        <f t="shared" si="24"/>
        <v>7822.2707651092696</v>
      </c>
      <c r="M54" s="199">
        <v>0.21728529903081301</v>
      </c>
      <c r="N54" s="200">
        <v>15500</v>
      </c>
      <c r="O54" s="197">
        <f t="shared" si="25"/>
        <v>46500</v>
      </c>
      <c r="P54" s="198">
        <f t="shared" si="26"/>
        <v>3115.32797485428</v>
      </c>
      <c r="Q54" s="111">
        <f t="shared" si="27"/>
        <v>9345.9839245628391</v>
      </c>
      <c r="R54" s="199">
        <v>0.200988901603502</v>
      </c>
      <c r="S54" s="207">
        <v>37014.1</v>
      </c>
      <c r="T54" s="207">
        <v>8886.48</v>
      </c>
      <c r="U54" s="204">
        <f t="shared" si="28"/>
        <v>1.02816944444444</v>
      </c>
      <c r="V54" s="204">
        <f t="shared" si="29"/>
        <v>1.13604863176529</v>
      </c>
      <c r="W54" s="208">
        <f t="shared" si="30"/>
        <v>0.79600215053763401</v>
      </c>
      <c r="X54" s="208">
        <f t="shared" si="31"/>
        <v>0.95083407715316304</v>
      </c>
      <c r="Y54" s="299">
        <f t="shared" si="47"/>
        <v>600</v>
      </c>
      <c r="Z54" s="300">
        <f>(T54-L54)*0.2</f>
        <v>212.84184697814601</v>
      </c>
      <c r="AA54" s="214">
        <v>7800</v>
      </c>
      <c r="AB54" s="197">
        <f t="shared" si="32"/>
        <v>15600</v>
      </c>
      <c r="AC54" s="198">
        <v>2189.1493877354501</v>
      </c>
      <c r="AD54" s="111">
        <f t="shared" si="33"/>
        <v>4378.2987754709002</v>
      </c>
      <c r="AE54" s="199">
        <v>0.28066017791480102</v>
      </c>
      <c r="AF54" s="198">
        <v>8970</v>
      </c>
      <c r="AG54" s="111">
        <f t="shared" si="34"/>
        <v>17940</v>
      </c>
      <c r="AH54" s="198">
        <v>2341.29527018306</v>
      </c>
      <c r="AI54" s="111">
        <f t="shared" si="35"/>
        <v>4682.59054036612</v>
      </c>
      <c r="AJ54" s="218">
        <v>0.261013965460765</v>
      </c>
      <c r="AK54" s="219">
        <v>11338.82</v>
      </c>
      <c r="AL54" s="219">
        <v>2594.9499999999998</v>
      </c>
      <c r="AM54" s="79">
        <f t="shared" si="36"/>
        <v>0.72684743589743595</v>
      </c>
      <c r="AN54" s="79">
        <f t="shared" si="37"/>
        <v>0.59268454097696999</v>
      </c>
      <c r="AO54" s="79">
        <f t="shared" si="38"/>
        <v>0.63204124860646604</v>
      </c>
      <c r="AP54" s="79">
        <f t="shared" si="39"/>
        <v>0.55416974378398398</v>
      </c>
      <c r="AQ54" s="223"/>
      <c r="AR54" s="223"/>
      <c r="AS54" s="224">
        <v>33</v>
      </c>
      <c r="AT54" s="224">
        <v>22</v>
      </c>
      <c r="AU54" s="224">
        <f t="shared" si="44"/>
        <v>-11</v>
      </c>
      <c r="AV54" s="225">
        <f>AU54*2</f>
        <v>-22</v>
      </c>
      <c r="AW54" s="224">
        <v>12</v>
      </c>
      <c r="AX54" s="224">
        <v>8</v>
      </c>
      <c r="AY54" s="224">
        <v>2</v>
      </c>
      <c r="AZ54" s="224">
        <f t="shared" si="45"/>
        <v>-2</v>
      </c>
      <c r="BA54" s="225">
        <f t="shared" si="48"/>
        <v>-10</v>
      </c>
      <c r="BB54" s="228">
        <v>100</v>
      </c>
      <c r="BC54" s="224">
        <v>16</v>
      </c>
      <c r="BD54" s="224">
        <v>40</v>
      </c>
      <c r="BE54" s="230">
        <v>-44</v>
      </c>
      <c r="BF54" s="231">
        <v>6</v>
      </c>
      <c r="BG54" s="224">
        <v>2</v>
      </c>
      <c r="BH54" s="224">
        <f t="shared" si="46"/>
        <v>-4</v>
      </c>
    </row>
    <row r="55" spans="1:60">
      <c r="A55" s="32">
        <v>23</v>
      </c>
      <c r="B55" s="32">
        <v>709</v>
      </c>
      <c r="C55" s="33" t="s">
        <v>101</v>
      </c>
      <c r="D55" s="33" t="s">
        <v>53</v>
      </c>
      <c r="E55" s="186">
        <v>8</v>
      </c>
      <c r="F55" s="187">
        <v>200</v>
      </c>
      <c r="G55" s="185">
        <v>4</v>
      </c>
      <c r="H55" s="185">
        <v>1</v>
      </c>
      <c r="I55" s="198">
        <v>21000</v>
      </c>
      <c r="J55" s="111">
        <f t="shared" si="22"/>
        <v>63000</v>
      </c>
      <c r="K55" s="198">
        <f t="shared" si="23"/>
        <v>4830</v>
      </c>
      <c r="L55" s="111">
        <f t="shared" si="24"/>
        <v>14490</v>
      </c>
      <c r="M55" s="199">
        <v>0.23</v>
      </c>
      <c r="N55" s="200">
        <v>26250</v>
      </c>
      <c r="O55" s="197">
        <f t="shared" si="25"/>
        <v>78750</v>
      </c>
      <c r="P55" s="198">
        <f t="shared" si="26"/>
        <v>5584.6875</v>
      </c>
      <c r="Q55" s="111">
        <f t="shared" si="27"/>
        <v>16754.0625</v>
      </c>
      <c r="R55" s="199">
        <v>0.21274999999999999</v>
      </c>
      <c r="S55" s="207">
        <v>64591.16</v>
      </c>
      <c r="T55" s="207">
        <v>14412.76</v>
      </c>
      <c r="U55" s="204">
        <f t="shared" si="28"/>
        <v>1.0252565079365099</v>
      </c>
      <c r="V55" s="208">
        <f t="shared" si="29"/>
        <v>0.99466942719116602</v>
      </c>
      <c r="W55" s="208">
        <f t="shared" si="30"/>
        <v>0.82020520634920602</v>
      </c>
      <c r="X55" s="208">
        <f t="shared" si="31"/>
        <v>0.86025463973290095</v>
      </c>
      <c r="Y55" s="299">
        <f t="shared" si="47"/>
        <v>900</v>
      </c>
      <c r="Z55" s="303">
        <v>0</v>
      </c>
      <c r="AA55" s="214">
        <v>13650</v>
      </c>
      <c r="AB55" s="197">
        <f t="shared" si="32"/>
        <v>27300</v>
      </c>
      <c r="AC55" s="198">
        <v>4052.2889862840698</v>
      </c>
      <c r="AD55" s="111">
        <f t="shared" si="33"/>
        <v>8104.5779725681396</v>
      </c>
      <c r="AE55" s="199">
        <v>0.29687098800615902</v>
      </c>
      <c r="AF55" s="198">
        <v>15697.5</v>
      </c>
      <c r="AG55" s="111">
        <f t="shared" si="34"/>
        <v>31395</v>
      </c>
      <c r="AH55" s="198">
        <v>4333.9230708308196</v>
      </c>
      <c r="AI55" s="111">
        <f t="shared" si="35"/>
        <v>8667.8461416616392</v>
      </c>
      <c r="AJ55" s="218">
        <v>0.27609001884572798</v>
      </c>
      <c r="AK55" s="219">
        <v>33614.86</v>
      </c>
      <c r="AL55" s="219">
        <v>8673.0499999999993</v>
      </c>
      <c r="AM55" s="220">
        <f t="shared" si="36"/>
        <v>1.23131355311355</v>
      </c>
      <c r="AN55" s="220">
        <f t="shared" si="37"/>
        <v>1.0701420887498401</v>
      </c>
      <c r="AO55" s="220">
        <f t="shared" si="38"/>
        <v>1.07070743749005</v>
      </c>
      <c r="AP55" s="220">
        <f t="shared" si="39"/>
        <v>1.0006003634874601</v>
      </c>
      <c r="AQ55" s="188">
        <v>300</v>
      </c>
      <c r="AR55" s="212">
        <f>(AL55-AD55)*0.2</f>
        <v>113.69440548637201</v>
      </c>
      <c r="AS55" s="224">
        <v>120</v>
      </c>
      <c r="AT55" s="224">
        <v>180</v>
      </c>
      <c r="AU55" s="224">
        <f t="shared" si="44"/>
        <v>60</v>
      </c>
      <c r="AV55" s="225"/>
      <c r="AW55" s="224">
        <v>26</v>
      </c>
      <c r="AX55" s="224">
        <v>9</v>
      </c>
      <c r="AY55" s="224">
        <v>0</v>
      </c>
      <c r="AZ55" s="224">
        <f t="shared" si="45"/>
        <v>-17</v>
      </c>
      <c r="BA55" s="225">
        <f t="shared" si="48"/>
        <v>-85</v>
      </c>
      <c r="BB55" s="228">
        <v>200</v>
      </c>
      <c r="BC55" s="224">
        <v>0</v>
      </c>
      <c r="BD55" s="224">
        <v>45</v>
      </c>
      <c r="BE55" s="230">
        <v>-155</v>
      </c>
      <c r="BF55" s="231">
        <v>9</v>
      </c>
      <c r="BG55" s="224">
        <v>20</v>
      </c>
      <c r="BH55" s="224">
        <f t="shared" si="46"/>
        <v>11</v>
      </c>
    </row>
    <row r="56" spans="1:60">
      <c r="A56" s="29">
        <v>4</v>
      </c>
      <c r="B56" s="29">
        <v>517</v>
      </c>
      <c r="C56" s="30" t="s">
        <v>102</v>
      </c>
      <c r="D56" s="30" t="s">
        <v>47</v>
      </c>
      <c r="E56" s="186">
        <v>2</v>
      </c>
      <c r="F56" s="189">
        <v>200</v>
      </c>
      <c r="G56" s="185">
        <v>3</v>
      </c>
      <c r="H56" s="185">
        <v>4</v>
      </c>
      <c r="I56" s="194">
        <v>55000</v>
      </c>
      <c r="J56" s="111">
        <f t="shared" si="22"/>
        <v>165000</v>
      </c>
      <c r="K56" s="194">
        <f t="shared" si="23"/>
        <v>9075</v>
      </c>
      <c r="L56" s="111">
        <f t="shared" si="24"/>
        <v>27225</v>
      </c>
      <c r="M56" s="195">
        <v>0.16500000000000001</v>
      </c>
      <c r="N56" s="196">
        <v>62000</v>
      </c>
      <c r="O56" s="197">
        <f t="shared" si="25"/>
        <v>186000</v>
      </c>
      <c r="P56" s="194">
        <f t="shared" si="26"/>
        <v>9300</v>
      </c>
      <c r="Q56" s="111">
        <f t="shared" si="27"/>
        <v>27900</v>
      </c>
      <c r="R56" s="195">
        <v>0.15</v>
      </c>
      <c r="S56" s="203">
        <v>168254.64</v>
      </c>
      <c r="T56" s="203">
        <v>30282.28</v>
      </c>
      <c r="U56" s="204">
        <f t="shared" si="28"/>
        <v>1.01972509090909</v>
      </c>
      <c r="V56" s="204">
        <f t="shared" si="29"/>
        <v>1.1122967860422399</v>
      </c>
      <c r="W56" s="208">
        <f t="shared" si="30"/>
        <v>0.90459483870967705</v>
      </c>
      <c r="X56" s="208">
        <f t="shared" si="31"/>
        <v>1.0853863799283201</v>
      </c>
      <c r="Y56" s="299">
        <f t="shared" si="47"/>
        <v>1000</v>
      </c>
      <c r="Z56" s="300">
        <f>(T56-L56)*0.2</f>
        <v>611.45600000000002</v>
      </c>
      <c r="AA56" s="213">
        <v>40000</v>
      </c>
      <c r="AB56" s="197">
        <f t="shared" si="32"/>
        <v>80000</v>
      </c>
      <c r="AC56" s="194">
        <v>8133.6030620216998</v>
      </c>
      <c r="AD56" s="111">
        <f t="shared" si="33"/>
        <v>16267.2061240434</v>
      </c>
      <c r="AE56" s="195">
        <v>0.20334007655054301</v>
      </c>
      <c r="AF56" s="194">
        <v>46000</v>
      </c>
      <c r="AG56" s="111">
        <f t="shared" si="34"/>
        <v>92000</v>
      </c>
      <c r="AH56" s="194">
        <v>8698.8884748322107</v>
      </c>
      <c r="AI56" s="111">
        <f t="shared" si="35"/>
        <v>17397.7769496644</v>
      </c>
      <c r="AJ56" s="217">
        <v>0.18910627119200499</v>
      </c>
      <c r="AK56" s="110">
        <v>54704.73</v>
      </c>
      <c r="AL56" s="110">
        <v>13786.69</v>
      </c>
      <c r="AM56" s="79">
        <f t="shared" si="36"/>
        <v>0.68380912500000002</v>
      </c>
      <c r="AN56" s="79">
        <f t="shared" si="37"/>
        <v>0.84751431160774904</v>
      </c>
      <c r="AO56" s="79">
        <f t="shared" si="38"/>
        <v>0.59461663043478297</v>
      </c>
      <c r="AP56" s="79">
        <f t="shared" si="39"/>
        <v>0.79243974904885295</v>
      </c>
      <c r="AQ56" s="223"/>
      <c r="AR56" s="223"/>
      <c r="AS56" s="224">
        <v>71</v>
      </c>
      <c r="AT56" s="224">
        <v>0</v>
      </c>
      <c r="AU56" s="224">
        <f t="shared" si="44"/>
        <v>-71</v>
      </c>
      <c r="AV56" s="225">
        <f>AU56*2</f>
        <v>-142</v>
      </c>
      <c r="AW56" s="224">
        <v>36</v>
      </c>
      <c r="AX56" s="224">
        <v>4</v>
      </c>
      <c r="AY56" s="224">
        <v>0</v>
      </c>
      <c r="AZ56" s="224">
        <f t="shared" si="45"/>
        <v>-32</v>
      </c>
      <c r="BA56" s="225">
        <f t="shared" si="48"/>
        <v>-160</v>
      </c>
      <c r="BB56" s="228">
        <v>400</v>
      </c>
      <c r="BC56" s="224">
        <v>0</v>
      </c>
      <c r="BD56" s="224">
        <v>20</v>
      </c>
      <c r="BE56" s="230">
        <v>-380</v>
      </c>
      <c r="BF56" s="231">
        <v>8</v>
      </c>
      <c r="BG56" s="224">
        <v>11</v>
      </c>
      <c r="BH56" s="224">
        <f t="shared" si="46"/>
        <v>3</v>
      </c>
    </row>
    <row r="57" spans="1:60">
      <c r="A57" s="32">
        <v>76</v>
      </c>
      <c r="B57" s="32">
        <v>710</v>
      </c>
      <c r="C57" s="33" t="s">
        <v>103</v>
      </c>
      <c r="D57" s="33" t="s">
        <v>55</v>
      </c>
      <c r="E57" s="186">
        <v>26</v>
      </c>
      <c r="F57" s="187">
        <v>150</v>
      </c>
      <c r="G57" s="185">
        <v>2</v>
      </c>
      <c r="H57" s="185">
        <v>1</v>
      </c>
      <c r="I57" s="198">
        <v>10500</v>
      </c>
      <c r="J57" s="111">
        <f t="shared" si="22"/>
        <v>31500</v>
      </c>
      <c r="K57" s="198">
        <f t="shared" si="23"/>
        <v>2760.0090201077501</v>
      </c>
      <c r="L57" s="111">
        <f t="shared" si="24"/>
        <v>8280.0270603232602</v>
      </c>
      <c r="M57" s="199">
        <v>0.26285800191502401</v>
      </c>
      <c r="N57" s="200">
        <v>13500</v>
      </c>
      <c r="O57" s="197">
        <f t="shared" si="25"/>
        <v>40500</v>
      </c>
      <c r="P57" s="198">
        <f t="shared" si="26"/>
        <v>3282.4392989138601</v>
      </c>
      <c r="Q57" s="111">
        <f t="shared" si="27"/>
        <v>9847.3178967415806</v>
      </c>
      <c r="R57" s="199">
        <v>0.24314365177139699</v>
      </c>
      <c r="S57" s="207">
        <v>32018.37</v>
      </c>
      <c r="T57" s="207">
        <v>8361.8799999999992</v>
      </c>
      <c r="U57" s="204">
        <f t="shared" si="28"/>
        <v>1.01645619047619</v>
      </c>
      <c r="V57" s="204">
        <f t="shared" si="29"/>
        <v>1.0098855884262701</v>
      </c>
      <c r="W57" s="208">
        <f t="shared" si="30"/>
        <v>0.79057703703703697</v>
      </c>
      <c r="X57" s="208">
        <f t="shared" si="31"/>
        <v>0.84915304732539398</v>
      </c>
      <c r="Y57" s="299">
        <f t="shared" si="47"/>
        <v>500</v>
      </c>
      <c r="Z57" s="300">
        <f>(T57-L57)*0.2</f>
        <v>16.3705879353478</v>
      </c>
      <c r="AA57" s="214">
        <v>6825</v>
      </c>
      <c r="AB57" s="197">
        <f t="shared" si="32"/>
        <v>13650</v>
      </c>
      <c r="AC57" s="198">
        <v>2317.2575731321299</v>
      </c>
      <c r="AD57" s="111">
        <f t="shared" si="33"/>
        <v>4634.5151462642598</v>
      </c>
      <c r="AE57" s="199">
        <v>0.33952491914023902</v>
      </c>
      <c r="AF57" s="198">
        <v>7848.75</v>
      </c>
      <c r="AG57" s="111">
        <f t="shared" si="34"/>
        <v>15697.5</v>
      </c>
      <c r="AH57" s="198">
        <v>2478.3069744648201</v>
      </c>
      <c r="AI57" s="111">
        <f t="shared" si="35"/>
        <v>4956.6139489296402</v>
      </c>
      <c r="AJ57" s="218">
        <v>0.31575817480042301</v>
      </c>
      <c r="AK57" s="219">
        <v>13382.76</v>
      </c>
      <c r="AL57" s="219">
        <v>3498.85</v>
      </c>
      <c r="AM57" s="79">
        <f t="shared" si="36"/>
        <v>0.98042197802197795</v>
      </c>
      <c r="AN57" s="79">
        <f t="shared" si="37"/>
        <v>0.75495491752148303</v>
      </c>
      <c r="AO57" s="79">
        <f t="shared" si="38"/>
        <v>0.85254085045389405</v>
      </c>
      <c r="AP57" s="79">
        <f t="shared" si="39"/>
        <v>0.70589520104860304</v>
      </c>
      <c r="AQ57" s="223"/>
      <c r="AR57" s="223"/>
      <c r="AS57" s="224">
        <v>27</v>
      </c>
      <c r="AT57" s="224">
        <v>0</v>
      </c>
      <c r="AU57" s="224">
        <f t="shared" si="44"/>
        <v>-27</v>
      </c>
      <c r="AV57" s="225">
        <f>AU57*2</f>
        <v>-54</v>
      </c>
      <c r="AW57" s="224">
        <v>10</v>
      </c>
      <c r="AX57" s="224">
        <v>8</v>
      </c>
      <c r="AY57" s="224">
        <v>0</v>
      </c>
      <c r="AZ57" s="224">
        <f t="shared" si="45"/>
        <v>-2</v>
      </c>
      <c r="BA57" s="225">
        <f t="shared" si="48"/>
        <v>-10</v>
      </c>
      <c r="BB57" s="228">
        <v>100</v>
      </c>
      <c r="BC57" s="224">
        <v>0</v>
      </c>
      <c r="BD57" s="224">
        <v>40</v>
      </c>
      <c r="BE57" s="230">
        <v>-60</v>
      </c>
      <c r="BF57" s="231">
        <v>6</v>
      </c>
      <c r="BG57" s="224">
        <v>0</v>
      </c>
      <c r="BH57" s="224">
        <f t="shared" si="46"/>
        <v>-6</v>
      </c>
    </row>
    <row r="58" spans="1:60">
      <c r="A58" s="32">
        <v>63</v>
      </c>
      <c r="B58" s="32">
        <v>102479</v>
      </c>
      <c r="C58" s="33" t="s">
        <v>104</v>
      </c>
      <c r="D58" s="33" t="s">
        <v>47</v>
      </c>
      <c r="E58" s="60">
        <v>21</v>
      </c>
      <c r="F58" s="71">
        <v>150</v>
      </c>
      <c r="G58" s="185">
        <v>3</v>
      </c>
      <c r="H58" s="185">
        <v>2</v>
      </c>
      <c r="I58" s="198">
        <v>11000</v>
      </c>
      <c r="J58" s="111">
        <f t="shared" si="22"/>
        <v>33000</v>
      </c>
      <c r="K58" s="198">
        <f t="shared" si="23"/>
        <v>2887.2094218059201</v>
      </c>
      <c r="L58" s="111">
        <f t="shared" si="24"/>
        <v>8661.6282654177503</v>
      </c>
      <c r="M58" s="199">
        <v>0.26247358380053798</v>
      </c>
      <c r="N58" s="200">
        <v>14000</v>
      </c>
      <c r="O58" s="197">
        <f t="shared" si="25"/>
        <v>42000</v>
      </c>
      <c r="P58" s="198">
        <f t="shared" si="26"/>
        <v>3399.0329102169599</v>
      </c>
      <c r="Q58" s="111">
        <f t="shared" si="27"/>
        <v>10197.0987306509</v>
      </c>
      <c r="R58" s="199">
        <v>0.24278806501549699</v>
      </c>
      <c r="S58" s="207">
        <v>33508.32</v>
      </c>
      <c r="T58" s="207">
        <v>6121.89</v>
      </c>
      <c r="U58" s="204">
        <f t="shared" si="28"/>
        <v>1.0154036363636401</v>
      </c>
      <c r="V58" s="208">
        <f t="shared" si="29"/>
        <v>0.70678281408613897</v>
      </c>
      <c r="W58" s="208">
        <f t="shared" si="30"/>
        <v>0.797817142857143</v>
      </c>
      <c r="X58" s="208">
        <f t="shared" si="31"/>
        <v>0.60035605829710603</v>
      </c>
      <c r="Y58" s="299">
        <f t="shared" si="47"/>
        <v>800</v>
      </c>
      <c r="Z58" s="303">
        <v>0</v>
      </c>
      <c r="AA58" s="214">
        <v>7150</v>
      </c>
      <c r="AB58" s="197">
        <f t="shared" si="32"/>
        <v>14300</v>
      </c>
      <c r="AC58" s="198">
        <v>2424.0529103912199</v>
      </c>
      <c r="AD58" s="111">
        <f t="shared" si="33"/>
        <v>4848.1058207824399</v>
      </c>
      <c r="AE58" s="199">
        <v>0.339028379075695</v>
      </c>
      <c r="AF58" s="198">
        <v>8222.5</v>
      </c>
      <c r="AG58" s="111">
        <f t="shared" si="34"/>
        <v>16445</v>
      </c>
      <c r="AH58" s="198">
        <v>2592.5245876634099</v>
      </c>
      <c r="AI58" s="111">
        <f t="shared" si="35"/>
        <v>5185.0491753268197</v>
      </c>
      <c r="AJ58" s="218">
        <v>0.31529639254039599</v>
      </c>
      <c r="AK58" s="219">
        <v>16498.16</v>
      </c>
      <c r="AL58" s="219">
        <v>4364.68</v>
      </c>
      <c r="AM58" s="220">
        <f t="shared" si="36"/>
        <v>1.1537174825174801</v>
      </c>
      <c r="AN58" s="79">
        <f t="shared" si="37"/>
        <v>0.90028562934618095</v>
      </c>
      <c r="AO58" s="220">
        <f t="shared" si="38"/>
        <v>1.0032325934934601</v>
      </c>
      <c r="AP58" s="79">
        <f t="shared" si="39"/>
        <v>0.84178179462008496</v>
      </c>
      <c r="AQ58" s="223"/>
      <c r="AR58" s="223"/>
      <c r="AS58" s="224">
        <v>33</v>
      </c>
      <c r="AT58" s="224">
        <v>54</v>
      </c>
      <c r="AU58" s="224">
        <f t="shared" si="44"/>
        <v>21</v>
      </c>
      <c r="AV58" s="225"/>
      <c r="AW58" s="224">
        <v>12</v>
      </c>
      <c r="AX58" s="224">
        <v>4</v>
      </c>
      <c r="AY58" s="224">
        <v>0</v>
      </c>
      <c r="AZ58" s="224">
        <f t="shared" si="45"/>
        <v>-8</v>
      </c>
      <c r="BA58" s="225">
        <f t="shared" si="48"/>
        <v>-40</v>
      </c>
      <c r="BB58" s="228">
        <v>100</v>
      </c>
      <c r="BC58" s="224">
        <v>0</v>
      </c>
      <c r="BD58" s="224">
        <v>20</v>
      </c>
      <c r="BE58" s="230">
        <v>-80</v>
      </c>
      <c r="BF58" s="231">
        <v>6</v>
      </c>
      <c r="BG58" s="224">
        <v>3</v>
      </c>
      <c r="BH58" s="224">
        <f t="shared" si="46"/>
        <v>-3</v>
      </c>
    </row>
    <row r="59" spans="1:60">
      <c r="A59" s="32">
        <v>114</v>
      </c>
      <c r="B59" s="32">
        <v>106568</v>
      </c>
      <c r="C59" s="33" t="s">
        <v>105</v>
      </c>
      <c r="D59" s="33" t="s">
        <v>51</v>
      </c>
      <c r="E59" s="186">
        <v>38</v>
      </c>
      <c r="F59" s="187">
        <v>100</v>
      </c>
      <c r="G59" s="185">
        <v>2</v>
      </c>
      <c r="H59" s="185">
        <v>1</v>
      </c>
      <c r="I59" s="198">
        <v>8500</v>
      </c>
      <c r="J59" s="111">
        <f t="shared" si="22"/>
        <v>25500</v>
      </c>
      <c r="K59" s="198">
        <f t="shared" si="23"/>
        <v>2355.6361933795201</v>
      </c>
      <c r="L59" s="111">
        <f t="shared" si="24"/>
        <v>7066.90858013855</v>
      </c>
      <c r="M59" s="199">
        <v>0.277133669809355</v>
      </c>
      <c r="N59" s="200">
        <v>11000</v>
      </c>
      <c r="O59" s="197">
        <f t="shared" si="25"/>
        <v>33000</v>
      </c>
      <c r="P59" s="198">
        <f t="shared" si="26"/>
        <v>2819.83509031018</v>
      </c>
      <c r="Q59" s="111">
        <f t="shared" si="27"/>
        <v>8459.5052709305492</v>
      </c>
      <c r="R59" s="199">
        <v>0.25634864457365297</v>
      </c>
      <c r="S59" s="207">
        <v>25844.05</v>
      </c>
      <c r="T59" s="207">
        <v>6627.78</v>
      </c>
      <c r="U59" s="204">
        <f t="shared" si="28"/>
        <v>1.01349215686275</v>
      </c>
      <c r="V59" s="208">
        <f t="shared" si="29"/>
        <v>0.93786129038477795</v>
      </c>
      <c r="W59" s="208">
        <f t="shared" si="30"/>
        <v>0.78315303030302996</v>
      </c>
      <c r="X59" s="208">
        <f t="shared" si="31"/>
        <v>0.78347134823298503</v>
      </c>
      <c r="Y59" s="299">
        <f t="shared" si="47"/>
        <v>500</v>
      </c>
      <c r="Z59" s="303">
        <v>0</v>
      </c>
      <c r="AA59" s="214">
        <v>5525</v>
      </c>
      <c r="AB59" s="197">
        <f t="shared" si="32"/>
        <v>11050</v>
      </c>
      <c r="AC59" s="198">
        <v>1977.7528873582201</v>
      </c>
      <c r="AD59" s="111">
        <f t="shared" si="33"/>
        <v>3955.5057747164401</v>
      </c>
      <c r="AE59" s="199">
        <v>0.35796432350375001</v>
      </c>
      <c r="AF59" s="198">
        <v>6353.75</v>
      </c>
      <c r="AG59" s="111">
        <f t="shared" si="34"/>
        <v>12707.5</v>
      </c>
      <c r="AH59" s="198">
        <v>2115.20671302962</v>
      </c>
      <c r="AI59" s="111">
        <f t="shared" si="35"/>
        <v>4230.41342605924</v>
      </c>
      <c r="AJ59" s="218">
        <v>0.332906820858488</v>
      </c>
      <c r="AK59" s="219">
        <v>9365.67</v>
      </c>
      <c r="AL59" s="219">
        <v>2038.02</v>
      </c>
      <c r="AM59" s="79">
        <f t="shared" si="36"/>
        <v>0.84757194570135796</v>
      </c>
      <c r="AN59" s="79">
        <f t="shared" si="37"/>
        <v>0.51523625955168795</v>
      </c>
      <c r="AO59" s="79">
        <f t="shared" si="38"/>
        <v>0.73701908321857201</v>
      </c>
      <c r="AP59" s="79">
        <f t="shared" si="39"/>
        <v>0.48175433338166201</v>
      </c>
      <c r="AQ59" s="223"/>
      <c r="AR59" s="223"/>
      <c r="AS59" s="224">
        <v>24</v>
      </c>
      <c r="AT59" s="224">
        <v>22</v>
      </c>
      <c r="AU59" s="224">
        <f t="shared" si="44"/>
        <v>-2</v>
      </c>
      <c r="AV59" s="225">
        <f>AU59*2</f>
        <v>-4</v>
      </c>
      <c r="AW59" s="224">
        <v>8</v>
      </c>
      <c r="AX59" s="224">
        <v>4</v>
      </c>
      <c r="AY59" s="224">
        <v>0</v>
      </c>
      <c r="AZ59" s="224">
        <f t="shared" si="45"/>
        <v>-4</v>
      </c>
      <c r="BA59" s="225">
        <f t="shared" si="48"/>
        <v>-20</v>
      </c>
      <c r="BB59" s="228">
        <v>100</v>
      </c>
      <c r="BC59" s="224">
        <v>0</v>
      </c>
      <c r="BD59" s="224">
        <v>20</v>
      </c>
      <c r="BE59" s="230">
        <v>-80</v>
      </c>
      <c r="BF59" s="231">
        <v>4</v>
      </c>
      <c r="BG59" s="224">
        <v>7</v>
      </c>
      <c r="BH59" s="224">
        <f t="shared" si="46"/>
        <v>3</v>
      </c>
    </row>
    <row r="60" spans="1:60">
      <c r="A60" s="32">
        <v>88</v>
      </c>
      <c r="B60" s="32">
        <v>717</v>
      </c>
      <c r="C60" s="33" t="s">
        <v>106</v>
      </c>
      <c r="D60" s="33" t="s">
        <v>49</v>
      </c>
      <c r="E60" s="186">
        <v>30</v>
      </c>
      <c r="F60" s="187">
        <v>150</v>
      </c>
      <c r="G60" s="185">
        <v>3</v>
      </c>
      <c r="H60" s="185">
        <v>1</v>
      </c>
      <c r="I60" s="198">
        <v>12000</v>
      </c>
      <c r="J60" s="111">
        <f t="shared" si="22"/>
        <v>36000</v>
      </c>
      <c r="K60" s="198">
        <f t="shared" si="23"/>
        <v>2988.9829581683298</v>
      </c>
      <c r="L60" s="111">
        <f t="shared" si="24"/>
        <v>8966.9488745049803</v>
      </c>
      <c r="M60" s="199">
        <v>0.249081913180694</v>
      </c>
      <c r="N60" s="200">
        <v>15500</v>
      </c>
      <c r="O60" s="197">
        <f t="shared" si="25"/>
        <v>46500</v>
      </c>
      <c r="P60" s="198">
        <f t="shared" si="26"/>
        <v>3571.2119302281999</v>
      </c>
      <c r="Q60" s="111">
        <f t="shared" si="27"/>
        <v>10713.635790684601</v>
      </c>
      <c r="R60" s="199">
        <v>0.23040076969214199</v>
      </c>
      <c r="S60" s="207">
        <v>36460.39</v>
      </c>
      <c r="T60" s="207">
        <v>8080.37</v>
      </c>
      <c r="U60" s="204">
        <f t="shared" si="28"/>
        <v>1.01278861111111</v>
      </c>
      <c r="V60" s="208">
        <f t="shared" si="29"/>
        <v>0.90112814437631905</v>
      </c>
      <c r="W60" s="208">
        <f t="shared" si="30"/>
        <v>0.78409440860215096</v>
      </c>
      <c r="X60" s="208">
        <f t="shared" si="31"/>
        <v>0.75421361691479205</v>
      </c>
      <c r="Y60" s="299">
        <f t="shared" si="47"/>
        <v>700</v>
      </c>
      <c r="Z60" s="303">
        <v>0</v>
      </c>
      <c r="AA60" s="214">
        <v>7800</v>
      </c>
      <c r="AB60" s="197">
        <f t="shared" si="32"/>
        <v>15600</v>
      </c>
      <c r="AC60" s="198">
        <v>2509.5002752954902</v>
      </c>
      <c r="AD60" s="111">
        <f t="shared" si="33"/>
        <v>5019.0005505909803</v>
      </c>
      <c r="AE60" s="199">
        <v>0.32173080452506297</v>
      </c>
      <c r="AF60" s="198">
        <v>8970</v>
      </c>
      <c r="AG60" s="111">
        <f t="shared" si="34"/>
        <v>17940</v>
      </c>
      <c r="AH60" s="198">
        <v>2683.9105444285301</v>
      </c>
      <c r="AI60" s="111">
        <f t="shared" si="35"/>
        <v>5367.8210888570602</v>
      </c>
      <c r="AJ60" s="218">
        <v>0.29920964820830898</v>
      </c>
      <c r="AK60" s="219">
        <v>14887.85</v>
      </c>
      <c r="AL60" s="219">
        <v>3823.48</v>
      </c>
      <c r="AM60" s="79">
        <f t="shared" si="36"/>
        <v>0.95434935897435902</v>
      </c>
      <c r="AN60" s="79">
        <f t="shared" si="37"/>
        <v>0.761801072038095</v>
      </c>
      <c r="AO60" s="79">
        <f t="shared" si="38"/>
        <v>0.82986900780379003</v>
      </c>
      <c r="AP60" s="79">
        <f t="shared" si="39"/>
        <v>0.71229646754380005</v>
      </c>
      <c r="AQ60" s="223"/>
      <c r="AR60" s="223"/>
      <c r="AS60" s="224">
        <v>33</v>
      </c>
      <c r="AT60" s="224">
        <v>32</v>
      </c>
      <c r="AU60" s="224">
        <f t="shared" si="44"/>
        <v>-1</v>
      </c>
      <c r="AV60" s="225">
        <f>AU60*2</f>
        <v>-2</v>
      </c>
      <c r="AW60" s="224">
        <v>14</v>
      </c>
      <c r="AX60" s="224">
        <v>12</v>
      </c>
      <c r="AY60" s="224">
        <v>0</v>
      </c>
      <c r="AZ60" s="224">
        <f t="shared" si="45"/>
        <v>-2</v>
      </c>
      <c r="BA60" s="225">
        <f t="shared" si="48"/>
        <v>-10</v>
      </c>
      <c r="BB60" s="228">
        <v>100</v>
      </c>
      <c r="BC60" s="224">
        <v>0</v>
      </c>
      <c r="BD60" s="224">
        <v>60</v>
      </c>
      <c r="BE60" s="230">
        <v>-40</v>
      </c>
      <c r="BF60" s="231">
        <v>6</v>
      </c>
      <c r="BG60" s="224">
        <v>9</v>
      </c>
      <c r="BH60" s="224">
        <f t="shared" si="46"/>
        <v>3</v>
      </c>
    </row>
    <row r="61" spans="1:60">
      <c r="A61" s="32">
        <v>100</v>
      </c>
      <c r="B61" s="32">
        <v>706</v>
      </c>
      <c r="C61" s="33" t="s">
        <v>107</v>
      </c>
      <c r="D61" s="33" t="s">
        <v>55</v>
      </c>
      <c r="E61" s="186">
        <v>34</v>
      </c>
      <c r="F61" s="187">
        <v>150</v>
      </c>
      <c r="G61" s="185">
        <v>3</v>
      </c>
      <c r="H61" s="185">
        <v>1</v>
      </c>
      <c r="I61" s="198">
        <v>10500</v>
      </c>
      <c r="J61" s="111">
        <f t="shared" si="22"/>
        <v>31500</v>
      </c>
      <c r="K61" s="198">
        <f t="shared" si="23"/>
        <v>2731.5162445310302</v>
      </c>
      <c r="L61" s="111">
        <f t="shared" si="24"/>
        <v>8194.5487335930793</v>
      </c>
      <c r="M61" s="199">
        <v>0.26014440424105001</v>
      </c>
      <c r="N61" s="200">
        <v>13500</v>
      </c>
      <c r="O61" s="197">
        <f t="shared" si="25"/>
        <v>40500</v>
      </c>
      <c r="P61" s="198">
        <f t="shared" si="26"/>
        <v>3248.5532479601102</v>
      </c>
      <c r="Q61" s="111">
        <f t="shared" si="27"/>
        <v>9745.6597438803292</v>
      </c>
      <c r="R61" s="199">
        <v>0.24063357392297099</v>
      </c>
      <c r="S61" s="207">
        <v>31792.53</v>
      </c>
      <c r="T61" s="207">
        <v>7829.25</v>
      </c>
      <c r="U61" s="204">
        <f t="shared" si="28"/>
        <v>1.00928666666667</v>
      </c>
      <c r="V61" s="208">
        <f t="shared" si="29"/>
        <v>0.95542173883284698</v>
      </c>
      <c r="W61" s="208">
        <f t="shared" si="30"/>
        <v>0.785000740740741</v>
      </c>
      <c r="X61" s="208">
        <f t="shared" si="31"/>
        <v>0.80335761823783003</v>
      </c>
      <c r="Y61" s="299">
        <f t="shared" si="47"/>
        <v>700</v>
      </c>
      <c r="Z61" s="303">
        <v>0</v>
      </c>
      <c r="AA61" s="214">
        <v>6825</v>
      </c>
      <c r="AB61" s="197">
        <f t="shared" si="32"/>
        <v>13650</v>
      </c>
      <c r="AC61" s="198">
        <v>2293.3355136375098</v>
      </c>
      <c r="AD61" s="111">
        <f t="shared" si="33"/>
        <v>4586.6710272750197</v>
      </c>
      <c r="AE61" s="199">
        <v>0.33601985547802299</v>
      </c>
      <c r="AF61" s="198">
        <v>7848.75</v>
      </c>
      <c r="AG61" s="111">
        <f t="shared" si="34"/>
        <v>15697.5</v>
      </c>
      <c r="AH61" s="198">
        <v>2452.7223318353199</v>
      </c>
      <c r="AI61" s="111">
        <f t="shared" si="35"/>
        <v>4905.4446636706398</v>
      </c>
      <c r="AJ61" s="218">
        <v>0.31249846559456201</v>
      </c>
      <c r="AK61" s="219">
        <v>10102.83</v>
      </c>
      <c r="AL61" s="219">
        <v>1891.04</v>
      </c>
      <c r="AM61" s="79">
        <f t="shared" si="36"/>
        <v>0.74013406593406605</v>
      </c>
      <c r="AN61" s="79">
        <f t="shared" si="37"/>
        <v>0.41229030570424002</v>
      </c>
      <c r="AO61" s="79">
        <f t="shared" si="38"/>
        <v>0.64359483994266597</v>
      </c>
      <c r="AP61" s="79">
        <f t="shared" si="39"/>
        <v>0.38549818205164998</v>
      </c>
      <c r="AQ61" s="223"/>
      <c r="AR61" s="223"/>
      <c r="AS61" s="224">
        <v>27</v>
      </c>
      <c r="AT61" s="224">
        <v>0</v>
      </c>
      <c r="AU61" s="224">
        <f t="shared" si="44"/>
        <v>-27</v>
      </c>
      <c r="AV61" s="225">
        <f>AU61*2</f>
        <v>-54</v>
      </c>
      <c r="AW61" s="224">
        <v>10</v>
      </c>
      <c r="AX61" s="224">
        <v>4</v>
      </c>
      <c r="AY61" s="224">
        <v>0</v>
      </c>
      <c r="AZ61" s="224">
        <f t="shared" si="45"/>
        <v>-6</v>
      </c>
      <c r="BA61" s="225">
        <f t="shared" si="48"/>
        <v>-30</v>
      </c>
      <c r="BB61" s="228">
        <v>100</v>
      </c>
      <c r="BC61" s="224">
        <v>0</v>
      </c>
      <c r="BD61" s="224">
        <v>20</v>
      </c>
      <c r="BE61" s="230">
        <v>-80</v>
      </c>
      <c r="BF61" s="231">
        <v>6</v>
      </c>
      <c r="BG61" s="224">
        <v>6</v>
      </c>
      <c r="BH61" s="224">
        <f t="shared" si="46"/>
        <v>0</v>
      </c>
    </row>
    <row r="62" spans="1:60">
      <c r="A62" s="32">
        <v>107</v>
      </c>
      <c r="B62" s="32">
        <v>713</v>
      </c>
      <c r="C62" s="33" t="s">
        <v>108</v>
      </c>
      <c r="D62" s="33" t="s">
        <v>55</v>
      </c>
      <c r="E62" s="186">
        <v>36</v>
      </c>
      <c r="F62" s="187">
        <v>100</v>
      </c>
      <c r="G62" s="185">
        <v>2</v>
      </c>
      <c r="H62" s="185">
        <v>0</v>
      </c>
      <c r="I62" s="198">
        <v>8500</v>
      </c>
      <c r="J62" s="111">
        <f t="shared" si="22"/>
        <v>25500</v>
      </c>
      <c r="K62" s="198">
        <f t="shared" si="23"/>
        <v>2090.5777929504202</v>
      </c>
      <c r="L62" s="111">
        <f t="shared" si="24"/>
        <v>6271.7333788512497</v>
      </c>
      <c r="M62" s="199">
        <v>0.24595032858240201</v>
      </c>
      <c r="N62" s="200">
        <v>11000</v>
      </c>
      <c r="O62" s="197">
        <f t="shared" si="25"/>
        <v>33000</v>
      </c>
      <c r="P62" s="198">
        <f t="shared" si="26"/>
        <v>2502.5445933259398</v>
      </c>
      <c r="Q62" s="111">
        <f t="shared" si="27"/>
        <v>7507.6337799778303</v>
      </c>
      <c r="R62" s="199">
        <v>0.227504053938722</v>
      </c>
      <c r="S62" s="207">
        <v>25712.71</v>
      </c>
      <c r="T62" s="207">
        <v>5839.76</v>
      </c>
      <c r="U62" s="204">
        <f t="shared" si="28"/>
        <v>1.0083415686274499</v>
      </c>
      <c r="V62" s="208">
        <f t="shared" si="29"/>
        <v>0.93112376551147802</v>
      </c>
      <c r="W62" s="208">
        <f t="shared" si="30"/>
        <v>0.77917303030302998</v>
      </c>
      <c r="X62" s="208">
        <f t="shared" si="31"/>
        <v>0.77784294907592599</v>
      </c>
      <c r="Y62" s="299">
        <f t="shared" si="47"/>
        <v>400</v>
      </c>
      <c r="Z62" s="303">
        <v>0</v>
      </c>
      <c r="AA62" s="214">
        <v>5525</v>
      </c>
      <c r="AB62" s="197">
        <f t="shared" si="32"/>
        <v>11050</v>
      </c>
      <c r="AC62" s="198">
        <v>1755.2142719979599</v>
      </c>
      <c r="AD62" s="111">
        <f t="shared" si="33"/>
        <v>3510.4285439959199</v>
      </c>
      <c r="AE62" s="199">
        <v>0.31768584108560299</v>
      </c>
      <c r="AF62" s="198">
        <v>6353.75</v>
      </c>
      <c r="AG62" s="111">
        <f t="shared" si="34"/>
        <v>12707.5</v>
      </c>
      <c r="AH62" s="198">
        <v>1877.20166390182</v>
      </c>
      <c r="AI62" s="111">
        <f t="shared" si="35"/>
        <v>3754.40332780364</v>
      </c>
      <c r="AJ62" s="218">
        <v>0.29544783220961102</v>
      </c>
      <c r="AK62" s="219">
        <v>16332.31</v>
      </c>
      <c r="AL62" s="219">
        <v>3376.76</v>
      </c>
      <c r="AM62" s="220">
        <f t="shared" si="36"/>
        <v>1.4780371040724001</v>
      </c>
      <c r="AN62" s="79">
        <f t="shared" si="37"/>
        <v>0.96192244271015304</v>
      </c>
      <c r="AO62" s="220">
        <f t="shared" si="38"/>
        <v>1.2852496557151301</v>
      </c>
      <c r="AP62" s="79">
        <f t="shared" si="39"/>
        <v>0.89941322366540599</v>
      </c>
      <c r="AQ62" s="223"/>
      <c r="AR62" s="223"/>
      <c r="AS62" s="224">
        <v>27</v>
      </c>
      <c r="AT62" s="224">
        <v>10</v>
      </c>
      <c r="AU62" s="224">
        <f t="shared" si="44"/>
        <v>-17</v>
      </c>
      <c r="AV62" s="225">
        <f>AU62*2</f>
        <v>-34</v>
      </c>
      <c r="AW62" s="224">
        <v>10</v>
      </c>
      <c r="AX62" s="224">
        <v>17</v>
      </c>
      <c r="AY62" s="224">
        <v>8</v>
      </c>
      <c r="AZ62" s="224">
        <f t="shared" si="45"/>
        <v>15</v>
      </c>
      <c r="BA62" s="224"/>
      <c r="BB62" s="228">
        <v>100</v>
      </c>
      <c r="BC62" s="224">
        <v>64</v>
      </c>
      <c r="BD62" s="224">
        <v>136</v>
      </c>
      <c r="BE62" s="230">
        <v>100</v>
      </c>
      <c r="BF62" s="231">
        <v>5</v>
      </c>
      <c r="BG62" s="224">
        <v>3</v>
      </c>
      <c r="BH62" s="224">
        <f t="shared" si="46"/>
        <v>-2</v>
      </c>
    </row>
    <row r="63" spans="1:60">
      <c r="A63" s="29">
        <v>46</v>
      </c>
      <c r="B63" s="29">
        <v>308</v>
      </c>
      <c r="C63" s="30" t="s">
        <v>109</v>
      </c>
      <c r="D63" s="30" t="s">
        <v>47</v>
      </c>
      <c r="E63" s="186">
        <v>16</v>
      </c>
      <c r="F63" s="189">
        <v>150</v>
      </c>
      <c r="G63" s="185">
        <v>3</v>
      </c>
      <c r="H63" s="185">
        <v>2</v>
      </c>
      <c r="I63" s="194">
        <v>12000</v>
      </c>
      <c r="J63" s="111">
        <f t="shared" si="22"/>
        <v>36000</v>
      </c>
      <c r="K63" s="194">
        <f t="shared" si="23"/>
        <v>3166.7753626200101</v>
      </c>
      <c r="L63" s="111">
        <f t="shared" si="24"/>
        <v>9500.3260878600395</v>
      </c>
      <c r="M63" s="195">
        <v>0.26389794688500101</v>
      </c>
      <c r="N63" s="196">
        <v>15500</v>
      </c>
      <c r="O63" s="197">
        <f t="shared" si="25"/>
        <v>46500</v>
      </c>
      <c r="P63" s="194">
        <f t="shared" si="26"/>
        <v>3783.6368134637</v>
      </c>
      <c r="Q63" s="111">
        <f t="shared" si="27"/>
        <v>11350.910440391101</v>
      </c>
      <c r="R63" s="195">
        <v>0.24410560086862601</v>
      </c>
      <c r="S63" s="203">
        <v>36251.269999999997</v>
      </c>
      <c r="T63" s="203">
        <v>9223.23</v>
      </c>
      <c r="U63" s="204">
        <f t="shared" si="28"/>
        <v>1.0069797222222201</v>
      </c>
      <c r="V63" s="208">
        <f t="shared" si="29"/>
        <v>0.97083299191023298</v>
      </c>
      <c r="W63" s="208">
        <f t="shared" si="30"/>
        <v>0.77959720430107504</v>
      </c>
      <c r="X63" s="208">
        <f t="shared" si="31"/>
        <v>0.81255420421431901</v>
      </c>
      <c r="Y63" s="299">
        <f t="shared" si="47"/>
        <v>800</v>
      </c>
      <c r="Z63" s="303">
        <v>0</v>
      </c>
      <c r="AA63" s="213">
        <v>7800</v>
      </c>
      <c r="AB63" s="197">
        <f t="shared" si="32"/>
        <v>15600</v>
      </c>
      <c r="AC63" s="194">
        <v>2658.7718148663898</v>
      </c>
      <c r="AD63" s="111">
        <f t="shared" si="33"/>
        <v>5317.5436297327797</v>
      </c>
      <c r="AE63" s="195">
        <v>0.34086818139312602</v>
      </c>
      <c r="AF63" s="194">
        <v>8970</v>
      </c>
      <c r="AG63" s="111">
        <f t="shared" si="34"/>
        <v>17940</v>
      </c>
      <c r="AH63" s="194">
        <v>2843.5564559996001</v>
      </c>
      <c r="AI63" s="111">
        <f t="shared" si="35"/>
        <v>5687.1129119992002</v>
      </c>
      <c r="AJ63" s="217">
        <v>0.31700740869560701</v>
      </c>
      <c r="AK63" s="110">
        <v>9150.18</v>
      </c>
      <c r="AL63" s="110">
        <v>1870.34</v>
      </c>
      <c r="AM63" s="79">
        <f t="shared" si="36"/>
        <v>0.58655000000000002</v>
      </c>
      <c r="AN63" s="79">
        <f t="shared" si="37"/>
        <v>0.35173007129496497</v>
      </c>
      <c r="AO63" s="79">
        <f t="shared" si="38"/>
        <v>0.51004347826087004</v>
      </c>
      <c r="AP63" s="79">
        <f t="shared" si="39"/>
        <v>0.32887337194480198</v>
      </c>
      <c r="AQ63" s="223"/>
      <c r="AR63" s="223"/>
      <c r="AS63" s="224">
        <v>42</v>
      </c>
      <c r="AT63" s="224">
        <v>0</v>
      </c>
      <c r="AU63" s="224">
        <f t="shared" si="44"/>
        <v>-42</v>
      </c>
      <c r="AV63" s="225">
        <f>AU63*2</f>
        <v>-84</v>
      </c>
      <c r="AW63" s="224">
        <v>10</v>
      </c>
      <c r="AX63" s="224">
        <v>6</v>
      </c>
      <c r="AY63" s="224">
        <v>0</v>
      </c>
      <c r="AZ63" s="224">
        <f t="shared" si="45"/>
        <v>-4</v>
      </c>
      <c r="BA63" s="225">
        <f>AZ63*5</f>
        <v>-20</v>
      </c>
      <c r="BB63" s="228">
        <v>100</v>
      </c>
      <c r="BC63" s="224">
        <v>0</v>
      </c>
      <c r="BD63" s="224">
        <v>30</v>
      </c>
      <c r="BE63" s="230">
        <v>-70</v>
      </c>
      <c r="BF63" s="231">
        <v>6</v>
      </c>
      <c r="BG63" s="224">
        <v>5.4320000000000004</v>
      </c>
      <c r="BH63" s="224">
        <f t="shared" si="46"/>
        <v>-0.56799999999999995</v>
      </c>
    </row>
    <row r="64" spans="1:60">
      <c r="A64" s="32">
        <v>19</v>
      </c>
      <c r="B64" s="32">
        <v>744</v>
      </c>
      <c r="C64" s="33" t="s">
        <v>110</v>
      </c>
      <c r="D64" s="33" t="s">
        <v>47</v>
      </c>
      <c r="E64" s="60">
        <v>7</v>
      </c>
      <c r="F64" s="71">
        <v>200</v>
      </c>
      <c r="G64" s="185">
        <v>3</v>
      </c>
      <c r="H64" s="185">
        <v>1</v>
      </c>
      <c r="I64" s="198">
        <v>18000</v>
      </c>
      <c r="J64" s="111">
        <f t="shared" si="22"/>
        <v>54000</v>
      </c>
      <c r="K64" s="198">
        <f t="shared" si="23"/>
        <v>4067.5213445970398</v>
      </c>
      <c r="L64" s="111">
        <f t="shared" si="24"/>
        <v>12202.564033791101</v>
      </c>
      <c r="M64" s="199">
        <v>0.22597340803316901</v>
      </c>
      <c r="N64" s="200">
        <v>22500</v>
      </c>
      <c r="O64" s="197">
        <f t="shared" si="25"/>
        <v>67500</v>
      </c>
      <c r="P64" s="198">
        <f t="shared" si="26"/>
        <v>4703.0715546903402</v>
      </c>
      <c r="Q64" s="111">
        <f t="shared" si="27"/>
        <v>14109.214664071</v>
      </c>
      <c r="R64" s="199">
        <v>0.20902540243068199</v>
      </c>
      <c r="S64" s="207">
        <v>54257.17</v>
      </c>
      <c r="T64" s="207">
        <v>12005.32</v>
      </c>
      <c r="U64" s="204">
        <f t="shared" si="28"/>
        <v>1.00476240740741</v>
      </c>
      <c r="V64" s="208">
        <f t="shared" si="29"/>
        <v>0.98383585341204505</v>
      </c>
      <c r="W64" s="208">
        <f t="shared" si="30"/>
        <v>0.80380992592592604</v>
      </c>
      <c r="X64" s="208">
        <f t="shared" si="31"/>
        <v>0.85088506241041495</v>
      </c>
      <c r="Y64" s="299">
        <f t="shared" si="47"/>
        <v>700</v>
      </c>
      <c r="Z64" s="303">
        <v>0</v>
      </c>
      <c r="AA64" s="214">
        <v>11700</v>
      </c>
      <c r="AB64" s="197">
        <f t="shared" si="32"/>
        <v>23400</v>
      </c>
      <c r="AC64" s="198">
        <v>3415.02312890127</v>
      </c>
      <c r="AD64" s="111">
        <f t="shared" si="33"/>
        <v>6830.0462578025399</v>
      </c>
      <c r="AE64" s="199">
        <v>0.29188231870950998</v>
      </c>
      <c r="AF64" s="198">
        <v>13455</v>
      </c>
      <c r="AG64" s="111">
        <f t="shared" si="34"/>
        <v>26910</v>
      </c>
      <c r="AH64" s="198">
        <v>3652.3672363599098</v>
      </c>
      <c r="AI64" s="111">
        <f t="shared" si="35"/>
        <v>7304.7344727198197</v>
      </c>
      <c r="AJ64" s="218">
        <v>0.271450556399845</v>
      </c>
      <c r="AK64" s="219">
        <v>23973.360000000001</v>
      </c>
      <c r="AL64" s="219">
        <v>4311.3900000000003</v>
      </c>
      <c r="AM64" s="220">
        <f t="shared" si="36"/>
        <v>1.02450256410256</v>
      </c>
      <c r="AN64" s="79">
        <f t="shared" si="37"/>
        <v>0.631238770173004</v>
      </c>
      <c r="AO64" s="79">
        <f t="shared" si="38"/>
        <v>0.89087179487179502</v>
      </c>
      <c r="AP64" s="79">
        <f t="shared" si="39"/>
        <v>0.590218578936889</v>
      </c>
      <c r="AQ64" s="223"/>
      <c r="AR64" s="223"/>
      <c r="AS64" s="224">
        <v>42</v>
      </c>
      <c r="AT64" s="224">
        <v>44</v>
      </c>
      <c r="AU64" s="224">
        <f t="shared" si="44"/>
        <v>2</v>
      </c>
      <c r="AV64" s="225"/>
      <c r="AW64" s="224">
        <v>22</v>
      </c>
      <c r="AX64" s="224">
        <v>6</v>
      </c>
      <c r="AY64" s="224">
        <v>0</v>
      </c>
      <c r="AZ64" s="224">
        <f t="shared" si="45"/>
        <v>-16</v>
      </c>
      <c r="BA64" s="225">
        <f>AZ64*5</f>
        <v>-80</v>
      </c>
      <c r="BB64" s="228">
        <v>200</v>
      </c>
      <c r="BC64" s="224">
        <v>0</v>
      </c>
      <c r="BD64" s="224">
        <v>30</v>
      </c>
      <c r="BE64" s="230">
        <v>-170</v>
      </c>
      <c r="BF64" s="231">
        <v>10</v>
      </c>
      <c r="BG64" s="224">
        <v>12</v>
      </c>
      <c r="BH64" s="224">
        <f t="shared" si="46"/>
        <v>2</v>
      </c>
    </row>
    <row r="65" spans="1:60">
      <c r="A65" s="32">
        <v>35</v>
      </c>
      <c r="B65" s="32">
        <v>106569</v>
      </c>
      <c r="C65" s="33" t="s">
        <v>111</v>
      </c>
      <c r="D65" s="33" t="s">
        <v>53</v>
      </c>
      <c r="E65" s="186">
        <v>12</v>
      </c>
      <c r="F65" s="187">
        <v>150</v>
      </c>
      <c r="G65" s="185">
        <v>2</v>
      </c>
      <c r="H65" s="185">
        <v>2</v>
      </c>
      <c r="I65" s="198">
        <v>13500</v>
      </c>
      <c r="J65" s="111">
        <f t="shared" si="22"/>
        <v>40500</v>
      </c>
      <c r="K65" s="198">
        <f t="shared" si="23"/>
        <v>3268.7578495790699</v>
      </c>
      <c r="L65" s="111">
        <f t="shared" si="24"/>
        <v>9806.2735487371992</v>
      </c>
      <c r="M65" s="199">
        <v>0.24213021107993099</v>
      </c>
      <c r="N65" s="200">
        <v>16875</v>
      </c>
      <c r="O65" s="197">
        <f t="shared" si="25"/>
        <v>50625</v>
      </c>
      <c r="P65" s="198">
        <f t="shared" si="26"/>
        <v>3779.5012635757898</v>
      </c>
      <c r="Q65" s="111">
        <f t="shared" si="27"/>
        <v>11338.5037907274</v>
      </c>
      <c r="R65" s="199">
        <v>0.223970445248936</v>
      </c>
      <c r="S65" s="207">
        <v>40649.910000000003</v>
      </c>
      <c r="T65" s="207">
        <v>9614.2000000000007</v>
      </c>
      <c r="U65" s="204">
        <f t="shared" si="28"/>
        <v>1.00370148148148</v>
      </c>
      <c r="V65" s="208">
        <f t="shared" si="29"/>
        <v>0.980413196941469</v>
      </c>
      <c r="W65" s="208">
        <f t="shared" si="30"/>
        <v>0.802961185185185</v>
      </c>
      <c r="X65" s="208">
        <f t="shared" si="31"/>
        <v>0.84792492708451295</v>
      </c>
      <c r="Y65" s="299">
        <f t="shared" si="47"/>
        <v>600</v>
      </c>
      <c r="Z65" s="303">
        <v>0</v>
      </c>
      <c r="AA65" s="214">
        <v>8775</v>
      </c>
      <c r="AB65" s="197">
        <f t="shared" si="32"/>
        <v>17550</v>
      </c>
      <c r="AC65" s="198">
        <v>2744.3946112090898</v>
      </c>
      <c r="AD65" s="111">
        <f t="shared" si="33"/>
        <v>5488.7892224181796</v>
      </c>
      <c r="AE65" s="199">
        <v>0.31275152264491102</v>
      </c>
      <c r="AF65" s="198">
        <v>10091.25</v>
      </c>
      <c r="AG65" s="111">
        <f t="shared" si="34"/>
        <v>20182.5</v>
      </c>
      <c r="AH65" s="198">
        <v>2935.1300366881301</v>
      </c>
      <c r="AI65" s="111">
        <f t="shared" si="35"/>
        <v>5870.2600733762602</v>
      </c>
      <c r="AJ65" s="218">
        <v>0.29085891605976699</v>
      </c>
      <c r="AK65" s="219">
        <v>17560.599999999999</v>
      </c>
      <c r="AL65" s="219">
        <v>4560.12</v>
      </c>
      <c r="AM65" s="220">
        <f t="shared" si="36"/>
        <v>1.0006039886039899</v>
      </c>
      <c r="AN65" s="79">
        <f t="shared" si="37"/>
        <v>0.83080617877888996</v>
      </c>
      <c r="AO65" s="79">
        <f t="shared" si="38"/>
        <v>0.87009042487303301</v>
      </c>
      <c r="AP65" s="79">
        <f t="shared" si="39"/>
        <v>0.77681737146226004</v>
      </c>
      <c r="AQ65" s="223"/>
      <c r="AR65" s="223"/>
      <c r="AS65" s="224">
        <v>71</v>
      </c>
      <c r="AT65" s="224">
        <v>60</v>
      </c>
      <c r="AU65" s="224">
        <f t="shared" si="44"/>
        <v>-11</v>
      </c>
      <c r="AV65" s="225">
        <f>AU65*2</f>
        <v>-22</v>
      </c>
      <c r="AW65" s="224">
        <v>16</v>
      </c>
      <c r="AX65" s="224">
        <v>2</v>
      </c>
      <c r="AY65" s="224">
        <v>0</v>
      </c>
      <c r="AZ65" s="224">
        <f t="shared" si="45"/>
        <v>-14</v>
      </c>
      <c r="BA65" s="225">
        <f>AZ65*5</f>
        <v>-70</v>
      </c>
      <c r="BB65" s="228">
        <v>100</v>
      </c>
      <c r="BC65" s="224">
        <v>0</v>
      </c>
      <c r="BD65" s="224">
        <v>10</v>
      </c>
      <c r="BE65" s="230">
        <v>-90</v>
      </c>
      <c r="BF65" s="231">
        <v>8</v>
      </c>
      <c r="BG65" s="224">
        <v>9</v>
      </c>
      <c r="BH65" s="224">
        <f t="shared" si="46"/>
        <v>1</v>
      </c>
    </row>
    <row r="66" spans="1:60">
      <c r="A66" s="32">
        <v>7</v>
      </c>
      <c r="B66" s="32">
        <v>343</v>
      </c>
      <c r="C66" s="33" t="s">
        <v>112</v>
      </c>
      <c r="D66" s="33" t="s">
        <v>53</v>
      </c>
      <c r="E66" s="60">
        <v>3</v>
      </c>
      <c r="F66" s="71">
        <v>200</v>
      </c>
      <c r="G66" s="185">
        <v>3</v>
      </c>
      <c r="H66" s="185">
        <v>3</v>
      </c>
      <c r="I66" s="198">
        <v>40000</v>
      </c>
      <c r="J66" s="111">
        <f t="shared" si="22"/>
        <v>120000</v>
      </c>
      <c r="K66" s="198">
        <f t="shared" si="23"/>
        <v>8800</v>
      </c>
      <c r="L66" s="111">
        <f t="shared" si="24"/>
        <v>26400</v>
      </c>
      <c r="M66" s="199">
        <v>0.22</v>
      </c>
      <c r="N66" s="200">
        <v>48000</v>
      </c>
      <c r="O66" s="197">
        <f t="shared" si="25"/>
        <v>144000</v>
      </c>
      <c r="P66" s="198">
        <f t="shared" si="26"/>
        <v>9768</v>
      </c>
      <c r="Q66" s="111">
        <f t="shared" si="27"/>
        <v>29304</v>
      </c>
      <c r="R66" s="199">
        <v>0.20349999999999999</v>
      </c>
      <c r="S66" s="207">
        <v>120298.68</v>
      </c>
      <c r="T66" s="207">
        <v>20726.25</v>
      </c>
      <c r="U66" s="204">
        <f t="shared" si="28"/>
        <v>1.002489</v>
      </c>
      <c r="V66" s="208">
        <f t="shared" si="29"/>
        <v>0.785085227272727</v>
      </c>
      <c r="W66" s="208">
        <f t="shared" si="30"/>
        <v>0.83540749999999997</v>
      </c>
      <c r="X66" s="208">
        <f t="shared" si="31"/>
        <v>0.70728398853398899</v>
      </c>
      <c r="Y66" s="299">
        <f t="shared" si="47"/>
        <v>900</v>
      </c>
      <c r="Z66" s="303">
        <v>0</v>
      </c>
      <c r="AA66" s="214">
        <v>25000</v>
      </c>
      <c r="AB66" s="197">
        <f t="shared" si="32"/>
        <v>50000</v>
      </c>
      <c r="AC66" s="198">
        <v>6602.9937834577704</v>
      </c>
      <c r="AD66" s="111">
        <f t="shared" si="33"/>
        <v>13205.987566915501</v>
      </c>
      <c r="AE66" s="199">
        <v>0.264119751338311</v>
      </c>
      <c r="AF66" s="198">
        <v>28750</v>
      </c>
      <c r="AG66" s="111">
        <f t="shared" si="34"/>
        <v>57500</v>
      </c>
      <c r="AH66" s="198">
        <v>7061.9018514080899</v>
      </c>
      <c r="AI66" s="111">
        <f t="shared" si="35"/>
        <v>14123.8037028162</v>
      </c>
      <c r="AJ66" s="218">
        <v>0.24563136874462899</v>
      </c>
      <c r="AK66" s="219">
        <v>66723.06</v>
      </c>
      <c r="AL66" s="219">
        <v>15080.51</v>
      </c>
      <c r="AM66" s="220">
        <f t="shared" si="36"/>
        <v>1.3344612</v>
      </c>
      <c r="AN66" s="220">
        <f t="shared" si="37"/>
        <v>1.1419448885277299</v>
      </c>
      <c r="AO66" s="220">
        <f t="shared" si="38"/>
        <v>1.1604010434782599</v>
      </c>
      <c r="AP66" s="220">
        <f t="shared" si="39"/>
        <v>1.0677371561736599</v>
      </c>
      <c r="AQ66" s="188">
        <v>300</v>
      </c>
      <c r="AR66" s="212">
        <f>(AL66-AD66)*0.2</f>
        <v>374.90448661689999</v>
      </c>
      <c r="AS66" s="224">
        <v>71</v>
      </c>
      <c r="AT66" s="224">
        <v>54</v>
      </c>
      <c r="AU66" s="224">
        <f t="shared" si="44"/>
        <v>-17</v>
      </c>
      <c r="AV66" s="225">
        <f>AU66*2</f>
        <v>-34</v>
      </c>
      <c r="AW66" s="224">
        <v>45</v>
      </c>
      <c r="AX66" s="224">
        <v>22</v>
      </c>
      <c r="AY66" s="224">
        <v>25</v>
      </c>
      <c r="AZ66" s="224">
        <f t="shared" si="45"/>
        <v>2</v>
      </c>
      <c r="BA66" s="224"/>
      <c r="BB66" s="228">
        <v>400</v>
      </c>
      <c r="BC66" s="224">
        <v>200</v>
      </c>
      <c r="BD66" s="224">
        <v>176</v>
      </c>
      <c r="BE66" s="230">
        <v>-24</v>
      </c>
      <c r="BF66" s="231">
        <v>15</v>
      </c>
      <c r="BG66" s="224">
        <v>33</v>
      </c>
      <c r="BH66" s="224">
        <f t="shared" si="46"/>
        <v>18</v>
      </c>
    </row>
    <row r="67" spans="1:60">
      <c r="A67" s="32">
        <v>21</v>
      </c>
      <c r="B67" s="32">
        <v>712</v>
      </c>
      <c r="C67" s="33" t="s">
        <v>113</v>
      </c>
      <c r="D67" s="33" t="s">
        <v>51</v>
      </c>
      <c r="E67" s="60">
        <v>7</v>
      </c>
      <c r="F67" s="71">
        <v>200</v>
      </c>
      <c r="G67" s="185">
        <v>4</v>
      </c>
      <c r="H67" s="185">
        <v>1</v>
      </c>
      <c r="I67" s="198">
        <v>22000</v>
      </c>
      <c r="J67" s="111">
        <f t="shared" si="22"/>
        <v>66000</v>
      </c>
      <c r="K67" s="198">
        <f t="shared" si="23"/>
        <v>5532.5602736435503</v>
      </c>
      <c r="L67" s="111">
        <f t="shared" si="24"/>
        <v>16597.6808209306</v>
      </c>
      <c r="M67" s="199">
        <v>0.251480012438343</v>
      </c>
      <c r="N67" s="200">
        <v>27500</v>
      </c>
      <c r="O67" s="197">
        <f t="shared" si="25"/>
        <v>82500</v>
      </c>
      <c r="P67" s="198">
        <f t="shared" si="26"/>
        <v>6397.0228164003402</v>
      </c>
      <c r="Q67" s="111">
        <f t="shared" si="27"/>
        <v>19191.068449201</v>
      </c>
      <c r="R67" s="199">
        <v>0.23261901150546699</v>
      </c>
      <c r="S67" s="207">
        <v>66156.62</v>
      </c>
      <c r="T67" s="207">
        <v>17591.419999999998</v>
      </c>
      <c r="U67" s="204">
        <f t="shared" si="28"/>
        <v>1.00237303030303</v>
      </c>
      <c r="V67" s="204">
        <f t="shared" si="29"/>
        <v>1.05987217068401</v>
      </c>
      <c r="W67" s="208">
        <f t="shared" si="30"/>
        <v>0.80189842424242397</v>
      </c>
      <c r="X67" s="208">
        <f t="shared" si="31"/>
        <v>0.91664620167265398</v>
      </c>
      <c r="Y67" s="299">
        <f t="shared" si="47"/>
        <v>900</v>
      </c>
      <c r="Z67" s="300">
        <f>(T67-L67)*0.2</f>
        <v>198.74783581387999</v>
      </c>
      <c r="AA67" s="214">
        <v>14300</v>
      </c>
      <c r="AB67" s="197">
        <f t="shared" si="32"/>
        <v>28600</v>
      </c>
      <c r="AC67" s="198">
        <v>4645.0453964132303</v>
      </c>
      <c r="AD67" s="111">
        <f t="shared" si="33"/>
        <v>9290.0907928264605</v>
      </c>
      <c r="AE67" s="199">
        <v>0.32482834939952598</v>
      </c>
      <c r="AF67" s="198">
        <v>16445</v>
      </c>
      <c r="AG67" s="111">
        <f t="shared" si="34"/>
        <v>32890</v>
      </c>
      <c r="AH67" s="198">
        <v>4967.8760514639498</v>
      </c>
      <c r="AI67" s="111">
        <f t="shared" si="35"/>
        <v>9935.7521029278996</v>
      </c>
      <c r="AJ67" s="218">
        <v>0.302090364941559</v>
      </c>
      <c r="AK67" s="219">
        <v>43781.39</v>
      </c>
      <c r="AL67" s="219">
        <v>12420.96</v>
      </c>
      <c r="AM67" s="220">
        <f t="shared" si="36"/>
        <v>1.5308178321678301</v>
      </c>
      <c r="AN67" s="220">
        <f t="shared" si="37"/>
        <v>1.3370116909504399</v>
      </c>
      <c r="AO67" s="220">
        <f t="shared" si="38"/>
        <v>1.33114594101551</v>
      </c>
      <c r="AP67" s="220">
        <f t="shared" si="39"/>
        <v>1.2501278082753</v>
      </c>
      <c r="AQ67" s="188">
        <v>500</v>
      </c>
      <c r="AR67" s="212">
        <f>(AL67-AD67)*0.2</f>
        <v>626.17384143470804</v>
      </c>
      <c r="AS67" s="224">
        <v>65</v>
      </c>
      <c r="AT67" s="224">
        <v>52</v>
      </c>
      <c r="AU67" s="224">
        <f t="shared" si="44"/>
        <v>-13</v>
      </c>
      <c r="AV67" s="225">
        <f>AU67*2</f>
        <v>-26</v>
      </c>
      <c r="AW67" s="224">
        <v>26</v>
      </c>
      <c r="AX67" s="224">
        <v>26</v>
      </c>
      <c r="AY67" s="224">
        <v>8</v>
      </c>
      <c r="AZ67" s="224">
        <f t="shared" si="45"/>
        <v>8</v>
      </c>
      <c r="BA67" s="224"/>
      <c r="BB67" s="228">
        <v>200</v>
      </c>
      <c r="BC67" s="224">
        <v>64</v>
      </c>
      <c r="BD67" s="224">
        <v>208</v>
      </c>
      <c r="BE67" s="230">
        <v>72</v>
      </c>
      <c r="BF67" s="231">
        <v>14</v>
      </c>
      <c r="BG67" s="224">
        <v>8</v>
      </c>
      <c r="BH67" s="224">
        <f t="shared" si="46"/>
        <v>-6</v>
      </c>
    </row>
    <row r="68" spans="1:60">
      <c r="A68" s="32">
        <v>126</v>
      </c>
      <c r="B68" s="32">
        <v>371</v>
      </c>
      <c r="C68" s="33" t="s">
        <v>114</v>
      </c>
      <c r="D68" s="33" t="s">
        <v>45</v>
      </c>
      <c r="E68" s="60">
        <v>43</v>
      </c>
      <c r="F68" s="71">
        <v>100</v>
      </c>
      <c r="G68" s="185">
        <v>3</v>
      </c>
      <c r="H68" s="185">
        <v>0</v>
      </c>
      <c r="I68" s="198">
        <v>7000</v>
      </c>
      <c r="J68" s="111">
        <f t="shared" ref="J68:J131" si="49">I68*3</f>
        <v>21000</v>
      </c>
      <c r="K68" s="198">
        <f t="shared" ref="K68:K131" si="50">I68*M68</f>
        <v>1810.01108718606</v>
      </c>
      <c r="L68" s="111">
        <f t="shared" ref="L68:L131" si="51">K68*3</f>
        <v>5430.0332615581701</v>
      </c>
      <c r="M68" s="199">
        <v>0.25857301245515102</v>
      </c>
      <c r="N68" s="200">
        <v>9000</v>
      </c>
      <c r="O68" s="197">
        <f t="shared" ref="O68:O131" si="52">N68*3</f>
        <v>27000</v>
      </c>
      <c r="P68" s="198">
        <f t="shared" ref="P68:P131" si="53">N68*R68</f>
        <v>2152.62032868914</v>
      </c>
      <c r="Q68" s="111">
        <f t="shared" ref="Q68:Q131" si="54">P68*3</f>
        <v>6457.8609860674096</v>
      </c>
      <c r="R68" s="199">
        <v>0.23918003652101499</v>
      </c>
      <c r="S68" s="207">
        <v>21023.91</v>
      </c>
      <c r="T68" s="207">
        <v>4340.97</v>
      </c>
      <c r="U68" s="204">
        <f t="shared" ref="U68:U131" si="55">S68/J68</f>
        <v>1.0011385714285701</v>
      </c>
      <c r="V68" s="208">
        <f t="shared" ref="V68:V131" si="56">T68/L68</f>
        <v>0.79943709198465196</v>
      </c>
      <c r="W68" s="208">
        <f t="shared" ref="W68:W131" si="57">S68/O68</f>
        <v>0.77866333333333304</v>
      </c>
      <c r="X68" s="208">
        <f t="shared" ref="X68:X131" si="58">T68/Q68</f>
        <v>0.67219935662373098</v>
      </c>
      <c r="Y68" s="299">
        <f t="shared" si="47"/>
        <v>600</v>
      </c>
      <c r="Z68" s="303">
        <v>0</v>
      </c>
      <c r="AA68" s="214">
        <v>4550</v>
      </c>
      <c r="AB68" s="197">
        <f t="shared" ref="AB68:AB131" si="59">AA68*2</f>
        <v>9100</v>
      </c>
      <c r="AC68" s="198">
        <v>1519.6551419499599</v>
      </c>
      <c r="AD68" s="111">
        <f t="shared" ref="AD68:AD131" si="60">AC68*2</f>
        <v>3039.3102838999198</v>
      </c>
      <c r="AE68" s="199">
        <v>0.33399014108790398</v>
      </c>
      <c r="AF68" s="198">
        <v>5232.5</v>
      </c>
      <c r="AG68" s="111">
        <f t="shared" ref="AG68:AG131" si="61">AF68*2</f>
        <v>10465</v>
      </c>
      <c r="AH68" s="198">
        <v>1625.27117431549</v>
      </c>
      <c r="AI68" s="111">
        <f t="shared" ref="AI68:AI131" si="62">AH68*2</f>
        <v>3250.5423486309801</v>
      </c>
      <c r="AJ68" s="218">
        <v>0.31061083121175098</v>
      </c>
      <c r="AK68" s="219">
        <v>10838.93</v>
      </c>
      <c r="AL68" s="219">
        <v>2356.73</v>
      </c>
      <c r="AM68" s="220">
        <f t="shared" ref="AM68:AM131" si="63">AK68/AB68</f>
        <v>1.19109120879121</v>
      </c>
      <c r="AN68" s="79">
        <f t="shared" ref="AN68:AN131" si="64">AL68/AD68</f>
        <v>0.77541605820381698</v>
      </c>
      <c r="AO68" s="220">
        <f t="shared" ref="AO68:AO131" si="65">AK68/AG68</f>
        <v>1.0357314859054001</v>
      </c>
      <c r="AP68" s="79">
        <f t="shared" ref="AP68:AP131" si="66">AL68/AI68</f>
        <v>0.72502670238785705</v>
      </c>
      <c r="AQ68" s="223"/>
      <c r="AR68" s="223"/>
      <c r="AS68" s="224">
        <v>27</v>
      </c>
      <c r="AT68" s="224">
        <v>0</v>
      </c>
      <c r="AU68" s="224">
        <f t="shared" si="44"/>
        <v>-27</v>
      </c>
      <c r="AV68" s="225">
        <f>AU68*2</f>
        <v>-54</v>
      </c>
      <c r="AW68" s="224">
        <v>10</v>
      </c>
      <c r="AX68" s="224">
        <v>10</v>
      </c>
      <c r="AY68" s="224">
        <v>0</v>
      </c>
      <c r="AZ68" s="224">
        <f t="shared" si="45"/>
        <v>0</v>
      </c>
      <c r="BA68" s="224"/>
      <c r="BB68" s="228">
        <v>100</v>
      </c>
      <c r="BC68" s="224">
        <v>0</v>
      </c>
      <c r="BD68" s="224">
        <v>80</v>
      </c>
      <c r="BE68" s="230">
        <v>-20</v>
      </c>
      <c r="BF68" s="231">
        <v>3</v>
      </c>
      <c r="BG68" s="224">
        <v>0</v>
      </c>
      <c r="BH68" s="224">
        <f t="shared" si="46"/>
        <v>-3</v>
      </c>
    </row>
    <row r="69" spans="1:60">
      <c r="A69" s="32">
        <v>12</v>
      </c>
      <c r="B69" s="32">
        <v>707</v>
      </c>
      <c r="C69" s="33" t="s">
        <v>115</v>
      </c>
      <c r="D69" s="33" t="s">
        <v>51</v>
      </c>
      <c r="E69" s="186">
        <v>4</v>
      </c>
      <c r="F69" s="187">
        <v>200</v>
      </c>
      <c r="G69" s="185">
        <v>3</v>
      </c>
      <c r="H69" s="185">
        <v>3</v>
      </c>
      <c r="I69" s="198">
        <v>23000</v>
      </c>
      <c r="J69" s="111">
        <f t="shared" si="49"/>
        <v>69000</v>
      </c>
      <c r="K69" s="198">
        <f t="shared" si="50"/>
        <v>5687.3074542491204</v>
      </c>
      <c r="L69" s="111">
        <f t="shared" si="51"/>
        <v>17061.922362747398</v>
      </c>
      <c r="M69" s="199">
        <v>0.24727423714126601</v>
      </c>
      <c r="N69" s="200">
        <v>28750</v>
      </c>
      <c r="O69" s="197">
        <f t="shared" si="52"/>
        <v>86250</v>
      </c>
      <c r="P69" s="198">
        <f t="shared" si="53"/>
        <v>6575.9492439755404</v>
      </c>
      <c r="Q69" s="111">
        <f t="shared" si="54"/>
        <v>19727.847731926598</v>
      </c>
      <c r="R69" s="199">
        <v>0.22872866935567099</v>
      </c>
      <c r="S69" s="207">
        <v>69009.100000000006</v>
      </c>
      <c r="T69" s="207">
        <v>19237.72</v>
      </c>
      <c r="U69" s="204">
        <f t="shared" si="55"/>
        <v>1.00013188405797</v>
      </c>
      <c r="V69" s="204">
        <f t="shared" si="56"/>
        <v>1.1275235926523299</v>
      </c>
      <c r="W69" s="208">
        <f t="shared" si="57"/>
        <v>0.80010550724637697</v>
      </c>
      <c r="X69" s="208">
        <f t="shared" si="58"/>
        <v>0.97515553959120305</v>
      </c>
      <c r="Y69" s="299">
        <f t="shared" si="47"/>
        <v>900</v>
      </c>
      <c r="Z69" s="300">
        <f>(T69-L69)*0.2</f>
        <v>435.15952745052101</v>
      </c>
      <c r="AA69" s="214">
        <v>14950</v>
      </c>
      <c r="AB69" s="197">
        <f t="shared" si="59"/>
        <v>29900</v>
      </c>
      <c r="AC69" s="198">
        <v>4774.96855012998</v>
      </c>
      <c r="AD69" s="111">
        <f t="shared" si="60"/>
        <v>9549.9371002599601</v>
      </c>
      <c r="AE69" s="199">
        <v>0.31939588964080201</v>
      </c>
      <c r="AF69" s="198">
        <v>17192.5</v>
      </c>
      <c r="AG69" s="111">
        <f t="shared" si="61"/>
        <v>34385</v>
      </c>
      <c r="AH69" s="198">
        <v>5106.8288643640199</v>
      </c>
      <c r="AI69" s="111">
        <f t="shared" si="62"/>
        <v>10213.657728728</v>
      </c>
      <c r="AJ69" s="218">
        <v>0.29703817736594501</v>
      </c>
      <c r="AK69" s="219">
        <v>35884.9</v>
      </c>
      <c r="AL69" s="219">
        <v>7415.65</v>
      </c>
      <c r="AM69" s="220">
        <f t="shared" si="63"/>
        <v>1.20016387959866</v>
      </c>
      <c r="AN69" s="79">
        <f t="shared" si="64"/>
        <v>0.77651296779725798</v>
      </c>
      <c r="AO69" s="220">
        <f t="shared" si="65"/>
        <v>1.0436207648683999</v>
      </c>
      <c r="AP69" s="79">
        <f t="shared" si="66"/>
        <v>0.726052330806224</v>
      </c>
      <c r="AQ69" s="223"/>
      <c r="AR69" s="223"/>
      <c r="AS69" s="224">
        <v>56</v>
      </c>
      <c r="AT69" s="224">
        <v>67</v>
      </c>
      <c r="AU69" s="224">
        <f t="shared" ref="AU69:AU100" si="67">AT69-AS69</f>
        <v>11</v>
      </c>
      <c r="AV69" s="225"/>
      <c r="AW69" s="224">
        <v>36</v>
      </c>
      <c r="AX69" s="224">
        <v>13</v>
      </c>
      <c r="AY69" s="224">
        <v>8</v>
      </c>
      <c r="AZ69" s="224">
        <f t="shared" ref="AZ69:AZ100" si="68">(AX69+AY69)-AW69</f>
        <v>-15</v>
      </c>
      <c r="BA69" s="225">
        <f>AZ69*5</f>
        <v>-75</v>
      </c>
      <c r="BB69" s="228">
        <v>300</v>
      </c>
      <c r="BC69" s="224">
        <v>64</v>
      </c>
      <c r="BD69" s="224">
        <v>65</v>
      </c>
      <c r="BE69" s="230">
        <v>-171</v>
      </c>
      <c r="BF69" s="231">
        <v>12</v>
      </c>
      <c r="BG69" s="224">
        <v>7</v>
      </c>
      <c r="BH69" s="224">
        <f t="shared" ref="BH69:BH100" si="69">BG69-BF69</f>
        <v>-5</v>
      </c>
    </row>
    <row r="70" spans="1:60">
      <c r="A70" s="32">
        <v>73</v>
      </c>
      <c r="B70" s="32">
        <v>107728</v>
      </c>
      <c r="C70" s="33" t="s">
        <v>116</v>
      </c>
      <c r="D70" s="33" t="s">
        <v>49</v>
      </c>
      <c r="E70" s="60">
        <v>25</v>
      </c>
      <c r="F70" s="71">
        <v>150</v>
      </c>
      <c r="G70" s="185">
        <v>3</v>
      </c>
      <c r="H70" s="185">
        <v>1</v>
      </c>
      <c r="I70" s="198">
        <v>12000</v>
      </c>
      <c r="J70" s="111">
        <f t="shared" si="49"/>
        <v>36000</v>
      </c>
      <c r="K70" s="198">
        <f t="shared" si="50"/>
        <v>2440.87701884138</v>
      </c>
      <c r="L70" s="111">
        <f t="shared" si="51"/>
        <v>7322.6310565241502</v>
      </c>
      <c r="M70" s="199">
        <v>0.20340641823678199</v>
      </c>
      <c r="N70" s="200">
        <v>15500</v>
      </c>
      <c r="O70" s="197">
        <f t="shared" si="52"/>
        <v>46500</v>
      </c>
      <c r="P70" s="198">
        <f t="shared" si="53"/>
        <v>2916.3395214698699</v>
      </c>
      <c r="Q70" s="111">
        <f t="shared" si="54"/>
        <v>8749.01856440962</v>
      </c>
      <c r="R70" s="199">
        <v>0.18815093686902401</v>
      </c>
      <c r="S70" s="207">
        <v>35887.39</v>
      </c>
      <c r="T70" s="207">
        <v>6948.12</v>
      </c>
      <c r="U70" s="208">
        <f t="shared" si="55"/>
        <v>0.99687194444444405</v>
      </c>
      <c r="V70" s="208">
        <f t="shared" si="56"/>
        <v>0.94885567036857899</v>
      </c>
      <c r="W70" s="208">
        <f t="shared" si="57"/>
        <v>0.77177182795698895</v>
      </c>
      <c r="X70" s="208">
        <f t="shared" si="58"/>
        <v>0.79415993335120505</v>
      </c>
      <c r="Y70" s="299"/>
      <c r="Z70" s="300"/>
      <c r="AA70" s="214">
        <v>7150</v>
      </c>
      <c r="AB70" s="197">
        <f t="shared" si="59"/>
        <v>14300</v>
      </c>
      <c r="AC70" s="198">
        <v>1878.5430250909501</v>
      </c>
      <c r="AD70" s="111">
        <f t="shared" si="60"/>
        <v>3757.0860501819002</v>
      </c>
      <c r="AE70" s="199">
        <v>0.26273329022251102</v>
      </c>
      <c r="AF70" s="198">
        <v>8222.5</v>
      </c>
      <c r="AG70" s="111">
        <f t="shared" si="61"/>
        <v>16445</v>
      </c>
      <c r="AH70" s="198">
        <v>2009.1017653347701</v>
      </c>
      <c r="AI70" s="111">
        <f t="shared" si="62"/>
        <v>4018.2035306695402</v>
      </c>
      <c r="AJ70" s="218">
        <v>0.244341959906935</v>
      </c>
      <c r="AK70" s="219">
        <v>17189.25</v>
      </c>
      <c r="AL70" s="219">
        <v>3352.74</v>
      </c>
      <c r="AM70" s="220">
        <f t="shared" si="63"/>
        <v>1.20204545454545</v>
      </c>
      <c r="AN70" s="79">
        <f t="shared" si="64"/>
        <v>0.89237775105994099</v>
      </c>
      <c r="AO70" s="220">
        <f t="shared" si="65"/>
        <v>1.0452569169960499</v>
      </c>
      <c r="AP70" s="79">
        <f t="shared" si="66"/>
        <v>0.83438779902752802</v>
      </c>
      <c r="AQ70" s="223"/>
      <c r="AR70" s="223"/>
      <c r="AS70" s="224">
        <v>33</v>
      </c>
      <c r="AT70" s="224">
        <v>54</v>
      </c>
      <c r="AU70" s="224">
        <f t="shared" si="67"/>
        <v>21</v>
      </c>
      <c r="AV70" s="225"/>
      <c r="AW70" s="224">
        <v>14</v>
      </c>
      <c r="AX70" s="224">
        <v>2</v>
      </c>
      <c r="AY70" s="224">
        <v>0</v>
      </c>
      <c r="AZ70" s="224">
        <f t="shared" si="68"/>
        <v>-12</v>
      </c>
      <c r="BA70" s="225">
        <f>AZ70*5</f>
        <v>-60</v>
      </c>
      <c r="BB70" s="228">
        <v>100</v>
      </c>
      <c r="BC70" s="224">
        <v>0</v>
      </c>
      <c r="BD70" s="224">
        <v>10</v>
      </c>
      <c r="BE70" s="230">
        <v>-90</v>
      </c>
      <c r="BF70" s="231">
        <v>6</v>
      </c>
      <c r="BG70" s="224">
        <v>2</v>
      </c>
      <c r="BH70" s="224">
        <f t="shared" si="69"/>
        <v>-4</v>
      </c>
    </row>
    <row r="71" spans="1:60">
      <c r="A71" s="32">
        <v>40</v>
      </c>
      <c r="B71" s="32">
        <v>105751</v>
      </c>
      <c r="C71" s="33" t="s">
        <v>117</v>
      </c>
      <c r="D71" s="33" t="s">
        <v>51</v>
      </c>
      <c r="E71" s="186">
        <v>14</v>
      </c>
      <c r="F71" s="187">
        <v>150</v>
      </c>
      <c r="G71" s="185">
        <v>2</v>
      </c>
      <c r="H71" s="185">
        <v>2</v>
      </c>
      <c r="I71" s="198">
        <v>15000</v>
      </c>
      <c r="J71" s="111">
        <f t="shared" si="49"/>
        <v>45000</v>
      </c>
      <c r="K71" s="198">
        <f t="shared" si="50"/>
        <v>3787.3709358402998</v>
      </c>
      <c r="L71" s="111">
        <f t="shared" si="51"/>
        <v>11362.1128075209</v>
      </c>
      <c r="M71" s="199">
        <v>0.25249139572268697</v>
      </c>
      <c r="N71" s="200">
        <v>18800</v>
      </c>
      <c r="O71" s="197">
        <f t="shared" si="52"/>
        <v>56400</v>
      </c>
      <c r="P71" s="198">
        <f t="shared" si="53"/>
        <v>4390.8253716175404</v>
      </c>
      <c r="Q71" s="111">
        <f t="shared" si="54"/>
        <v>13172.476114852599</v>
      </c>
      <c r="R71" s="199">
        <v>0.233554541043486</v>
      </c>
      <c r="S71" s="207">
        <v>44230.7</v>
      </c>
      <c r="T71" s="207">
        <v>8903.56</v>
      </c>
      <c r="U71" s="208">
        <f t="shared" si="55"/>
        <v>0.98290444444444403</v>
      </c>
      <c r="V71" s="208">
        <f t="shared" si="56"/>
        <v>0.78361834201350899</v>
      </c>
      <c r="W71" s="208">
        <f t="shared" si="57"/>
        <v>0.78423226950354596</v>
      </c>
      <c r="X71" s="208">
        <f t="shared" si="58"/>
        <v>0.67592151410020795</v>
      </c>
      <c r="Y71" s="299"/>
      <c r="Z71" s="300"/>
      <c r="AA71" s="214">
        <v>9750</v>
      </c>
      <c r="AB71" s="197">
        <f t="shared" si="59"/>
        <v>19500</v>
      </c>
      <c r="AC71" s="198">
        <v>3179.81351488259</v>
      </c>
      <c r="AD71" s="111">
        <f t="shared" si="60"/>
        <v>6359.6270297651799</v>
      </c>
      <c r="AE71" s="199">
        <v>0.326134719475138</v>
      </c>
      <c r="AF71" s="198">
        <v>11212.5</v>
      </c>
      <c r="AG71" s="111">
        <f t="shared" si="61"/>
        <v>22425</v>
      </c>
      <c r="AH71" s="198">
        <v>3400.8105541669402</v>
      </c>
      <c r="AI71" s="111">
        <f t="shared" si="62"/>
        <v>6801.6211083338803</v>
      </c>
      <c r="AJ71" s="218">
        <v>0.30330528911187798</v>
      </c>
      <c r="AK71" s="219">
        <v>21042.17</v>
      </c>
      <c r="AL71" s="219">
        <v>4674.25</v>
      </c>
      <c r="AM71" s="220">
        <f t="shared" si="63"/>
        <v>1.07908564102564</v>
      </c>
      <c r="AN71" s="79">
        <f t="shared" si="64"/>
        <v>0.73498807054611004</v>
      </c>
      <c r="AO71" s="79">
        <f t="shared" si="65"/>
        <v>0.93833534002229602</v>
      </c>
      <c r="AP71" s="79">
        <f t="shared" si="66"/>
        <v>0.68722587241337796</v>
      </c>
      <c r="AQ71" s="223"/>
      <c r="AR71" s="223"/>
      <c r="AS71" s="224">
        <v>42</v>
      </c>
      <c r="AT71" s="224">
        <v>11</v>
      </c>
      <c r="AU71" s="224">
        <f t="shared" si="67"/>
        <v>-31</v>
      </c>
      <c r="AV71" s="225">
        <f>AU71*2</f>
        <v>-62</v>
      </c>
      <c r="AW71" s="224">
        <v>18</v>
      </c>
      <c r="AX71" s="224">
        <v>15</v>
      </c>
      <c r="AY71" s="224">
        <v>4</v>
      </c>
      <c r="AZ71" s="224">
        <f t="shared" si="68"/>
        <v>1</v>
      </c>
      <c r="BA71" s="224"/>
      <c r="BB71" s="228">
        <v>100</v>
      </c>
      <c r="BC71" s="224">
        <v>32</v>
      </c>
      <c r="BD71" s="224">
        <v>120</v>
      </c>
      <c r="BE71" s="230">
        <v>52</v>
      </c>
      <c r="BF71" s="231">
        <v>8</v>
      </c>
      <c r="BG71" s="224">
        <v>27</v>
      </c>
      <c r="BH71" s="224">
        <f t="shared" si="69"/>
        <v>19</v>
      </c>
    </row>
    <row r="72" spans="1:60">
      <c r="A72" s="32">
        <v>101</v>
      </c>
      <c r="B72" s="32">
        <v>549</v>
      </c>
      <c r="C72" s="33" t="s">
        <v>118</v>
      </c>
      <c r="D72" s="33" t="s">
        <v>49</v>
      </c>
      <c r="E72" s="186">
        <v>34</v>
      </c>
      <c r="F72" s="187">
        <v>150</v>
      </c>
      <c r="G72" s="185">
        <v>3</v>
      </c>
      <c r="H72" s="185">
        <v>1</v>
      </c>
      <c r="I72" s="198">
        <v>10500</v>
      </c>
      <c r="J72" s="111">
        <f t="shared" si="49"/>
        <v>31500</v>
      </c>
      <c r="K72" s="198">
        <f t="shared" si="50"/>
        <v>2100</v>
      </c>
      <c r="L72" s="111">
        <f t="shared" si="51"/>
        <v>6300</v>
      </c>
      <c r="M72" s="199">
        <v>0.2</v>
      </c>
      <c r="N72" s="200">
        <v>13500</v>
      </c>
      <c r="O72" s="197">
        <f t="shared" si="52"/>
        <v>40500</v>
      </c>
      <c r="P72" s="198">
        <f t="shared" si="53"/>
        <v>2497.5</v>
      </c>
      <c r="Q72" s="111">
        <f t="shared" si="54"/>
        <v>7492.5</v>
      </c>
      <c r="R72" s="199">
        <v>0.185</v>
      </c>
      <c r="S72" s="207">
        <v>30691.49</v>
      </c>
      <c r="T72" s="207">
        <v>6291.36</v>
      </c>
      <c r="U72" s="208">
        <f t="shared" si="55"/>
        <v>0.97433301587301602</v>
      </c>
      <c r="V72" s="208">
        <f t="shared" si="56"/>
        <v>0.99862857142857098</v>
      </c>
      <c r="W72" s="208">
        <f t="shared" si="57"/>
        <v>0.75781456790123503</v>
      </c>
      <c r="X72" s="208">
        <f t="shared" si="58"/>
        <v>0.83968768768768798</v>
      </c>
      <c r="Y72" s="299"/>
      <c r="Z72" s="300"/>
      <c r="AA72" s="214">
        <v>6825</v>
      </c>
      <c r="AB72" s="197">
        <f t="shared" si="59"/>
        <v>13650</v>
      </c>
      <c r="AC72" s="198">
        <v>1707.9090996188399</v>
      </c>
      <c r="AD72" s="111">
        <f t="shared" si="60"/>
        <v>3415.8181992376799</v>
      </c>
      <c r="AE72" s="199">
        <v>0.25024309151924401</v>
      </c>
      <c r="AF72" s="198">
        <v>7848.75</v>
      </c>
      <c r="AG72" s="111">
        <f t="shared" si="61"/>
        <v>15697.5</v>
      </c>
      <c r="AH72" s="198">
        <v>1826.60878204235</v>
      </c>
      <c r="AI72" s="111">
        <f t="shared" si="62"/>
        <v>3653.2175640846999</v>
      </c>
      <c r="AJ72" s="218">
        <v>0.232726075112897</v>
      </c>
      <c r="AK72" s="219">
        <v>16759.78</v>
      </c>
      <c r="AL72" s="219">
        <v>3165.44</v>
      </c>
      <c r="AM72" s="220">
        <f t="shared" si="63"/>
        <v>1.22782271062271</v>
      </c>
      <c r="AN72" s="79">
        <f t="shared" si="64"/>
        <v>0.92670037319504905</v>
      </c>
      <c r="AO72" s="220">
        <f t="shared" si="65"/>
        <v>1.0676719222806199</v>
      </c>
      <c r="AP72" s="79">
        <f t="shared" si="66"/>
        <v>0.86648001233758698</v>
      </c>
      <c r="AQ72" s="223"/>
      <c r="AR72" s="223"/>
      <c r="AS72" s="224">
        <v>36</v>
      </c>
      <c r="AT72" s="224">
        <v>10</v>
      </c>
      <c r="AU72" s="224">
        <f t="shared" si="67"/>
        <v>-26</v>
      </c>
      <c r="AV72" s="225">
        <f>AU72*2</f>
        <v>-52</v>
      </c>
      <c r="AW72" s="224">
        <v>10</v>
      </c>
      <c r="AX72" s="224">
        <v>2</v>
      </c>
      <c r="AY72" s="224">
        <v>0</v>
      </c>
      <c r="AZ72" s="224">
        <f t="shared" si="68"/>
        <v>-8</v>
      </c>
      <c r="BA72" s="225">
        <f>AZ72*5</f>
        <v>-40</v>
      </c>
      <c r="BB72" s="228">
        <v>100</v>
      </c>
      <c r="BC72" s="224">
        <v>0</v>
      </c>
      <c r="BD72" s="224">
        <v>10</v>
      </c>
      <c r="BE72" s="230">
        <v>-90</v>
      </c>
      <c r="BF72" s="231">
        <v>4</v>
      </c>
      <c r="BG72" s="224">
        <v>4</v>
      </c>
      <c r="BH72" s="224">
        <f t="shared" si="69"/>
        <v>0</v>
      </c>
    </row>
    <row r="73" spans="1:60">
      <c r="A73" s="32">
        <v>71</v>
      </c>
      <c r="B73" s="32">
        <v>721</v>
      </c>
      <c r="C73" s="33" t="s">
        <v>119</v>
      </c>
      <c r="D73" s="33" t="s">
        <v>59</v>
      </c>
      <c r="E73" s="186">
        <v>24</v>
      </c>
      <c r="F73" s="187">
        <v>150</v>
      </c>
      <c r="G73" s="185">
        <v>3</v>
      </c>
      <c r="H73" s="185">
        <v>1</v>
      </c>
      <c r="I73" s="198">
        <v>12000</v>
      </c>
      <c r="J73" s="111">
        <f t="shared" si="49"/>
        <v>36000</v>
      </c>
      <c r="K73" s="198">
        <f t="shared" si="50"/>
        <v>3002.8223923659598</v>
      </c>
      <c r="L73" s="111">
        <f t="shared" si="51"/>
        <v>9008.4671770978803</v>
      </c>
      <c r="M73" s="199">
        <v>0.25023519936382999</v>
      </c>
      <c r="N73" s="200">
        <v>15500</v>
      </c>
      <c r="O73" s="197">
        <f t="shared" si="52"/>
        <v>46500</v>
      </c>
      <c r="P73" s="198">
        <f t="shared" si="53"/>
        <v>3587.7471708789199</v>
      </c>
      <c r="Q73" s="111">
        <f t="shared" si="54"/>
        <v>10763.2415126368</v>
      </c>
      <c r="R73" s="199">
        <v>0.23146755941154301</v>
      </c>
      <c r="S73" s="207">
        <v>34382.71</v>
      </c>
      <c r="T73" s="207">
        <v>7907.84</v>
      </c>
      <c r="U73" s="208">
        <f t="shared" si="55"/>
        <v>0.95507527777777801</v>
      </c>
      <c r="V73" s="208">
        <f t="shared" si="56"/>
        <v>0.87782303521114102</v>
      </c>
      <c r="W73" s="208">
        <f t="shared" si="57"/>
        <v>0.73941311827957001</v>
      </c>
      <c r="X73" s="208">
        <f t="shared" si="58"/>
        <v>0.734708032957885</v>
      </c>
      <c r="Y73" s="299"/>
      <c r="Z73" s="300"/>
      <c r="AA73" s="214">
        <v>7800</v>
      </c>
      <c r="AB73" s="197">
        <f t="shared" si="59"/>
        <v>15600</v>
      </c>
      <c r="AC73" s="198">
        <v>2521.1196335905902</v>
      </c>
      <c r="AD73" s="111">
        <f t="shared" si="60"/>
        <v>5042.2392671811804</v>
      </c>
      <c r="AE73" s="199">
        <v>0.32322046584494701</v>
      </c>
      <c r="AF73" s="198">
        <v>8970</v>
      </c>
      <c r="AG73" s="111">
        <f t="shared" si="61"/>
        <v>17940</v>
      </c>
      <c r="AH73" s="198">
        <v>2696.3374481251299</v>
      </c>
      <c r="AI73" s="111">
        <f t="shared" si="62"/>
        <v>5392.6748962502597</v>
      </c>
      <c r="AJ73" s="218">
        <v>0.300595033235801</v>
      </c>
      <c r="AK73" s="219">
        <v>18183.45</v>
      </c>
      <c r="AL73" s="219">
        <v>4536.22</v>
      </c>
      <c r="AM73" s="220">
        <f t="shared" si="63"/>
        <v>1.16560576923077</v>
      </c>
      <c r="AN73" s="79">
        <f t="shared" si="64"/>
        <v>0.89964393985133795</v>
      </c>
      <c r="AO73" s="220">
        <f t="shared" si="65"/>
        <v>1.0135702341137101</v>
      </c>
      <c r="AP73" s="79">
        <f t="shared" si="66"/>
        <v>0.84118180444258095</v>
      </c>
      <c r="AQ73" s="223"/>
      <c r="AR73" s="223"/>
      <c r="AS73" s="224">
        <v>33</v>
      </c>
      <c r="AT73" s="224">
        <v>0</v>
      </c>
      <c r="AU73" s="224">
        <f t="shared" si="67"/>
        <v>-33</v>
      </c>
      <c r="AV73" s="225">
        <f>AU73*2</f>
        <v>-66</v>
      </c>
      <c r="AW73" s="224">
        <v>20</v>
      </c>
      <c r="AX73" s="224">
        <v>6</v>
      </c>
      <c r="AY73" s="224">
        <v>4</v>
      </c>
      <c r="AZ73" s="224">
        <f t="shared" si="68"/>
        <v>-10</v>
      </c>
      <c r="BA73" s="225">
        <f>AZ73*5</f>
        <v>-50</v>
      </c>
      <c r="BB73" s="228">
        <v>200</v>
      </c>
      <c r="BC73" s="224">
        <v>32</v>
      </c>
      <c r="BD73" s="224">
        <v>30</v>
      </c>
      <c r="BE73" s="230">
        <v>-138</v>
      </c>
      <c r="BF73" s="231">
        <v>6</v>
      </c>
      <c r="BG73" s="224">
        <v>3</v>
      </c>
      <c r="BH73" s="224">
        <f t="shared" si="69"/>
        <v>-3</v>
      </c>
    </row>
    <row r="74" spans="1:60">
      <c r="A74" s="32">
        <v>51</v>
      </c>
      <c r="B74" s="32">
        <v>108656</v>
      </c>
      <c r="C74" s="33" t="s">
        <v>120</v>
      </c>
      <c r="D74" s="33" t="s">
        <v>45</v>
      </c>
      <c r="E74" s="60">
        <v>17</v>
      </c>
      <c r="F74" s="71">
        <v>150</v>
      </c>
      <c r="G74" s="185">
        <v>2</v>
      </c>
      <c r="H74" s="185">
        <v>2</v>
      </c>
      <c r="I74" s="198">
        <v>13500</v>
      </c>
      <c r="J74" s="111">
        <f t="shared" si="49"/>
        <v>40500</v>
      </c>
      <c r="K74" s="198">
        <f t="shared" si="50"/>
        <v>2160</v>
      </c>
      <c r="L74" s="111">
        <f t="shared" si="51"/>
        <v>6480</v>
      </c>
      <c r="M74" s="199">
        <v>0.16</v>
      </c>
      <c r="N74" s="200">
        <v>16875</v>
      </c>
      <c r="O74" s="197">
        <f t="shared" si="52"/>
        <v>50625</v>
      </c>
      <c r="P74" s="198">
        <f t="shared" si="53"/>
        <v>2531.25</v>
      </c>
      <c r="Q74" s="111">
        <f t="shared" si="54"/>
        <v>7593.75</v>
      </c>
      <c r="R74" s="199">
        <v>0.15</v>
      </c>
      <c r="S74" s="207">
        <v>38550.480000000003</v>
      </c>
      <c r="T74" s="207">
        <v>6309.6</v>
      </c>
      <c r="U74" s="208">
        <f t="shared" si="55"/>
        <v>0.95186370370370399</v>
      </c>
      <c r="V74" s="208">
        <f t="shared" si="56"/>
        <v>0.97370370370370396</v>
      </c>
      <c r="W74" s="208">
        <f t="shared" si="57"/>
        <v>0.76149096296296304</v>
      </c>
      <c r="X74" s="208">
        <f t="shared" si="58"/>
        <v>0.83089382716049398</v>
      </c>
      <c r="Y74" s="299"/>
      <c r="Z74" s="300"/>
      <c r="AA74" s="214">
        <v>8775</v>
      </c>
      <c r="AB74" s="197">
        <f t="shared" si="59"/>
        <v>17550</v>
      </c>
      <c r="AC74" s="198">
        <v>1531.2394008984199</v>
      </c>
      <c r="AD74" s="111">
        <f t="shared" si="60"/>
        <v>3062.4788017968399</v>
      </c>
      <c r="AE74" s="199">
        <v>0.17450021662660101</v>
      </c>
      <c r="AF74" s="198">
        <v>10091.25</v>
      </c>
      <c r="AG74" s="111">
        <f t="shared" si="61"/>
        <v>20182.5</v>
      </c>
      <c r="AH74" s="198">
        <v>1637.6605392608701</v>
      </c>
      <c r="AI74" s="111">
        <f t="shared" si="62"/>
        <v>3275.3210785217402</v>
      </c>
      <c r="AJ74" s="218">
        <v>0.162285201462739</v>
      </c>
      <c r="AK74" s="219">
        <v>21221.31</v>
      </c>
      <c r="AL74" s="219">
        <v>3056.93</v>
      </c>
      <c r="AM74" s="220">
        <f t="shared" si="63"/>
        <v>1.20919145299145</v>
      </c>
      <c r="AN74" s="79">
        <f t="shared" si="64"/>
        <v>0.99818813381056404</v>
      </c>
      <c r="AO74" s="220">
        <f t="shared" si="65"/>
        <v>1.0514708286882199</v>
      </c>
      <c r="AP74" s="79">
        <f t="shared" si="66"/>
        <v>0.93332223825204097</v>
      </c>
      <c r="AQ74" s="223"/>
      <c r="AR74" s="223"/>
      <c r="AS74" s="224">
        <v>33</v>
      </c>
      <c r="AT74" s="224">
        <v>0</v>
      </c>
      <c r="AU74" s="224">
        <f t="shared" si="67"/>
        <v>-33</v>
      </c>
      <c r="AV74" s="225">
        <f>AU74*2</f>
        <v>-66</v>
      </c>
      <c r="AW74" s="224">
        <v>10</v>
      </c>
      <c r="AX74" s="224">
        <v>8</v>
      </c>
      <c r="AY74" s="224">
        <v>0</v>
      </c>
      <c r="AZ74" s="224">
        <f t="shared" si="68"/>
        <v>-2</v>
      </c>
      <c r="BA74" s="225">
        <f>AZ74*5</f>
        <v>-10</v>
      </c>
      <c r="BB74" s="228">
        <v>100</v>
      </c>
      <c r="BC74" s="224">
        <v>0</v>
      </c>
      <c r="BD74" s="224">
        <v>40</v>
      </c>
      <c r="BE74" s="230">
        <v>-60</v>
      </c>
      <c r="BF74" s="231">
        <v>6</v>
      </c>
      <c r="BG74" s="224">
        <v>1</v>
      </c>
      <c r="BH74" s="224">
        <f t="shared" si="69"/>
        <v>-5</v>
      </c>
    </row>
    <row r="75" spans="1:60">
      <c r="A75" s="32">
        <v>78</v>
      </c>
      <c r="B75" s="32">
        <v>570</v>
      </c>
      <c r="C75" s="33" t="s">
        <v>121</v>
      </c>
      <c r="D75" s="33" t="s">
        <v>53</v>
      </c>
      <c r="E75" s="186">
        <v>26</v>
      </c>
      <c r="F75" s="187">
        <v>150</v>
      </c>
      <c r="G75" s="185">
        <v>2</v>
      </c>
      <c r="H75" s="185">
        <v>2</v>
      </c>
      <c r="I75" s="198">
        <v>10000</v>
      </c>
      <c r="J75" s="111">
        <f t="shared" si="49"/>
        <v>30000</v>
      </c>
      <c r="K75" s="198">
        <f t="shared" si="50"/>
        <v>2045.59926977135</v>
      </c>
      <c r="L75" s="111">
        <f t="shared" si="51"/>
        <v>6136.79780931405</v>
      </c>
      <c r="M75" s="199">
        <v>0.20455992697713499</v>
      </c>
      <c r="N75" s="200">
        <v>12800</v>
      </c>
      <c r="O75" s="197">
        <f t="shared" si="52"/>
        <v>38400</v>
      </c>
      <c r="P75" s="198">
        <f t="shared" si="53"/>
        <v>2421.9895354092801</v>
      </c>
      <c r="Q75" s="111">
        <f t="shared" si="54"/>
        <v>7265.9686062278397</v>
      </c>
      <c r="R75" s="199">
        <v>0.18921793245384999</v>
      </c>
      <c r="S75" s="207">
        <v>28417.17</v>
      </c>
      <c r="T75" s="207">
        <v>7290.39</v>
      </c>
      <c r="U75" s="208">
        <f t="shared" si="55"/>
        <v>0.94723900000000005</v>
      </c>
      <c r="V75" s="208">
        <f t="shared" si="56"/>
        <v>1.1879795011227401</v>
      </c>
      <c r="W75" s="208">
        <f t="shared" si="57"/>
        <v>0.74003046875</v>
      </c>
      <c r="X75" s="208">
        <f t="shared" si="58"/>
        <v>1.0033610651374401</v>
      </c>
      <c r="Y75" s="299"/>
      <c r="Z75" s="300"/>
      <c r="AA75" s="214">
        <v>6500</v>
      </c>
      <c r="AB75" s="197">
        <f t="shared" si="59"/>
        <v>13000</v>
      </c>
      <c r="AC75" s="198">
        <v>1717.45105357886</v>
      </c>
      <c r="AD75" s="111">
        <f t="shared" si="60"/>
        <v>3434.9021071577199</v>
      </c>
      <c r="AE75" s="199">
        <v>0.26422323901213302</v>
      </c>
      <c r="AF75" s="198">
        <v>7475</v>
      </c>
      <c r="AG75" s="111">
        <f t="shared" si="61"/>
        <v>14950</v>
      </c>
      <c r="AH75" s="198">
        <v>1836.8139018026</v>
      </c>
      <c r="AI75" s="111">
        <f t="shared" si="62"/>
        <v>3673.6278036051999</v>
      </c>
      <c r="AJ75" s="218">
        <v>0.24572761228128401</v>
      </c>
      <c r="AK75" s="219">
        <v>9831.9500000000007</v>
      </c>
      <c r="AL75" s="219">
        <v>2272.1999999999998</v>
      </c>
      <c r="AM75" s="79">
        <f t="shared" si="63"/>
        <v>0.75630384615384605</v>
      </c>
      <c r="AN75" s="79">
        <f t="shared" si="64"/>
        <v>0.66150356811192501</v>
      </c>
      <c r="AO75" s="79">
        <f t="shared" si="65"/>
        <v>0.65765551839464897</v>
      </c>
      <c r="AP75" s="79">
        <f t="shared" si="66"/>
        <v>0.6185166602262</v>
      </c>
      <c r="AQ75" s="223"/>
      <c r="AR75" s="223"/>
      <c r="AS75" s="224">
        <v>27</v>
      </c>
      <c r="AT75" s="224">
        <v>44</v>
      </c>
      <c r="AU75" s="224">
        <f t="shared" si="67"/>
        <v>17</v>
      </c>
      <c r="AV75" s="225"/>
      <c r="AW75" s="224">
        <v>10</v>
      </c>
      <c r="AX75" s="224">
        <v>4</v>
      </c>
      <c r="AY75" s="224">
        <v>0</v>
      </c>
      <c r="AZ75" s="224">
        <f t="shared" si="68"/>
        <v>-6</v>
      </c>
      <c r="BA75" s="225">
        <f>AZ75*5</f>
        <v>-30</v>
      </c>
      <c r="BB75" s="228">
        <v>100</v>
      </c>
      <c r="BC75" s="224">
        <v>0</v>
      </c>
      <c r="BD75" s="224">
        <v>20</v>
      </c>
      <c r="BE75" s="230">
        <v>-80</v>
      </c>
      <c r="BF75" s="231">
        <v>6</v>
      </c>
      <c r="BG75" s="224">
        <v>10</v>
      </c>
      <c r="BH75" s="224">
        <f t="shared" si="69"/>
        <v>4</v>
      </c>
    </row>
    <row r="76" spans="1:60">
      <c r="A76" s="32">
        <v>10</v>
      </c>
      <c r="B76" s="32">
        <v>546</v>
      </c>
      <c r="C76" s="33" t="s">
        <v>122</v>
      </c>
      <c r="D76" s="33" t="s">
        <v>51</v>
      </c>
      <c r="E76" s="186">
        <v>4</v>
      </c>
      <c r="F76" s="187">
        <v>200</v>
      </c>
      <c r="G76" s="185">
        <v>3</v>
      </c>
      <c r="H76" s="185">
        <v>3</v>
      </c>
      <c r="I76" s="198">
        <v>25000</v>
      </c>
      <c r="J76" s="111">
        <f t="shared" si="49"/>
        <v>75000</v>
      </c>
      <c r="K76" s="198">
        <f t="shared" si="50"/>
        <v>6125</v>
      </c>
      <c r="L76" s="111">
        <f t="shared" si="51"/>
        <v>18375</v>
      </c>
      <c r="M76" s="199">
        <v>0.245</v>
      </c>
      <c r="N76" s="200">
        <v>30000</v>
      </c>
      <c r="O76" s="197">
        <f t="shared" si="52"/>
        <v>90000</v>
      </c>
      <c r="P76" s="198">
        <f t="shared" si="53"/>
        <v>6798.75</v>
      </c>
      <c r="Q76" s="111">
        <f t="shared" si="54"/>
        <v>20396.25</v>
      </c>
      <c r="R76" s="199">
        <v>0.22662499999999999</v>
      </c>
      <c r="S76" s="207">
        <v>69686.92</v>
      </c>
      <c r="T76" s="207">
        <v>16078.02</v>
      </c>
      <c r="U76" s="208">
        <f t="shared" si="55"/>
        <v>0.92915893333333299</v>
      </c>
      <c r="V76" s="208">
        <f t="shared" si="56"/>
        <v>0.87499428571428595</v>
      </c>
      <c r="W76" s="208">
        <f t="shared" si="57"/>
        <v>0.77429911111111105</v>
      </c>
      <c r="X76" s="208">
        <f t="shared" si="58"/>
        <v>0.78828314028313995</v>
      </c>
      <c r="Y76" s="299"/>
      <c r="Z76" s="300"/>
      <c r="AA76" s="214">
        <v>13000</v>
      </c>
      <c r="AB76" s="197">
        <f t="shared" si="59"/>
        <v>26000</v>
      </c>
      <c r="AC76" s="198">
        <v>3880.4058656894399</v>
      </c>
      <c r="AD76" s="111">
        <f t="shared" si="60"/>
        <v>7760.8117313788798</v>
      </c>
      <c r="AE76" s="199">
        <v>0.29849275889918703</v>
      </c>
      <c r="AF76" s="198">
        <v>14950</v>
      </c>
      <c r="AG76" s="111">
        <f t="shared" si="61"/>
        <v>29900</v>
      </c>
      <c r="AH76" s="198">
        <v>4150.0940733548496</v>
      </c>
      <c r="AI76" s="111">
        <f t="shared" si="62"/>
        <v>8300.1881467096991</v>
      </c>
      <c r="AJ76" s="218">
        <v>0.27759826577624402</v>
      </c>
      <c r="AK76" s="219">
        <v>25937.45</v>
      </c>
      <c r="AL76" s="219">
        <v>6276.9</v>
      </c>
      <c r="AM76" s="79">
        <f t="shared" si="63"/>
        <v>0.99759423076923104</v>
      </c>
      <c r="AN76" s="79">
        <f t="shared" si="64"/>
        <v>0.80879426241213204</v>
      </c>
      <c r="AO76" s="79">
        <f t="shared" si="65"/>
        <v>0.86747324414715699</v>
      </c>
      <c r="AP76" s="79">
        <f t="shared" si="66"/>
        <v>0.75623586948305999</v>
      </c>
      <c r="AQ76" s="223"/>
      <c r="AR76" s="223"/>
      <c r="AS76" s="224">
        <v>50</v>
      </c>
      <c r="AT76" s="224">
        <v>24</v>
      </c>
      <c r="AU76" s="224">
        <f t="shared" si="67"/>
        <v>-26</v>
      </c>
      <c r="AV76" s="225">
        <f>AU76*2</f>
        <v>-52</v>
      </c>
      <c r="AW76" s="224">
        <v>22</v>
      </c>
      <c r="AX76" s="224">
        <v>42</v>
      </c>
      <c r="AY76" s="224">
        <v>17</v>
      </c>
      <c r="AZ76" s="224">
        <f t="shared" si="68"/>
        <v>37</v>
      </c>
      <c r="BA76" s="224"/>
      <c r="BB76" s="228">
        <v>200</v>
      </c>
      <c r="BC76" s="224">
        <v>136</v>
      </c>
      <c r="BD76" s="224">
        <v>336</v>
      </c>
      <c r="BE76" s="230">
        <v>272</v>
      </c>
      <c r="BF76" s="231">
        <v>14</v>
      </c>
      <c r="BG76" s="224">
        <v>9</v>
      </c>
      <c r="BH76" s="224">
        <f t="shared" si="69"/>
        <v>-5</v>
      </c>
    </row>
    <row r="77" spans="1:60">
      <c r="A77" s="32">
        <v>112</v>
      </c>
      <c r="B77" s="32">
        <v>113023</v>
      </c>
      <c r="C77" s="33" t="s">
        <v>123</v>
      </c>
      <c r="D77" s="33" t="s">
        <v>47</v>
      </c>
      <c r="E77" s="186">
        <v>38</v>
      </c>
      <c r="F77" s="187">
        <v>100</v>
      </c>
      <c r="G77" s="185">
        <v>2</v>
      </c>
      <c r="H77" s="185">
        <v>1</v>
      </c>
      <c r="I77" s="198">
        <v>7500</v>
      </c>
      <c r="J77" s="111">
        <f t="shared" si="49"/>
        <v>22500</v>
      </c>
      <c r="K77" s="198">
        <f t="shared" si="50"/>
        <v>1200</v>
      </c>
      <c r="L77" s="111">
        <f t="shared" si="51"/>
        <v>3600</v>
      </c>
      <c r="M77" s="199">
        <v>0.16</v>
      </c>
      <c r="N77" s="200">
        <v>9500</v>
      </c>
      <c r="O77" s="197">
        <f t="shared" si="52"/>
        <v>28500</v>
      </c>
      <c r="P77" s="198">
        <f t="shared" si="53"/>
        <v>1425</v>
      </c>
      <c r="Q77" s="111">
        <f t="shared" si="54"/>
        <v>4275</v>
      </c>
      <c r="R77" s="199">
        <v>0.15</v>
      </c>
      <c r="S77" s="207">
        <v>20816.64</v>
      </c>
      <c r="T77" s="207">
        <v>680.05</v>
      </c>
      <c r="U77" s="208">
        <f t="shared" si="55"/>
        <v>0.92518400000000001</v>
      </c>
      <c r="V77" s="208">
        <f t="shared" si="56"/>
        <v>0.188902777777778</v>
      </c>
      <c r="W77" s="208">
        <f t="shared" si="57"/>
        <v>0.73040842105263204</v>
      </c>
      <c r="X77" s="208">
        <f t="shared" si="58"/>
        <v>0.15907602339181301</v>
      </c>
      <c r="Y77" s="299"/>
      <c r="Z77" s="300"/>
      <c r="AA77" s="214">
        <v>4875</v>
      </c>
      <c r="AB77" s="197">
        <f t="shared" si="59"/>
        <v>9750</v>
      </c>
      <c r="AC77" s="198">
        <v>827.85462748525197</v>
      </c>
      <c r="AD77" s="111">
        <f t="shared" si="60"/>
        <v>1655.7092549705001</v>
      </c>
      <c r="AE77" s="199">
        <v>0.169816333843129</v>
      </c>
      <c r="AF77" s="198">
        <v>5606.25</v>
      </c>
      <c r="AG77" s="111">
        <f t="shared" si="61"/>
        <v>11212.5</v>
      </c>
      <c r="AH77" s="198">
        <v>885.39052409547696</v>
      </c>
      <c r="AI77" s="111">
        <f t="shared" si="62"/>
        <v>1770.7810481909501</v>
      </c>
      <c r="AJ77" s="218">
        <v>0.15792919047411</v>
      </c>
      <c r="AK77" s="219">
        <v>7717.69</v>
      </c>
      <c r="AL77" s="219">
        <v>420.61</v>
      </c>
      <c r="AM77" s="79">
        <f t="shared" si="63"/>
        <v>0.79155794871794904</v>
      </c>
      <c r="AN77" s="79">
        <f t="shared" si="64"/>
        <v>0.254036147190283</v>
      </c>
      <c r="AO77" s="79">
        <f t="shared" si="65"/>
        <v>0.68831125975473795</v>
      </c>
      <c r="AP77" s="79">
        <f t="shared" si="66"/>
        <v>0.23752795436211599</v>
      </c>
      <c r="AQ77" s="223"/>
      <c r="AR77" s="223"/>
      <c r="AS77" s="224">
        <v>24</v>
      </c>
      <c r="AT77" s="224">
        <v>10</v>
      </c>
      <c r="AU77" s="224">
        <f t="shared" si="67"/>
        <v>-14</v>
      </c>
      <c r="AV77" s="225">
        <f>AU77*2</f>
        <v>-28</v>
      </c>
      <c r="AW77" s="224">
        <v>8</v>
      </c>
      <c r="AX77" s="224">
        <v>26</v>
      </c>
      <c r="AY77" s="224">
        <v>0</v>
      </c>
      <c r="AZ77" s="224">
        <f t="shared" si="68"/>
        <v>18</v>
      </c>
      <c r="BA77" s="224"/>
      <c r="BB77" s="228">
        <v>100</v>
      </c>
      <c r="BC77" s="224">
        <v>0</v>
      </c>
      <c r="BD77" s="224">
        <v>208</v>
      </c>
      <c r="BE77" s="230">
        <v>108</v>
      </c>
      <c r="BF77" s="231">
        <v>3</v>
      </c>
      <c r="BG77" s="224">
        <v>5</v>
      </c>
      <c r="BH77" s="224">
        <f t="shared" si="69"/>
        <v>2</v>
      </c>
    </row>
    <row r="78" spans="1:60">
      <c r="A78" s="32">
        <v>56</v>
      </c>
      <c r="B78" s="32">
        <v>103198</v>
      </c>
      <c r="C78" s="33" t="s">
        <v>124</v>
      </c>
      <c r="D78" s="33" t="s">
        <v>53</v>
      </c>
      <c r="E78" s="60">
        <v>19</v>
      </c>
      <c r="F78" s="71">
        <v>150</v>
      </c>
      <c r="G78" s="185">
        <v>2</v>
      </c>
      <c r="H78" s="185">
        <v>2</v>
      </c>
      <c r="I78" s="198">
        <v>15000</v>
      </c>
      <c r="J78" s="111">
        <f t="shared" si="49"/>
        <v>45000</v>
      </c>
      <c r="K78" s="198">
        <f t="shared" si="50"/>
        <v>3204.44400982875</v>
      </c>
      <c r="L78" s="111">
        <f t="shared" si="51"/>
        <v>9613.3320294862497</v>
      </c>
      <c r="M78" s="199">
        <v>0.21362960065525</v>
      </c>
      <c r="N78" s="200">
        <v>18800</v>
      </c>
      <c r="O78" s="197">
        <f t="shared" si="52"/>
        <v>56400</v>
      </c>
      <c r="P78" s="198">
        <f t="shared" si="53"/>
        <v>3715.0187553948099</v>
      </c>
      <c r="Q78" s="111">
        <f t="shared" si="54"/>
        <v>11145.0562661844</v>
      </c>
      <c r="R78" s="199">
        <v>0.197607380606107</v>
      </c>
      <c r="S78" s="207">
        <v>41391.47</v>
      </c>
      <c r="T78" s="207">
        <v>9571.18</v>
      </c>
      <c r="U78" s="208">
        <f t="shared" si="55"/>
        <v>0.91981044444444404</v>
      </c>
      <c r="V78" s="208">
        <f t="shared" si="56"/>
        <v>0.99561525292614905</v>
      </c>
      <c r="W78" s="208">
        <f t="shared" si="57"/>
        <v>0.73389131205673797</v>
      </c>
      <c r="X78" s="208">
        <f t="shared" si="58"/>
        <v>0.85878256434112599</v>
      </c>
      <c r="Y78" s="299"/>
      <c r="Z78" s="300"/>
      <c r="AA78" s="214">
        <v>9750</v>
      </c>
      <c r="AB78" s="197">
        <f t="shared" si="59"/>
        <v>19500</v>
      </c>
      <c r="AC78" s="198">
        <v>2690.39778325206</v>
      </c>
      <c r="AD78" s="111">
        <f t="shared" si="60"/>
        <v>5380.79556650412</v>
      </c>
      <c r="AE78" s="199">
        <v>0.27593823417969898</v>
      </c>
      <c r="AF78" s="198">
        <v>11212.5</v>
      </c>
      <c r="AG78" s="111">
        <f t="shared" si="61"/>
        <v>22425</v>
      </c>
      <c r="AH78" s="198">
        <v>2877.3804291880801</v>
      </c>
      <c r="AI78" s="111">
        <f t="shared" si="62"/>
        <v>5754.7608583761603</v>
      </c>
      <c r="AJ78" s="218">
        <v>0.25662255778712001</v>
      </c>
      <c r="AK78" s="219">
        <v>19586.810000000001</v>
      </c>
      <c r="AL78" s="219">
        <v>3841.56</v>
      </c>
      <c r="AM78" s="220">
        <f t="shared" si="63"/>
        <v>1.0044517948717999</v>
      </c>
      <c r="AN78" s="79">
        <f t="shared" si="64"/>
        <v>0.71393903606262499</v>
      </c>
      <c r="AO78" s="79">
        <f t="shared" si="65"/>
        <v>0.873436343366778</v>
      </c>
      <c r="AP78" s="79">
        <f t="shared" si="66"/>
        <v>0.66754468075046702</v>
      </c>
      <c r="AQ78" s="223"/>
      <c r="AR78" s="223"/>
      <c r="AS78" s="224">
        <v>42</v>
      </c>
      <c r="AT78" s="224">
        <v>1</v>
      </c>
      <c r="AU78" s="224">
        <f t="shared" si="67"/>
        <v>-41</v>
      </c>
      <c r="AV78" s="225">
        <f>AU78*2</f>
        <v>-82</v>
      </c>
      <c r="AW78" s="224">
        <v>16</v>
      </c>
      <c r="AX78" s="224">
        <v>8</v>
      </c>
      <c r="AY78" s="224">
        <v>2</v>
      </c>
      <c r="AZ78" s="224">
        <f t="shared" si="68"/>
        <v>-6</v>
      </c>
      <c r="BA78" s="225">
        <f>AZ78*5</f>
        <v>-30</v>
      </c>
      <c r="BB78" s="228">
        <v>100</v>
      </c>
      <c r="BC78" s="224">
        <v>16</v>
      </c>
      <c r="BD78" s="224">
        <v>40</v>
      </c>
      <c r="BE78" s="230">
        <v>-44</v>
      </c>
      <c r="BF78" s="231">
        <v>10</v>
      </c>
      <c r="BG78" s="224">
        <v>9</v>
      </c>
      <c r="BH78" s="224">
        <f t="shared" si="69"/>
        <v>-1</v>
      </c>
    </row>
    <row r="79" spans="1:60">
      <c r="A79" s="32">
        <v>28</v>
      </c>
      <c r="B79" s="32">
        <v>365</v>
      </c>
      <c r="C79" s="33" t="s">
        <v>125</v>
      </c>
      <c r="D79" s="33" t="s">
        <v>53</v>
      </c>
      <c r="E79" s="186">
        <v>10</v>
      </c>
      <c r="F79" s="187">
        <v>200</v>
      </c>
      <c r="G79" s="185">
        <v>3</v>
      </c>
      <c r="H79" s="185">
        <v>1</v>
      </c>
      <c r="I79" s="198">
        <v>24000</v>
      </c>
      <c r="J79" s="111">
        <f t="shared" si="49"/>
        <v>72000</v>
      </c>
      <c r="K79" s="198">
        <f t="shared" si="50"/>
        <v>5280</v>
      </c>
      <c r="L79" s="111">
        <f t="shared" si="51"/>
        <v>15840</v>
      </c>
      <c r="M79" s="199">
        <v>0.22</v>
      </c>
      <c r="N79" s="200">
        <v>28800</v>
      </c>
      <c r="O79" s="197">
        <f t="shared" si="52"/>
        <v>86400</v>
      </c>
      <c r="P79" s="198">
        <f t="shared" si="53"/>
        <v>5860.8</v>
      </c>
      <c r="Q79" s="111">
        <f t="shared" si="54"/>
        <v>17582.400000000001</v>
      </c>
      <c r="R79" s="199">
        <v>0.20349999999999999</v>
      </c>
      <c r="S79" s="207">
        <v>65356.19</v>
      </c>
      <c r="T79" s="207">
        <v>12501.9</v>
      </c>
      <c r="U79" s="208">
        <f t="shared" si="55"/>
        <v>0.90772486111111095</v>
      </c>
      <c r="V79" s="208">
        <f t="shared" si="56"/>
        <v>0.78926136363636401</v>
      </c>
      <c r="W79" s="208">
        <f t="shared" si="57"/>
        <v>0.75643738425925899</v>
      </c>
      <c r="X79" s="208">
        <f t="shared" si="58"/>
        <v>0.71104627354627403</v>
      </c>
      <c r="Y79" s="299"/>
      <c r="Z79" s="300"/>
      <c r="AA79" s="214">
        <v>15000</v>
      </c>
      <c r="AB79" s="197">
        <f t="shared" si="59"/>
        <v>30000</v>
      </c>
      <c r="AC79" s="198">
        <v>4096.3404080824002</v>
      </c>
      <c r="AD79" s="111">
        <f t="shared" si="60"/>
        <v>8192.6808161648005</v>
      </c>
      <c r="AE79" s="199">
        <v>0.27308936053882599</v>
      </c>
      <c r="AF79" s="198">
        <v>17250</v>
      </c>
      <c r="AG79" s="111">
        <f t="shared" si="61"/>
        <v>34500</v>
      </c>
      <c r="AH79" s="198">
        <v>4381.0360664441196</v>
      </c>
      <c r="AI79" s="111">
        <f t="shared" si="62"/>
        <v>8762.0721328882391</v>
      </c>
      <c r="AJ79" s="218">
        <v>0.253973105301109</v>
      </c>
      <c r="AK79" s="219">
        <v>38375.9</v>
      </c>
      <c r="AL79" s="219">
        <v>7860.9</v>
      </c>
      <c r="AM79" s="220">
        <f t="shared" si="63"/>
        <v>1.2791966666666701</v>
      </c>
      <c r="AN79" s="79">
        <f t="shared" si="64"/>
        <v>0.95950277770980996</v>
      </c>
      <c r="AO79" s="220">
        <f t="shared" si="65"/>
        <v>1.11234492753623</v>
      </c>
      <c r="AP79" s="79">
        <f t="shared" si="66"/>
        <v>0.89715079729762703</v>
      </c>
      <c r="AQ79" s="223"/>
      <c r="AR79" s="223"/>
      <c r="AS79" s="224">
        <v>59</v>
      </c>
      <c r="AT79" s="224">
        <v>10</v>
      </c>
      <c r="AU79" s="224">
        <f t="shared" si="67"/>
        <v>-49</v>
      </c>
      <c r="AV79" s="225">
        <f>AU79*2</f>
        <v>-98</v>
      </c>
      <c r="AW79" s="224">
        <v>30</v>
      </c>
      <c r="AX79" s="224">
        <v>56</v>
      </c>
      <c r="AY79" s="224">
        <v>10</v>
      </c>
      <c r="AZ79" s="224">
        <f t="shared" si="68"/>
        <v>36</v>
      </c>
      <c r="BA79" s="224"/>
      <c r="BB79" s="228">
        <v>200</v>
      </c>
      <c r="BC79" s="224">
        <v>80</v>
      </c>
      <c r="BD79" s="224">
        <v>448</v>
      </c>
      <c r="BE79" s="230">
        <v>328</v>
      </c>
      <c r="BF79" s="231">
        <v>12</v>
      </c>
      <c r="BG79" s="224">
        <v>13</v>
      </c>
      <c r="BH79" s="224">
        <f t="shared" si="69"/>
        <v>1</v>
      </c>
    </row>
    <row r="80" spans="1:60">
      <c r="A80" s="32">
        <v>110</v>
      </c>
      <c r="B80" s="32">
        <v>102478</v>
      </c>
      <c r="C80" s="33" t="s">
        <v>126</v>
      </c>
      <c r="D80" s="33" t="s">
        <v>47</v>
      </c>
      <c r="E80" s="60">
        <v>37</v>
      </c>
      <c r="F80" s="71">
        <v>100</v>
      </c>
      <c r="G80" s="185">
        <v>2</v>
      </c>
      <c r="H80" s="185">
        <v>0</v>
      </c>
      <c r="I80" s="198">
        <v>7500</v>
      </c>
      <c r="J80" s="111">
        <f t="shared" si="49"/>
        <v>22500</v>
      </c>
      <c r="K80" s="198">
        <f t="shared" si="50"/>
        <v>1350</v>
      </c>
      <c r="L80" s="111">
        <f t="shared" si="51"/>
        <v>4050</v>
      </c>
      <c r="M80" s="199">
        <v>0.18</v>
      </c>
      <c r="N80" s="200">
        <v>9500</v>
      </c>
      <c r="O80" s="197">
        <f t="shared" si="52"/>
        <v>28500</v>
      </c>
      <c r="P80" s="198">
        <f t="shared" si="53"/>
        <v>1581.75</v>
      </c>
      <c r="Q80" s="111">
        <f t="shared" si="54"/>
        <v>4745.25</v>
      </c>
      <c r="R80" s="199">
        <v>0.16650000000000001</v>
      </c>
      <c r="S80" s="207">
        <v>20376.990000000002</v>
      </c>
      <c r="T80" s="207">
        <v>3067.5</v>
      </c>
      <c r="U80" s="208">
        <f t="shared" si="55"/>
        <v>0.905644</v>
      </c>
      <c r="V80" s="208">
        <f t="shared" si="56"/>
        <v>0.75740740740740697</v>
      </c>
      <c r="W80" s="208">
        <f t="shared" si="57"/>
        <v>0.71498210526315797</v>
      </c>
      <c r="X80" s="208">
        <f t="shared" si="58"/>
        <v>0.64643590959380404</v>
      </c>
      <c r="Y80" s="299"/>
      <c r="Z80" s="300"/>
      <c r="AA80" s="214">
        <v>4875</v>
      </c>
      <c r="AB80" s="197">
        <f t="shared" si="59"/>
        <v>9750</v>
      </c>
      <c r="AC80" s="198">
        <v>1123.34279601099</v>
      </c>
      <c r="AD80" s="111">
        <f t="shared" si="60"/>
        <v>2246.68559202198</v>
      </c>
      <c r="AE80" s="199">
        <v>0.230429291489435</v>
      </c>
      <c r="AF80" s="198">
        <v>5606.25</v>
      </c>
      <c r="AG80" s="111">
        <f t="shared" si="61"/>
        <v>11212.5</v>
      </c>
      <c r="AH80" s="198">
        <v>1201.4151203337599</v>
      </c>
      <c r="AI80" s="111">
        <f t="shared" si="62"/>
        <v>2402.8302406675198</v>
      </c>
      <c r="AJ80" s="218">
        <v>0.21429924108517401</v>
      </c>
      <c r="AK80" s="219">
        <v>5758.19</v>
      </c>
      <c r="AL80" s="219">
        <v>1487.27</v>
      </c>
      <c r="AM80" s="79">
        <f t="shared" si="63"/>
        <v>0.59058358974359004</v>
      </c>
      <c r="AN80" s="79">
        <f t="shared" si="64"/>
        <v>0.66198403785617399</v>
      </c>
      <c r="AO80" s="79">
        <f t="shared" si="65"/>
        <v>0.51355094760312103</v>
      </c>
      <c r="AP80" s="79">
        <f t="shared" si="66"/>
        <v>0.618965907298898</v>
      </c>
      <c r="AQ80" s="223"/>
      <c r="AR80" s="223"/>
      <c r="AS80" s="224">
        <v>24</v>
      </c>
      <c r="AT80" s="224">
        <v>0</v>
      </c>
      <c r="AU80" s="224">
        <f t="shared" si="67"/>
        <v>-24</v>
      </c>
      <c r="AV80" s="225">
        <f>AU80*2</f>
        <v>-48</v>
      </c>
      <c r="AW80" s="224">
        <v>8</v>
      </c>
      <c r="AX80" s="224">
        <v>2</v>
      </c>
      <c r="AY80" s="224">
        <v>0</v>
      </c>
      <c r="AZ80" s="224">
        <f t="shared" si="68"/>
        <v>-6</v>
      </c>
      <c r="BA80" s="225">
        <f>AZ80*5</f>
        <v>-30</v>
      </c>
      <c r="BB80" s="228">
        <v>100</v>
      </c>
      <c r="BC80" s="224">
        <v>0</v>
      </c>
      <c r="BD80" s="224">
        <v>10</v>
      </c>
      <c r="BE80" s="230">
        <v>-90</v>
      </c>
      <c r="BF80" s="231">
        <v>3</v>
      </c>
      <c r="BG80" s="224">
        <v>8</v>
      </c>
      <c r="BH80" s="224">
        <f t="shared" si="69"/>
        <v>5</v>
      </c>
    </row>
    <row r="81" spans="1:60">
      <c r="A81" s="32">
        <v>98</v>
      </c>
      <c r="B81" s="32">
        <v>102567</v>
      </c>
      <c r="C81" s="33" t="s">
        <v>127</v>
      </c>
      <c r="D81" s="33" t="s">
        <v>45</v>
      </c>
      <c r="E81" s="60">
        <v>33</v>
      </c>
      <c r="F81" s="71">
        <v>150</v>
      </c>
      <c r="G81" s="185">
        <v>2</v>
      </c>
      <c r="H81" s="185">
        <v>1</v>
      </c>
      <c r="I81" s="198">
        <v>8500</v>
      </c>
      <c r="J81" s="111">
        <f t="shared" si="49"/>
        <v>25500</v>
      </c>
      <c r="K81" s="198">
        <f t="shared" si="50"/>
        <v>1572.5</v>
      </c>
      <c r="L81" s="111">
        <f t="shared" si="51"/>
        <v>4717.5</v>
      </c>
      <c r="M81" s="199">
        <v>0.185</v>
      </c>
      <c r="N81" s="200">
        <v>11000</v>
      </c>
      <c r="O81" s="197">
        <f t="shared" si="52"/>
        <v>33000</v>
      </c>
      <c r="P81" s="198">
        <f t="shared" si="53"/>
        <v>1882.375</v>
      </c>
      <c r="Q81" s="111">
        <f t="shared" si="54"/>
        <v>5647.125</v>
      </c>
      <c r="R81" s="199">
        <v>0.171125</v>
      </c>
      <c r="S81" s="207">
        <v>22976.16</v>
      </c>
      <c r="T81" s="207">
        <v>5257.92</v>
      </c>
      <c r="U81" s="208">
        <f t="shared" si="55"/>
        <v>0.90102588235294101</v>
      </c>
      <c r="V81" s="208">
        <f t="shared" si="56"/>
        <v>1.1145564387917299</v>
      </c>
      <c r="W81" s="208">
        <f t="shared" si="57"/>
        <v>0.69624727272727305</v>
      </c>
      <c r="X81" s="208">
        <f t="shared" si="58"/>
        <v>0.93107908891692703</v>
      </c>
      <c r="Y81" s="299"/>
      <c r="Z81" s="300"/>
      <c r="AA81" s="214">
        <v>5525</v>
      </c>
      <c r="AB81" s="197">
        <f t="shared" si="59"/>
        <v>11050</v>
      </c>
      <c r="AC81" s="198">
        <v>1260.2205077757801</v>
      </c>
      <c r="AD81" s="111">
        <f t="shared" si="60"/>
        <v>2520.4410155515602</v>
      </c>
      <c r="AE81" s="199">
        <v>0.22809420955217799</v>
      </c>
      <c r="AF81" s="198">
        <v>6353.75</v>
      </c>
      <c r="AG81" s="111">
        <f t="shared" si="61"/>
        <v>12707.5</v>
      </c>
      <c r="AH81" s="198">
        <v>1347.8058330662</v>
      </c>
      <c r="AI81" s="111">
        <f t="shared" si="62"/>
        <v>2695.6116661323999</v>
      </c>
      <c r="AJ81" s="218">
        <v>0.21212761488352599</v>
      </c>
      <c r="AK81" s="219">
        <v>10344.92</v>
      </c>
      <c r="AL81" s="219">
        <v>2137.79</v>
      </c>
      <c r="AM81" s="79">
        <f t="shared" si="63"/>
        <v>0.93619185520362003</v>
      </c>
      <c r="AN81" s="79">
        <f t="shared" si="64"/>
        <v>0.84818092818259305</v>
      </c>
      <c r="AO81" s="79">
        <f t="shared" si="65"/>
        <v>0.81407987409010396</v>
      </c>
      <c r="AP81" s="79">
        <f t="shared" si="66"/>
        <v>0.79306304645403602</v>
      </c>
      <c r="AQ81" s="223"/>
      <c r="AR81" s="223"/>
      <c r="AS81" s="224">
        <v>27</v>
      </c>
      <c r="AT81" s="224">
        <v>44</v>
      </c>
      <c r="AU81" s="224">
        <f t="shared" si="67"/>
        <v>17</v>
      </c>
      <c r="AV81" s="225"/>
      <c r="AW81" s="224">
        <v>8</v>
      </c>
      <c r="AX81" s="224">
        <v>10</v>
      </c>
      <c r="AY81" s="224">
        <v>0</v>
      </c>
      <c r="AZ81" s="224">
        <f t="shared" si="68"/>
        <v>2</v>
      </c>
      <c r="BA81" s="224"/>
      <c r="BB81" s="228">
        <v>100</v>
      </c>
      <c r="BC81" s="224">
        <v>0</v>
      </c>
      <c r="BD81" s="224">
        <v>80</v>
      </c>
      <c r="BE81" s="230">
        <v>-20</v>
      </c>
      <c r="BF81" s="231">
        <v>4</v>
      </c>
      <c r="BG81" s="224">
        <v>9</v>
      </c>
      <c r="BH81" s="224">
        <f t="shared" si="69"/>
        <v>5</v>
      </c>
    </row>
    <row r="82" spans="1:60">
      <c r="A82" s="32">
        <v>32</v>
      </c>
      <c r="B82" s="32">
        <v>724</v>
      </c>
      <c r="C82" s="33" t="s">
        <v>128</v>
      </c>
      <c r="D82" s="33" t="s">
        <v>51</v>
      </c>
      <c r="E82" s="60">
        <v>11</v>
      </c>
      <c r="F82" s="71">
        <v>150</v>
      </c>
      <c r="G82" s="185">
        <v>3</v>
      </c>
      <c r="H82" s="185">
        <v>2</v>
      </c>
      <c r="I82" s="198">
        <v>18000</v>
      </c>
      <c r="J82" s="111">
        <f t="shared" si="49"/>
        <v>54000</v>
      </c>
      <c r="K82" s="198">
        <f t="shared" si="50"/>
        <v>4346.4547742587001</v>
      </c>
      <c r="L82" s="111">
        <f t="shared" si="51"/>
        <v>13039.3643227761</v>
      </c>
      <c r="M82" s="199">
        <v>0.24146970968103901</v>
      </c>
      <c r="N82" s="200">
        <v>22500</v>
      </c>
      <c r="O82" s="197">
        <f t="shared" si="52"/>
        <v>67500</v>
      </c>
      <c r="P82" s="198">
        <f t="shared" si="53"/>
        <v>5025.58833273662</v>
      </c>
      <c r="Q82" s="111">
        <f t="shared" si="54"/>
        <v>15076.764998209899</v>
      </c>
      <c r="R82" s="199">
        <v>0.22335948145496101</v>
      </c>
      <c r="S82" s="207">
        <v>48456.71</v>
      </c>
      <c r="T82" s="207">
        <v>7878</v>
      </c>
      <c r="U82" s="208">
        <f t="shared" si="55"/>
        <v>0.897346481481481</v>
      </c>
      <c r="V82" s="208">
        <f t="shared" si="56"/>
        <v>0.60417055655384599</v>
      </c>
      <c r="W82" s="208">
        <f t="shared" si="57"/>
        <v>0.71787718518518495</v>
      </c>
      <c r="X82" s="208">
        <f t="shared" si="58"/>
        <v>0.52252588674927203</v>
      </c>
      <c r="Y82" s="299"/>
      <c r="Z82" s="300"/>
      <c r="AA82" s="214">
        <v>11700</v>
      </c>
      <c r="AB82" s="197">
        <f t="shared" si="59"/>
        <v>23400</v>
      </c>
      <c r="AC82" s="198">
        <v>3649.2109875546998</v>
      </c>
      <c r="AD82" s="111">
        <f t="shared" si="60"/>
        <v>7298.4219751093997</v>
      </c>
      <c r="AE82" s="199">
        <v>0.31189837500467499</v>
      </c>
      <c r="AF82" s="198">
        <v>13455</v>
      </c>
      <c r="AG82" s="111">
        <f t="shared" si="61"/>
        <v>26910</v>
      </c>
      <c r="AH82" s="198">
        <v>3902.83115118975</v>
      </c>
      <c r="AI82" s="111">
        <f t="shared" si="62"/>
        <v>7805.6623023795</v>
      </c>
      <c r="AJ82" s="218">
        <v>0.29006548875434801</v>
      </c>
      <c r="AK82" s="219">
        <v>36085.78</v>
      </c>
      <c r="AL82" s="219">
        <v>5768.68</v>
      </c>
      <c r="AM82" s="220">
        <f t="shared" si="63"/>
        <v>1.5421273504273501</v>
      </c>
      <c r="AN82" s="79">
        <f t="shared" si="64"/>
        <v>0.79040099622542503</v>
      </c>
      <c r="AO82" s="220">
        <f t="shared" si="65"/>
        <v>1.34098030471944</v>
      </c>
      <c r="AP82" s="79">
        <f t="shared" si="66"/>
        <v>0.73903786463340304</v>
      </c>
      <c r="AQ82" s="223"/>
      <c r="AR82" s="223"/>
      <c r="AS82" s="224">
        <v>50</v>
      </c>
      <c r="AT82" s="224">
        <v>62</v>
      </c>
      <c r="AU82" s="224">
        <f t="shared" si="67"/>
        <v>12</v>
      </c>
      <c r="AV82" s="225"/>
      <c r="AW82" s="224">
        <v>20</v>
      </c>
      <c r="AX82" s="224">
        <v>8</v>
      </c>
      <c r="AY82" s="224">
        <v>0</v>
      </c>
      <c r="AZ82" s="224">
        <f t="shared" si="68"/>
        <v>-12</v>
      </c>
      <c r="BA82" s="225">
        <f t="shared" ref="BA82:BA87" si="70">AZ82*5</f>
        <v>-60</v>
      </c>
      <c r="BB82" s="228">
        <v>200</v>
      </c>
      <c r="BC82" s="224">
        <v>0</v>
      </c>
      <c r="BD82" s="224">
        <v>40</v>
      </c>
      <c r="BE82" s="230">
        <v>-160</v>
      </c>
      <c r="BF82" s="231">
        <v>9</v>
      </c>
      <c r="BG82" s="224">
        <v>1</v>
      </c>
      <c r="BH82" s="224">
        <f t="shared" si="69"/>
        <v>-8</v>
      </c>
    </row>
    <row r="83" spans="1:60">
      <c r="A83" s="32">
        <v>122</v>
      </c>
      <c r="B83" s="32">
        <v>113833</v>
      </c>
      <c r="C83" s="33" t="s">
        <v>129</v>
      </c>
      <c r="D83" s="33" t="s">
        <v>53</v>
      </c>
      <c r="E83" s="60">
        <v>41</v>
      </c>
      <c r="F83" s="71">
        <v>100</v>
      </c>
      <c r="G83" s="185">
        <v>2</v>
      </c>
      <c r="H83" s="185">
        <v>1</v>
      </c>
      <c r="I83" s="198">
        <v>6500</v>
      </c>
      <c r="J83" s="111">
        <f t="shared" si="49"/>
        <v>19500</v>
      </c>
      <c r="K83" s="198">
        <f t="shared" si="50"/>
        <v>1339.12512930804</v>
      </c>
      <c r="L83" s="111">
        <f t="shared" si="51"/>
        <v>4017.3753879241299</v>
      </c>
      <c r="M83" s="199">
        <v>0.20601925066277599</v>
      </c>
      <c r="N83" s="200">
        <v>8500</v>
      </c>
      <c r="O83" s="197">
        <f t="shared" si="52"/>
        <v>25500</v>
      </c>
      <c r="P83" s="198">
        <f t="shared" si="53"/>
        <v>1700</v>
      </c>
      <c r="Q83" s="111">
        <f t="shared" si="54"/>
        <v>5100</v>
      </c>
      <c r="R83" s="199">
        <v>0.2</v>
      </c>
      <c r="S83" s="207">
        <v>17407.09</v>
      </c>
      <c r="T83" s="207">
        <v>3184.47</v>
      </c>
      <c r="U83" s="208">
        <f t="shared" si="55"/>
        <v>0.89267128205128199</v>
      </c>
      <c r="V83" s="208">
        <f t="shared" si="56"/>
        <v>0.79267424437662204</v>
      </c>
      <c r="W83" s="208">
        <f t="shared" si="57"/>
        <v>0.68263098039215697</v>
      </c>
      <c r="X83" s="208">
        <f t="shared" si="58"/>
        <v>0.62440588235294103</v>
      </c>
      <c r="Y83" s="299"/>
      <c r="Z83" s="300"/>
      <c r="AA83" s="214">
        <v>4225</v>
      </c>
      <c r="AB83" s="197">
        <f t="shared" si="59"/>
        <v>8450</v>
      </c>
      <c r="AC83" s="198">
        <v>1124.30713981488</v>
      </c>
      <c r="AD83" s="111">
        <f t="shared" si="60"/>
        <v>2248.6142796297599</v>
      </c>
      <c r="AE83" s="199">
        <v>0.26610819877275199</v>
      </c>
      <c r="AF83" s="198">
        <v>4858.75</v>
      </c>
      <c r="AG83" s="111">
        <f t="shared" si="61"/>
        <v>9717.5</v>
      </c>
      <c r="AH83" s="198">
        <v>1202.4464860320099</v>
      </c>
      <c r="AI83" s="111">
        <f t="shared" si="62"/>
        <v>2404.8929720640199</v>
      </c>
      <c r="AJ83" s="218">
        <v>0.24748062485865899</v>
      </c>
      <c r="AK83" s="219">
        <v>10170.43</v>
      </c>
      <c r="AL83" s="219">
        <v>2765.23</v>
      </c>
      <c r="AM83" s="220">
        <f t="shared" si="63"/>
        <v>1.20360118343195</v>
      </c>
      <c r="AN83" s="220">
        <f t="shared" si="64"/>
        <v>1.2297484833438399</v>
      </c>
      <c r="AO83" s="220">
        <f t="shared" si="65"/>
        <v>1.04660972472344</v>
      </c>
      <c r="AP83" s="220">
        <f t="shared" si="66"/>
        <v>1.14983495403819</v>
      </c>
      <c r="AQ83" s="188">
        <v>300</v>
      </c>
      <c r="AR83" s="212">
        <f>(AL83-AD83)*0.2</f>
        <v>103.323144074048</v>
      </c>
      <c r="AS83" s="224">
        <v>24</v>
      </c>
      <c r="AT83" s="224">
        <v>22</v>
      </c>
      <c r="AU83" s="224">
        <f t="shared" si="67"/>
        <v>-2</v>
      </c>
      <c r="AV83" s="225">
        <f t="shared" ref="AV83:AV89" si="71">AU83*2</f>
        <v>-4</v>
      </c>
      <c r="AW83" s="224">
        <v>8</v>
      </c>
      <c r="AX83" s="224">
        <v>4</v>
      </c>
      <c r="AY83" s="224">
        <v>2</v>
      </c>
      <c r="AZ83" s="224">
        <f t="shared" si="68"/>
        <v>-2</v>
      </c>
      <c r="BA83" s="225">
        <f t="shared" si="70"/>
        <v>-10</v>
      </c>
      <c r="BB83" s="228">
        <v>100</v>
      </c>
      <c r="BC83" s="224">
        <v>16</v>
      </c>
      <c r="BD83" s="224">
        <v>20</v>
      </c>
      <c r="BE83" s="230">
        <v>-64</v>
      </c>
      <c r="BF83" s="231">
        <v>4</v>
      </c>
      <c r="BG83" s="224">
        <v>8</v>
      </c>
      <c r="BH83" s="224">
        <f t="shared" si="69"/>
        <v>4</v>
      </c>
    </row>
    <row r="84" spans="1:60">
      <c r="A84" s="32">
        <v>13</v>
      </c>
      <c r="B84" s="32">
        <v>571</v>
      </c>
      <c r="C84" s="33" t="s">
        <v>130</v>
      </c>
      <c r="D84" s="33" t="s">
        <v>51</v>
      </c>
      <c r="E84" s="60">
        <v>5</v>
      </c>
      <c r="F84" s="71">
        <v>200</v>
      </c>
      <c r="G84" s="185">
        <v>4</v>
      </c>
      <c r="H84" s="185">
        <v>2</v>
      </c>
      <c r="I84" s="198">
        <v>35000</v>
      </c>
      <c r="J84" s="111">
        <f t="shared" si="49"/>
        <v>105000</v>
      </c>
      <c r="K84" s="198">
        <f t="shared" si="50"/>
        <v>7700</v>
      </c>
      <c r="L84" s="111">
        <f t="shared" si="51"/>
        <v>23100</v>
      </c>
      <c r="M84" s="199">
        <v>0.22</v>
      </c>
      <c r="N84" s="200">
        <v>42000</v>
      </c>
      <c r="O84" s="197">
        <f t="shared" si="52"/>
        <v>126000</v>
      </c>
      <c r="P84" s="198">
        <f t="shared" si="53"/>
        <v>8547</v>
      </c>
      <c r="Q84" s="111">
        <f t="shared" si="54"/>
        <v>25641</v>
      </c>
      <c r="R84" s="199">
        <v>0.20349999999999999</v>
      </c>
      <c r="S84" s="207">
        <v>93254.87</v>
      </c>
      <c r="T84" s="207">
        <v>18835.38</v>
      </c>
      <c r="U84" s="208">
        <f t="shared" si="55"/>
        <v>0.88814161904761901</v>
      </c>
      <c r="V84" s="208">
        <f t="shared" si="56"/>
        <v>0.81538441558441599</v>
      </c>
      <c r="W84" s="208">
        <f t="shared" si="57"/>
        <v>0.74011801587301596</v>
      </c>
      <c r="X84" s="208">
        <f t="shared" si="58"/>
        <v>0.73458055458055505</v>
      </c>
      <c r="Y84" s="299"/>
      <c r="Z84" s="300"/>
      <c r="AA84" s="214">
        <v>22000</v>
      </c>
      <c r="AB84" s="197">
        <f t="shared" si="59"/>
        <v>44000</v>
      </c>
      <c r="AC84" s="198">
        <v>5698.79863859532</v>
      </c>
      <c r="AD84" s="111">
        <f t="shared" si="60"/>
        <v>11397.5972771906</v>
      </c>
      <c r="AE84" s="199">
        <v>0.25903630175433301</v>
      </c>
      <c r="AF84" s="198">
        <v>25300</v>
      </c>
      <c r="AG84" s="111">
        <f t="shared" si="61"/>
        <v>50600</v>
      </c>
      <c r="AH84" s="198">
        <v>6094.8651439776904</v>
      </c>
      <c r="AI84" s="111">
        <f t="shared" si="62"/>
        <v>12189.730287955401</v>
      </c>
      <c r="AJ84" s="218">
        <v>0.24090376063152899</v>
      </c>
      <c r="AK84" s="219">
        <v>51314.47</v>
      </c>
      <c r="AL84" s="219">
        <v>10696.47</v>
      </c>
      <c r="AM84" s="220">
        <f t="shared" si="63"/>
        <v>1.16623795454545</v>
      </c>
      <c r="AN84" s="79">
        <f t="shared" si="64"/>
        <v>0.93848464196977999</v>
      </c>
      <c r="AO84" s="220">
        <f t="shared" si="65"/>
        <v>1.0141199604743101</v>
      </c>
      <c r="AP84" s="79">
        <f t="shared" si="66"/>
        <v>0.87749849646543299</v>
      </c>
      <c r="AQ84" s="223"/>
      <c r="AR84" s="223"/>
      <c r="AS84" s="224">
        <v>71</v>
      </c>
      <c r="AT84" s="224">
        <v>44</v>
      </c>
      <c r="AU84" s="224">
        <f t="shared" si="67"/>
        <v>-27</v>
      </c>
      <c r="AV84" s="225">
        <f t="shared" si="71"/>
        <v>-54</v>
      </c>
      <c r="AW84" s="224">
        <v>36</v>
      </c>
      <c r="AX84" s="224">
        <v>8</v>
      </c>
      <c r="AY84" s="224">
        <v>12</v>
      </c>
      <c r="AZ84" s="224">
        <f t="shared" si="68"/>
        <v>-16</v>
      </c>
      <c r="BA84" s="225">
        <f t="shared" si="70"/>
        <v>-80</v>
      </c>
      <c r="BB84" s="228">
        <v>300</v>
      </c>
      <c r="BC84" s="224">
        <v>96</v>
      </c>
      <c r="BD84" s="224">
        <v>40</v>
      </c>
      <c r="BE84" s="230">
        <v>-164</v>
      </c>
      <c r="BF84" s="231">
        <v>12</v>
      </c>
      <c r="BG84" s="224">
        <v>21</v>
      </c>
      <c r="BH84" s="224">
        <f t="shared" si="69"/>
        <v>9</v>
      </c>
    </row>
    <row r="85" spans="1:60">
      <c r="A85" s="32">
        <v>49</v>
      </c>
      <c r="B85" s="32">
        <v>107658</v>
      </c>
      <c r="C85" s="33" t="s">
        <v>131</v>
      </c>
      <c r="D85" s="33" t="s">
        <v>53</v>
      </c>
      <c r="E85" s="60">
        <v>17</v>
      </c>
      <c r="F85" s="71">
        <v>150</v>
      </c>
      <c r="G85" s="185">
        <v>3</v>
      </c>
      <c r="H85" s="185">
        <v>1</v>
      </c>
      <c r="I85" s="198">
        <v>15000</v>
      </c>
      <c r="J85" s="111">
        <f t="shared" si="49"/>
        <v>45000</v>
      </c>
      <c r="K85" s="198">
        <f t="shared" si="50"/>
        <v>3190.8227628751702</v>
      </c>
      <c r="L85" s="111">
        <f t="shared" si="51"/>
        <v>9572.4682886254996</v>
      </c>
      <c r="M85" s="199">
        <v>0.21272151752501101</v>
      </c>
      <c r="N85" s="200">
        <v>18800</v>
      </c>
      <c r="O85" s="197">
        <f t="shared" si="52"/>
        <v>56400</v>
      </c>
      <c r="P85" s="198">
        <f t="shared" si="53"/>
        <v>3699.2271897599398</v>
      </c>
      <c r="Q85" s="111">
        <f t="shared" si="54"/>
        <v>11097.681569279801</v>
      </c>
      <c r="R85" s="199">
        <v>0.196767403710635</v>
      </c>
      <c r="S85" s="207">
        <v>39315.370000000003</v>
      </c>
      <c r="T85" s="207">
        <v>7945.66</v>
      </c>
      <c r="U85" s="208">
        <f t="shared" si="55"/>
        <v>0.873674888888889</v>
      </c>
      <c r="V85" s="208">
        <f t="shared" si="56"/>
        <v>0.83005341573619495</v>
      </c>
      <c r="W85" s="208">
        <f t="shared" si="57"/>
        <v>0.69708102836879404</v>
      </c>
      <c r="X85" s="208">
        <f t="shared" si="58"/>
        <v>0.71597476918015701</v>
      </c>
      <c r="Y85" s="299"/>
      <c r="Z85" s="300"/>
      <c r="AA85" s="214">
        <v>9750</v>
      </c>
      <c r="AB85" s="197">
        <f t="shared" si="59"/>
        <v>19500</v>
      </c>
      <c r="AC85" s="198">
        <v>2678.9616113306001</v>
      </c>
      <c r="AD85" s="111">
        <f t="shared" si="60"/>
        <v>5357.9232226612003</v>
      </c>
      <c r="AE85" s="199">
        <v>0.27476529346980599</v>
      </c>
      <c r="AF85" s="198">
        <v>11212.5</v>
      </c>
      <c r="AG85" s="111">
        <f t="shared" si="61"/>
        <v>22425</v>
      </c>
      <c r="AH85" s="198">
        <v>2865.1494433180801</v>
      </c>
      <c r="AI85" s="111">
        <f t="shared" si="62"/>
        <v>5730.2988866361602</v>
      </c>
      <c r="AJ85" s="218">
        <v>0.255531722926919</v>
      </c>
      <c r="AK85" s="219">
        <v>19333.740000000002</v>
      </c>
      <c r="AL85" s="219">
        <v>3502.25</v>
      </c>
      <c r="AM85" s="79">
        <f t="shared" si="63"/>
        <v>0.99147384615384604</v>
      </c>
      <c r="AN85" s="79">
        <f t="shared" si="64"/>
        <v>0.65365811611247504</v>
      </c>
      <c r="AO85" s="79">
        <f t="shared" si="65"/>
        <v>0.86215117056856205</v>
      </c>
      <c r="AP85" s="79">
        <f t="shared" si="66"/>
        <v>0.61118103423326198</v>
      </c>
      <c r="AQ85" s="223"/>
      <c r="AR85" s="223"/>
      <c r="AS85" s="224">
        <v>42</v>
      </c>
      <c r="AT85" s="224">
        <v>20</v>
      </c>
      <c r="AU85" s="224">
        <f t="shared" si="67"/>
        <v>-22</v>
      </c>
      <c r="AV85" s="225">
        <f t="shared" si="71"/>
        <v>-44</v>
      </c>
      <c r="AW85" s="224">
        <v>16</v>
      </c>
      <c r="AX85" s="224">
        <v>6</v>
      </c>
      <c r="AY85" s="224">
        <v>0</v>
      </c>
      <c r="AZ85" s="224">
        <f t="shared" si="68"/>
        <v>-10</v>
      </c>
      <c r="BA85" s="225">
        <f t="shared" si="70"/>
        <v>-50</v>
      </c>
      <c r="BB85" s="228">
        <v>100</v>
      </c>
      <c r="BC85" s="224">
        <v>0</v>
      </c>
      <c r="BD85" s="224">
        <v>30</v>
      </c>
      <c r="BE85" s="230">
        <v>-70</v>
      </c>
      <c r="BF85" s="231">
        <v>8</v>
      </c>
      <c r="BG85" s="224">
        <v>3</v>
      </c>
      <c r="BH85" s="224">
        <f t="shared" si="69"/>
        <v>-5</v>
      </c>
    </row>
    <row r="86" spans="1:60">
      <c r="A86" s="32">
        <v>81</v>
      </c>
      <c r="B86" s="32">
        <v>106865</v>
      </c>
      <c r="C86" s="33" t="s">
        <v>132</v>
      </c>
      <c r="D86" s="33" t="s">
        <v>47</v>
      </c>
      <c r="E86" s="60">
        <v>27</v>
      </c>
      <c r="F86" s="71">
        <v>150</v>
      </c>
      <c r="G86" s="185">
        <v>2</v>
      </c>
      <c r="H86" s="185">
        <v>2</v>
      </c>
      <c r="I86" s="198">
        <v>10500</v>
      </c>
      <c r="J86" s="111">
        <f t="shared" si="49"/>
        <v>31500</v>
      </c>
      <c r="K86" s="198">
        <f t="shared" si="50"/>
        <v>1837.5</v>
      </c>
      <c r="L86" s="111">
        <f t="shared" si="51"/>
        <v>5512.5</v>
      </c>
      <c r="M86" s="199">
        <v>0.17499999999999999</v>
      </c>
      <c r="N86" s="200">
        <v>13500</v>
      </c>
      <c r="O86" s="197">
        <f t="shared" si="52"/>
        <v>40500</v>
      </c>
      <c r="P86" s="198">
        <f t="shared" si="53"/>
        <v>2185.3125</v>
      </c>
      <c r="Q86" s="111">
        <f t="shared" si="54"/>
        <v>6555.9375</v>
      </c>
      <c r="R86" s="199">
        <v>0.16187499999999999</v>
      </c>
      <c r="S86" s="207">
        <v>27319.63</v>
      </c>
      <c r="T86" s="207">
        <v>5157.6899999999996</v>
      </c>
      <c r="U86" s="208">
        <f t="shared" si="55"/>
        <v>0.86728984126984099</v>
      </c>
      <c r="V86" s="208">
        <f t="shared" si="56"/>
        <v>0.93563537414966003</v>
      </c>
      <c r="W86" s="208">
        <f t="shared" si="57"/>
        <v>0.67455876543209903</v>
      </c>
      <c r="X86" s="208">
        <f t="shared" si="58"/>
        <v>0.78672043472043496</v>
      </c>
      <c r="Y86" s="299"/>
      <c r="Z86" s="300"/>
      <c r="AA86" s="214">
        <v>6825</v>
      </c>
      <c r="AB86" s="197">
        <f t="shared" si="59"/>
        <v>13650</v>
      </c>
      <c r="AC86" s="198">
        <v>1520.0532921582601</v>
      </c>
      <c r="AD86" s="111">
        <f t="shared" si="60"/>
        <v>3040.1065843165202</v>
      </c>
      <c r="AE86" s="199">
        <v>0.22271843108545999</v>
      </c>
      <c r="AF86" s="198">
        <v>7848.75</v>
      </c>
      <c r="AG86" s="111">
        <f t="shared" si="61"/>
        <v>15697.5</v>
      </c>
      <c r="AH86" s="198">
        <v>1625.69699596326</v>
      </c>
      <c r="AI86" s="111">
        <f t="shared" si="62"/>
        <v>3251.3939919265199</v>
      </c>
      <c r="AJ86" s="218">
        <v>0.20712814090947801</v>
      </c>
      <c r="AK86" s="219">
        <v>14359.54</v>
      </c>
      <c r="AL86" s="219">
        <v>3498.7</v>
      </c>
      <c r="AM86" s="220">
        <f t="shared" si="63"/>
        <v>1.05198095238095</v>
      </c>
      <c r="AN86" s="220">
        <f t="shared" si="64"/>
        <v>1.15084780844504</v>
      </c>
      <c r="AO86" s="79">
        <f t="shared" si="65"/>
        <v>0.91476604554865404</v>
      </c>
      <c r="AP86" s="79">
        <f t="shared" si="66"/>
        <v>1.0760615319729201</v>
      </c>
      <c r="AQ86" s="188">
        <v>300</v>
      </c>
      <c r="AR86" s="185"/>
      <c r="AS86" s="224">
        <v>27</v>
      </c>
      <c r="AT86" s="224">
        <v>0</v>
      </c>
      <c r="AU86" s="224">
        <f t="shared" si="67"/>
        <v>-27</v>
      </c>
      <c r="AV86" s="225">
        <f t="shared" si="71"/>
        <v>-54</v>
      </c>
      <c r="AW86" s="224">
        <v>8</v>
      </c>
      <c r="AX86" s="224">
        <v>2</v>
      </c>
      <c r="AY86" s="224">
        <v>0</v>
      </c>
      <c r="AZ86" s="224">
        <f t="shared" si="68"/>
        <v>-6</v>
      </c>
      <c r="BA86" s="225">
        <f t="shared" si="70"/>
        <v>-30</v>
      </c>
      <c r="BB86" s="228">
        <v>100</v>
      </c>
      <c r="BC86" s="224">
        <v>0</v>
      </c>
      <c r="BD86" s="224">
        <v>10</v>
      </c>
      <c r="BE86" s="230">
        <v>-90</v>
      </c>
      <c r="BF86" s="231">
        <v>6</v>
      </c>
      <c r="BG86" s="224">
        <v>9</v>
      </c>
      <c r="BH86" s="224">
        <f t="shared" si="69"/>
        <v>3</v>
      </c>
    </row>
    <row r="87" spans="1:60">
      <c r="A87" s="29">
        <v>87</v>
      </c>
      <c r="B87" s="29">
        <v>114844</v>
      </c>
      <c r="C87" s="30" t="s">
        <v>133</v>
      </c>
      <c r="D87" s="30" t="s">
        <v>47</v>
      </c>
      <c r="E87" s="60">
        <v>29</v>
      </c>
      <c r="F87" s="61">
        <v>150</v>
      </c>
      <c r="G87" s="185">
        <v>2</v>
      </c>
      <c r="H87" s="185">
        <v>2</v>
      </c>
      <c r="I87" s="194">
        <v>11000</v>
      </c>
      <c r="J87" s="111">
        <f t="shared" si="49"/>
        <v>33000</v>
      </c>
      <c r="K87" s="194">
        <f t="shared" si="50"/>
        <v>1815</v>
      </c>
      <c r="L87" s="111">
        <f t="shared" si="51"/>
        <v>5445</v>
      </c>
      <c r="M87" s="195">
        <v>0.16500000000000001</v>
      </c>
      <c r="N87" s="196">
        <v>14000</v>
      </c>
      <c r="O87" s="197">
        <f t="shared" si="52"/>
        <v>42000</v>
      </c>
      <c r="P87" s="194">
        <f t="shared" si="53"/>
        <v>2100</v>
      </c>
      <c r="Q87" s="111">
        <f t="shared" si="54"/>
        <v>6300</v>
      </c>
      <c r="R87" s="195">
        <v>0.15</v>
      </c>
      <c r="S87" s="203">
        <v>28102.71</v>
      </c>
      <c r="T87" s="203">
        <v>3539.83</v>
      </c>
      <c r="U87" s="208">
        <f t="shared" si="55"/>
        <v>0.85159727272727304</v>
      </c>
      <c r="V87" s="208">
        <f t="shared" si="56"/>
        <v>0.65010651974288303</v>
      </c>
      <c r="W87" s="208">
        <f t="shared" si="57"/>
        <v>0.66911214285714304</v>
      </c>
      <c r="X87" s="208">
        <f t="shared" si="58"/>
        <v>0.56187777777777803</v>
      </c>
      <c r="Y87" s="299"/>
      <c r="Z87" s="300"/>
      <c r="AA87" s="213">
        <v>7150</v>
      </c>
      <c r="AB87" s="197">
        <f t="shared" si="59"/>
        <v>14300</v>
      </c>
      <c r="AC87" s="194">
        <v>1374.8732207999701</v>
      </c>
      <c r="AD87" s="111">
        <f t="shared" si="60"/>
        <v>2749.7464415999402</v>
      </c>
      <c r="AE87" s="195">
        <v>0.192289960951044</v>
      </c>
      <c r="AF87" s="194">
        <v>8222.5</v>
      </c>
      <c r="AG87" s="111">
        <f t="shared" si="61"/>
        <v>16445</v>
      </c>
      <c r="AH87" s="194">
        <v>1470.42690964557</v>
      </c>
      <c r="AI87" s="111">
        <f t="shared" si="62"/>
        <v>2940.8538192911401</v>
      </c>
      <c r="AJ87" s="217">
        <v>0.17882966368447101</v>
      </c>
      <c r="AK87" s="110">
        <v>8935.14</v>
      </c>
      <c r="AL87" s="110">
        <v>731.49</v>
      </c>
      <c r="AM87" s="79">
        <f t="shared" si="63"/>
        <v>0.62483496503496505</v>
      </c>
      <c r="AN87" s="79">
        <f t="shared" si="64"/>
        <v>0.26602089157514602</v>
      </c>
      <c r="AO87" s="79">
        <f t="shared" si="65"/>
        <v>0.54333475220431704</v>
      </c>
      <c r="AP87" s="79">
        <f t="shared" si="66"/>
        <v>0.24873388646577399</v>
      </c>
      <c r="AQ87" s="223"/>
      <c r="AR87" s="223"/>
      <c r="AS87" s="224">
        <v>42</v>
      </c>
      <c r="AT87" s="224">
        <v>32</v>
      </c>
      <c r="AU87" s="224">
        <f t="shared" si="67"/>
        <v>-10</v>
      </c>
      <c r="AV87" s="225">
        <f t="shared" si="71"/>
        <v>-20</v>
      </c>
      <c r="AW87" s="224">
        <v>8</v>
      </c>
      <c r="AX87" s="224">
        <v>0</v>
      </c>
      <c r="AY87" s="224">
        <v>0</v>
      </c>
      <c r="AZ87" s="224">
        <f t="shared" si="68"/>
        <v>-8</v>
      </c>
      <c r="BA87" s="225">
        <f t="shared" si="70"/>
        <v>-40</v>
      </c>
      <c r="BB87" s="228">
        <v>100</v>
      </c>
      <c r="BC87" s="224">
        <v>0</v>
      </c>
      <c r="BD87" s="224">
        <v>0</v>
      </c>
      <c r="BE87" s="230">
        <v>-100</v>
      </c>
      <c r="BF87" s="231">
        <v>4</v>
      </c>
      <c r="BG87" s="224">
        <v>0</v>
      </c>
      <c r="BH87" s="224">
        <f t="shared" si="69"/>
        <v>-4</v>
      </c>
    </row>
    <row r="88" spans="1:60">
      <c r="A88" s="32">
        <v>102</v>
      </c>
      <c r="B88" s="32">
        <v>732</v>
      </c>
      <c r="C88" s="33" t="s">
        <v>134</v>
      </c>
      <c r="D88" s="33" t="s">
        <v>59</v>
      </c>
      <c r="E88" s="186">
        <v>34</v>
      </c>
      <c r="F88" s="187">
        <v>150</v>
      </c>
      <c r="G88" s="185">
        <v>1</v>
      </c>
      <c r="H88" s="185">
        <v>1</v>
      </c>
      <c r="I88" s="198">
        <v>10000</v>
      </c>
      <c r="J88" s="111">
        <f t="shared" si="49"/>
        <v>30000</v>
      </c>
      <c r="K88" s="198">
        <f t="shared" si="50"/>
        <v>2319.6314025407601</v>
      </c>
      <c r="L88" s="111">
        <f t="shared" si="51"/>
        <v>6958.8942076222802</v>
      </c>
      <c r="M88" s="199">
        <v>0.23196314025407599</v>
      </c>
      <c r="N88" s="200">
        <v>12800</v>
      </c>
      <c r="O88" s="197">
        <f t="shared" si="52"/>
        <v>38400</v>
      </c>
      <c r="P88" s="198">
        <f t="shared" si="53"/>
        <v>2746.4435806082602</v>
      </c>
      <c r="Q88" s="111">
        <f t="shared" si="54"/>
        <v>8239.3307418247696</v>
      </c>
      <c r="R88" s="199">
        <v>0.21456590473501999</v>
      </c>
      <c r="S88" s="207">
        <v>25394.23</v>
      </c>
      <c r="T88" s="207">
        <v>4380.78</v>
      </c>
      <c r="U88" s="208">
        <f t="shared" si="55"/>
        <v>0.846474333333333</v>
      </c>
      <c r="V88" s="208">
        <f t="shared" si="56"/>
        <v>0.62952243119339302</v>
      </c>
      <c r="W88" s="208">
        <f t="shared" si="57"/>
        <v>0.66130807291666704</v>
      </c>
      <c r="X88" s="208">
        <f t="shared" si="58"/>
        <v>0.53169124256198796</v>
      </c>
      <c r="Y88" s="299"/>
      <c r="Z88" s="300"/>
      <c r="AA88" s="214">
        <v>6500</v>
      </c>
      <c r="AB88" s="197">
        <f t="shared" si="59"/>
        <v>13000</v>
      </c>
      <c r="AC88" s="198">
        <v>1947.52386504985</v>
      </c>
      <c r="AD88" s="111">
        <f t="shared" si="60"/>
        <v>3895.0477300996999</v>
      </c>
      <c r="AE88" s="199">
        <v>0.29961905616151502</v>
      </c>
      <c r="AF88" s="198">
        <v>7475</v>
      </c>
      <c r="AG88" s="111">
        <f t="shared" si="61"/>
        <v>14950</v>
      </c>
      <c r="AH88" s="198">
        <v>2082.8767736708101</v>
      </c>
      <c r="AI88" s="111">
        <f t="shared" si="62"/>
        <v>4165.7535473416201</v>
      </c>
      <c r="AJ88" s="218">
        <v>0.278645722230209</v>
      </c>
      <c r="AK88" s="219">
        <v>15613.1</v>
      </c>
      <c r="AL88" s="219">
        <v>2055.44</v>
      </c>
      <c r="AM88" s="220">
        <f t="shared" si="63"/>
        <v>1.20100769230769</v>
      </c>
      <c r="AN88" s="79">
        <f t="shared" si="64"/>
        <v>0.52770598524793599</v>
      </c>
      <c r="AO88" s="220">
        <f t="shared" si="65"/>
        <v>1.0443545150501701</v>
      </c>
      <c r="AP88" s="79">
        <f t="shared" si="66"/>
        <v>0.49341373094711299</v>
      </c>
      <c r="AQ88" s="223"/>
      <c r="AR88" s="223"/>
      <c r="AS88" s="224">
        <v>27</v>
      </c>
      <c r="AT88" s="224">
        <v>10</v>
      </c>
      <c r="AU88" s="224">
        <f t="shared" si="67"/>
        <v>-17</v>
      </c>
      <c r="AV88" s="225">
        <f t="shared" si="71"/>
        <v>-34</v>
      </c>
      <c r="AW88" s="224">
        <v>12</v>
      </c>
      <c r="AX88" s="224">
        <v>12</v>
      </c>
      <c r="AY88" s="224">
        <v>0</v>
      </c>
      <c r="AZ88" s="224">
        <f t="shared" si="68"/>
        <v>0</v>
      </c>
      <c r="BA88" s="224"/>
      <c r="BB88" s="228">
        <v>100</v>
      </c>
      <c r="BC88" s="224">
        <v>0</v>
      </c>
      <c r="BD88" s="224">
        <v>96</v>
      </c>
      <c r="BE88" s="230">
        <v>-4</v>
      </c>
      <c r="BF88" s="231">
        <v>6</v>
      </c>
      <c r="BG88" s="224">
        <v>1</v>
      </c>
      <c r="BH88" s="224">
        <f t="shared" si="69"/>
        <v>-5</v>
      </c>
    </row>
    <row r="89" spans="1:60" s="165" customFormat="1">
      <c r="A89" s="32">
        <v>84</v>
      </c>
      <c r="B89" s="32">
        <v>727</v>
      </c>
      <c r="C89" s="33" t="s">
        <v>135</v>
      </c>
      <c r="D89" s="33" t="s">
        <v>53</v>
      </c>
      <c r="E89" s="186">
        <v>28</v>
      </c>
      <c r="F89" s="187">
        <v>150</v>
      </c>
      <c r="G89" s="185">
        <v>3</v>
      </c>
      <c r="H89" s="185">
        <v>1</v>
      </c>
      <c r="I89" s="198">
        <v>10000</v>
      </c>
      <c r="J89" s="111">
        <f t="shared" si="49"/>
        <v>30000</v>
      </c>
      <c r="K89" s="198">
        <f t="shared" si="50"/>
        <v>2307.3637252154399</v>
      </c>
      <c r="L89" s="111">
        <f t="shared" si="51"/>
        <v>6922.0911756463202</v>
      </c>
      <c r="M89" s="199">
        <v>0.230736372521544</v>
      </c>
      <c r="N89" s="200">
        <v>12800</v>
      </c>
      <c r="O89" s="197">
        <f t="shared" si="52"/>
        <v>38400</v>
      </c>
      <c r="P89" s="198">
        <f t="shared" si="53"/>
        <v>2731.91865065509</v>
      </c>
      <c r="Q89" s="111">
        <f t="shared" si="54"/>
        <v>8195.7559519652696</v>
      </c>
      <c r="R89" s="199">
        <v>0.21343114458242901</v>
      </c>
      <c r="S89" s="207">
        <v>25075.119999999999</v>
      </c>
      <c r="T89" s="207">
        <v>5335.53</v>
      </c>
      <c r="U89" s="208">
        <f t="shared" si="55"/>
        <v>0.83583733333333299</v>
      </c>
      <c r="V89" s="208">
        <f t="shared" si="56"/>
        <v>0.77079741722729</v>
      </c>
      <c r="W89" s="208">
        <f t="shared" si="57"/>
        <v>0.65299791666666696</v>
      </c>
      <c r="X89" s="208">
        <f t="shared" si="58"/>
        <v>0.65101133211764095</v>
      </c>
      <c r="Y89" s="299"/>
      <c r="Z89" s="300"/>
      <c r="AA89" s="214">
        <v>6500</v>
      </c>
      <c r="AB89" s="197">
        <f t="shared" si="59"/>
        <v>13000</v>
      </c>
      <c r="AC89" s="198">
        <v>1937.2241276288</v>
      </c>
      <c r="AD89" s="111">
        <f t="shared" si="60"/>
        <v>3874.4482552576001</v>
      </c>
      <c r="AE89" s="199">
        <v>0.29803448117366199</v>
      </c>
      <c r="AF89" s="198">
        <v>7475</v>
      </c>
      <c r="AG89" s="111">
        <f t="shared" si="61"/>
        <v>14950</v>
      </c>
      <c r="AH89" s="198">
        <v>2071.861204499</v>
      </c>
      <c r="AI89" s="111">
        <f t="shared" si="62"/>
        <v>4143.722408998</v>
      </c>
      <c r="AJ89" s="218">
        <v>0.27717206749150503</v>
      </c>
      <c r="AK89" s="219">
        <v>14431.58</v>
      </c>
      <c r="AL89" s="219">
        <v>4066.64</v>
      </c>
      <c r="AM89" s="220">
        <f t="shared" si="63"/>
        <v>1.1101215384615399</v>
      </c>
      <c r="AN89" s="220">
        <f t="shared" si="64"/>
        <v>1.04960493264598</v>
      </c>
      <c r="AO89" s="79">
        <f t="shared" si="65"/>
        <v>0.96532307692307695</v>
      </c>
      <c r="AP89" s="79">
        <f t="shared" si="66"/>
        <v>0.98139778648525799</v>
      </c>
      <c r="AQ89" s="188">
        <v>300</v>
      </c>
      <c r="AR89" s="185"/>
      <c r="AS89" s="224">
        <v>27</v>
      </c>
      <c r="AT89" s="224">
        <v>1</v>
      </c>
      <c r="AU89" s="224">
        <f t="shared" si="67"/>
        <v>-26</v>
      </c>
      <c r="AV89" s="225">
        <f t="shared" si="71"/>
        <v>-52</v>
      </c>
      <c r="AW89" s="224">
        <v>12</v>
      </c>
      <c r="AX89" s="224">
        <v>2</v>
      </c>
      <c r="AY89" s="224">
        <v>0</v>
      </c>
      <c r="AZ89" s="224">
        <f t="shared" si="68"/>
        <v>-10</v>
      </c>
      <c r="BA89" s="225">
        <f>AZ89*5</f>
        <v>-50</v>
      </c>
      <c r="BB89" s="228">
        <v>100</v>
      </c>
      <c r="BC89" s="224">
        <v>0</v>
      </c>
      <c r="BD89" s="224">
        <v>10</v>
      </c>
      <c r="BE89" s="230">
        <v>-90</v>
      </c>
      <c r="BF89" s="231">
        <v>6</v>
      </c>
      <c r="BG89" s="224">
        <v>12</v>
      </c>
      <c r="BH89" s="224">
        <f t="shared" si="69"/>
        <v>6</v>
      </c>
    </row>
    <row r="90" spans="1:60">
      <c r="A90" s="32">
        <v>91</v>
      </c>
      <c r="B90" s="32">
        <v>594</v>
      </c>
      <c r="C90" s="33" t="s">
        <v>136</v>
      </c>
      <c r="D90" s="33" t="s">
        <v>49</v>
      </c>
      <c r="E90" s="60">
        <v>31</v>
      </c>
      <c r="F90" s="71">
        <v>150</v>
      </c>
      <c r="G90" s="185">
        <v>2</v>
      </c>
      <c r="H90" s="185">
        <v>0</v>
      </c>
      <c r="I90" s="198">
        <v>9500</v>
      </c>
      <c r="J90" s="111">
        <f t="shared" si="49"/>
        <v>28500</v>
      </c>
      <c r="K90" s="198">
        <f t="shared" si="50"/>
        <v>2201.4863067749998</v>
      </c>
      <c r="L90" s="111">
        <f t="shared" si="51"/>
        <v>6604.4589203249998</v>
      </c>
      <c r="M90" s="199">
        <v>0.23173540071315801</v>
      </c>
      <c r="N90" s="200">
        <v>12000</v>
      </c>
      <c r="O90" s="197">
        <f t="shared" si="52"/>
        <v>36000</v>
      </c>
      <c r="P90" s="198">
        <f t="shared" si="53"/>
        <v>2572.2629479160501</v>
      </c>
      <c r="Q90" s="111">
        <f t="shared" si="54"/>
        <v>7716.7888437481597</v>
      </c>
      <c r="R90" s="199">
        <v>0.21435524565967101</v>
      </c>
      <c r="S90" s="207">
        <v>23687.41</v>
      </c>
      <c r="T90" s="207">
        <v>5621.68</v>
      </c>
      <c r="U90" s="208">
        <f t="shared" si="55"/>
        <v>0.83113719298245603</v>
      </c>
      <c r="V90" s="208">
        <f t="shared" si="56"/>
        <v>0.85119463499113701</v>
      </c>
      <c r="W90" s="208">
        <f t="shared" si="57"/>
        <v>0.65798361111111103</v>
      </c>
      <c r="X90" s="208">
        <f t="shared" si="58"/>
        <v>0.72849991283025295</v>
      </c>
      <c r="Y90" s="299"/>
      <c r="Z90" s="300"/>
      <c r="AA90" s="214">
        <v>6825</v>
      </c>
      <c r="AB90" s="197">
        <f t="shared" si="59"/>
        <v>13650</v>
      </c>
      <c r="AC90" s="198">
        <v>2042.89239191193</v>
      </c>
      <c r="AD90" s="111">
        <f t="shared" si="60"/>
        <v>4085.7847838238599</v>
      </c>
      <c r="AE90" s="199">
        <v>0.29932489258782902</v>
      </c>
      <c r="AF90" s="198">
        <v>7848.75</v>
      </c>
      <c r="AG90" s="111">
        <f t="shared" si="61"/>
        <v>15697.5</v>
      </c>
      <c r="AH90" s="198">
        <v>2184.8734131498099</v>
      </c>
      <c r="AI90" s="111">
        <f t="shared" si="62"/>
        <v>4369.7468262996199</v>
      </c>
      <c r="AJ90" s="218">
        <v>0.27837215010668098</v>
      </c>
      <c r="AK90" s="219">
        <v>17425.939999999999</v>
      </c>
      <c r="AL90" s="219">
        <v>4695.78</v>
      </c>
      <c r="AM90" s="220">
        <f t="shared" si="63"/>
        <v>1.27662564102564</v>
      </c>
      <c r="AN90" s="220">
        <f t="shared" si="64"/>
        <v>1.1492969523483401</v>
      </c>
      <c r="AO90" s="220">
        <f t="shared" si="65"/>
        <v>1.1101092530657699</v>
      </c>
      <c r="AP90" s="220">
        <f t="shared" si="66"/>
        <v>1.0746114561461799</v>
      </c>
      <c r="AQ90" s="188">
        <v>300</v>
      </c>
      <c r="AR90" s="212">
        <f>(AL90-AD90)*0.2</f>
        <v>121.999043235228</v>
      </c>
      <c r="AS90" s="224">
        <v>36</v>
      </c>
      <c r="AT90" s="224">
        <v>98</v>
      </c>
      <c r="AU90" s="224">
        <f t="shared" si="67"/>
        <v>62</v>
      </c>
      <c r="AV90" s="225"/>
      <c r="AW90" s="224">
        <v>12</v>
      </c>
      <c r="AX90" s="224">
        <v>6</v>
      </c>
      <c r="AY90" s="224">
        <v>2</v>
      </c>
      <c r="AZ90" s="224">
        <f t="shared" si="68"/>
        <v>-4</v>
      </c>
      <c r="BA90" s="225">
        <f>AZ90*5</f>
        <v>-20</v>
      </c>
      <c r="BB90" s="228">
        <v>100</v>
      </c>
      <c r="BC90" s="224">
        <v>16</v>
      </c>
      <c r="BD90" s="224">
        <v>30</v>
      </c>
      <c r="BE90" s="230">
        <v>-54</v>
      </c>
      <c r="BF90" s="231">
        <v>6</v>
      </c>
      <c r="BG90" s="224">
        <v>1</v>
      </c>
      <c r="BH90" s="224">
        <f t="shared" si="69"/>
        <v>-5</v>
      </c>
    </row>
    <row r="91" spans="1:60" s="165" customFormat="1">
      <c r="A91" s="32">
        <v>17</v>
      </c>
      <c r="B91" s="32">
        <v>373</v>
      </c>
      <c r="C91" s="33" t="s">
        <v>137</v>
      </c>
      <c r="D91" s="33" t="s">
        <v>47</v>
      </c>
      <c r="E91" s="186">
        <v>6</v>
      </c>
      <c r="F91" s="187">
        <v>200</v>
      </c>
      <c r="G91" s="185">
        <v>2</v>
      </c>
      <c r="H91" s="185">
        <v>2</v>
      </c>
      <c r="I91" s="198">
        <v>20000</v>
      </c>
      <c r="J91" s="111">
        <f t="shared" si="49"/>
        <v>60000</v>
      </c>
      <c r="K91" s="198">
        <f t="shared" si="50"/>
        <v>4388.9342240568803</v>
      </c>
      <c r="L91" s="111">
        <f t="shared" si="51"/>
        <v>13166.802672170599</v>
      </c>
      <c r="M91" s="199">
        <v>0.21944671120284401</v>
      </c>
      <c r="N91" s="200">
        <v>25000</v>
      </c>
      <c r="O91" s="197">
        <f t="shared" si="52"/>
        <v>75000</v>
      </c>
      <c r="P91" s="198">
        <f t="shared" si="53"/>
        <v>5074.7051965657502</v>
      </c>
      <c r="Q91" s="111">
        <f t="shared" si="54"/>
        <v>15224.1155896973</v>
      </c>
      <c r="R91" s="199">
        <v>0.20298820786263</v>
      </c>
      <c r="S91" s="207">
        <v>49631.88</v>
      </c>
      <c r="T91" s="207">
        <v>10470.85</v>
      </c>
      <c r="U91" s="208">
        <f t="shared" si="55"/>
        <v>0.82719799999999999</v>
      </c>
      <c r="V91" s="208">
        <f t="shared" si="56"/>
        <v>0.79524621585855404</v>
      </c>
      <c r="W91" s="208">
        <f t="shared" si="57"/>
        <v>0.66175839999999997</v>
      </c>
      <c r="X91" s="208">
        <f t="shared" si="58"/>
        <v>0.68778051101280602</v>
      </c>
      <c r="Y91" s="299"/>
      <c r="Z91" s="300"/>
      <c r="AA91" s="214">
        <v>13000</v>
      </c>
      <c r="AB91" s="197">
        <f t="shared" si="59"/>
        <v>26000</v>
      </c>
      <c r="AC91" s="198">
        <v>3684.8760256144201</v>
      </c>
      <c r="AD91" s="111">
        <f t="shared" si="60"/>
        <v>7369.7520512288402</v>
      </c>
      <c r="AE91" s="199">
        <v>0.28345200197033998</v>
      </c>
      <c r="AF91" s="198">
        <v>14950</v>
      </c>
      <c r="AG91" s="111">
        <f t="shared" si="61"/>
        <v>29900</v>
      </c>
      <c r="AH91" s="198">
        <v>3940.9749093946202</v>
      </c>
      <c r="AI91" s="111">
        <f t="shared" si="62"/>
        <v>7881.9498187892405</v>
      </c>
      <c r="AJ91" s="218">
        <v>0.26361036183241598</v>
      </c>
      <c r="AK91" s="219">
        <v>21996.65</v>
      </c>
      <c r="AL91" s="219">
        <v>4045.63</v>
      </c>
      <c r="AM91" s="79">
        <f t="shared" si="63"/>
        <v>0.84602500000000003</v>
      </c>
      <c r="AN91" s="79">
        <f t="shared" si="64"/>
        <v>0.54895062573040398</v>
      </c>
      <c r="AO91" s="79">
        <f t="shared" si="65"/>
        <v>0.73567391304347796</v>
      </c>
      <c r="AP91" s="79">
        <f t="shared" si="66"/>
        <v>0.513277817419733</v>
      </c>
      <c r="AQ91" s="223"/>
      <c r="AR91" s="223"/>
      <c r="AS91" s="224">
        <v>56</v>
      </c>
      <c r="AT91" s="224">
        <v>22</v>
      </c>
      <c r="AU91" s="224">
        <f t="shared" si="67"/>
        <v>-34</v>
      </c>
      <c r="AV91" s="225">
        <f>AU91*2</f>
        <v>-68</v>
      </c>
      <c r="AW91" s="224">
        <v>26</v>
      </c>
      <c r="AX91" s="224">
        <v>4</v>
      </c>
      <c r="AY91" s="224">
        <v>0</v>
      </c>
      <c r="AZ91" s="224">
        <f t="shared" si="68"/>
        <v>-22</v>
      </c>
      <c r="BA91" s="225">
        <f>AZ91*5</f>
        <v>-110</v>
      </c>
      <c r="BB91" s="228">
        <v>200</v>
      </c>
      <c r="BC91" s="224">
        <v>0</v>
      </c>
      <c r="BD91" s="224">
        <v>20</v>
      </c>
      <c r="BE91" s="230">
        <v>-180</v>
      </c>
      <c r="BF91" s="231">
        <v>10</v>
      </c>
      <c r="BG91" s="224">
        <v>12</v>
      </c>
      <c r="BH91" s="224">
        <f t="shared" si="69"/>
        <v>2</v>
      </c>
    </row>
    <row r="92" spans="1:60">
      <c r="A92" s="32">
        <v>94</v>
      </c>
      <c r="B92" s="32">
        <v>339</v>
      </c>
      <c r="C92" s="33" t="s">
        <v>138</v>
      </c>
      <c r="D92" s="33" t="s">
        <v>53</v>
      </c>
      <c r="E92" s="186">
        <v>32</v>
      </c>
      <c r="F92" s="187">
        <v>150</v>
      </c>
      <c r="G92" s="185">
        <v>4</v>
      </c>
      <c r="H92" s="185">
        <v>1</v>
      </c>
      <c r="I92" s="198">
        <v>10000</v>
      </c>
      <c r="J92" s="111">
        <f t="shared" si="49"/>
        <v>30000</v>
      </c>
      <c r="K92" s="198">
        <f t="shared" si="50"/>
        <v>2229.0013795283498</v>
      </c>
      <c r="L92" s="111">
        <f t="shared" si="51"/>
        <v>6687.00413858505</v>
      </c>
      <c r="M92" s="199">
        <v>0.222900137952835</v>
      </c>
      <c r="N92" s="200">
        <v>12800</v>
      </c>
      <c r="O92" s="197">
        <f t="shared" si="52"/>
        <v>38400</v>
      </c>
      <c r="P92" s="198">
        <f t="shared" si="53"/>
        <v>2639.1376333615599</v>
      </c>
      <c r="Q92" s="111">
        <f t="shared" si="54"/>
        <v>7917.4129000846797</v>
      </c>
      <c r="R92" s="199">
        <v>0.20618262760637199</v>
      </c>
      <c r="S92" s="207">
        <v>24706.54</v>
      </c>
      <c r="T92" s="207">
        <v>4340.43</v>
      </c>
      <c r="U92" s="208">
        <f t="shared" si="55"/>
        <v>0.82355133333333297</v>
      </c>
      <c r="V92" s="208">
        <f t="shared" si="56"/>
        <v>0.64908438966786997</v>
      </c>
      <c r="W92" s="208">
        <f t="shared" si="57"/>
        <v>0.64339947916666695</v>
      </c>
      <c r="X92" s="208">
        <f t="shared" si="58"/>
        <v>0.54821316694921596</v>
      </c>
      <c r="Y92" s="299"/>
      <c r="Z92" s="300"/>
      <c r="AA92" s="214">
        <v>6500</v>
      </c>
      <c r="AB92" s="197">
        <f t="shared" si="59"/>
        <v>13000</v>
      </c>
      <c r="AC92" s="198">
        <v>1871.43240822901</v>
      </c>
      <c r="AD92" s="111">
        <f t="shared" si="60"/>
        <v>3742.86481645802</v>
      </c>
      <c r="AE92" s="199">
        <v>0.28791267818907801</v>
      </c>
      <c r="AF92" s="198">
        <v>7475</v>
      </c>
      <c r="AG92" s="111">
        <f t="shared" si="61"/>
        <v>14950</v>
      </c>
      <c r="AH92" s="198">
        <v>2001.4969606009199</v>
      </c>
      <c r="AI92" s="111">
        <f t="shared" si="62"/>
        <v>4002.9939212018398</v>
      </c>
      <c r="AJ92" s="218">
        <v>0.26775879071584302</v>
      </c>
      <c r="AK92" s="219">
        <v>12025.84</v>
      </c>
      <c r="AL92" s="219">
        <v>2844</v>
      </c>
      <c r="AM92" s="79">
        <f t="shared" si="63"/>
        <v>0.92506461538461504</v>
      </c>
      <c r="AN92" s="79">
        <f t="shared" si="64"/>
        <v>0.759845770409458</v>
      </c>
      <c r="AO92" s="79">
        <f t="shared" si="65"/>
        <v>0.804404013377926</v>
      </c>
      <c r="AP92" s="79">
        <f t="shared" si="66"/>
        <v>0.71046822852684499</v>
      </c>
      <c r="AQ92" s="223"/>
      <c r="AR92" s="223"/>
      <c r="AS92" s="224">
        <v>27</v>
      </c>
      <c r="AT92" s="224">
        <v>0</v>
      </c>
      <c r="AU92" s="224">
        <f t="shared" si="67"/>
        <v>-27</v>
      </c>
      <c r="AV92" s="225">
        <f>AU92*2</f>
        <v>-54</v>
      </c>
      <c r="AW92" s="224">
        <v>10</v>
      </c>
      <c r="AX92" s="224">
        <v>4</v>
      </c>
      <c r="AY92" s="224">
        <v>0</v>
      </c>
      <c r="AZ92" s="224">
        <f t="shared" si="68"/>
        <v>-6</v>
      </c>
      <c r="BA92" s="225">
        <f>AZ92*5</f>
        <v>-30</v>
      </c>
      <c r="BB92" s="228">
        <v>100</v>
      </c>
      <c r="BC92" s="224">
        <v>0</v>
      </c>
      <c r="BD92" s="224">
        <v>20</v>
      </c>
      <c r="BE92" s="230">
        <v>-80</v>
      </c>
      <c r="BF92" s="231">
        <v>6</v>
      </c>
      <c r="BG92" s="224">
        <v>6</v>
      </c>
      <c r="BH92" s="224">
        <f t="shared" si="69"/>
        <v>0</v>
      </c>
    </row>
    <row r="93" spans="1:60">
      <c r="A93" s="32">
        <v>117</v>
      </c>
      <c r="B93" s="32">
        <v>351</v>
      </c>
      <c r="C93" s="33" t="s">
        <v>139</v>
      </c>
      <c r="D93" s="33" t="s">
        <v>55</v>
      </c>
      <c r="E93" s="60">
        <v>39</v>
      </c>
      <c r="F93" s="71">
        <v>100</v>
      </c>
      <c r="G93" s="185">
        <v>3</v>
      </c>
      <c r="H93" s="185">
        <v>1</v>
      </c>
      <c r="I93" s="198">
        <v>14000</v>
      </c>
      <c r="J93" s="111">
        <f t="shared" si="49"/>
        <v>42000</v>
      </c>
      <c r="K93" s="198">
        <f t="shared" si="50"/>
        <v>3007.9413576188099</v>
      </c>
      <c r="L93" s="111">
        <f t="shared" si="51"/>
        <v>9023.8240728564197</v>
      </c>
      <c r="M93" s="199">
        <v>0.21485295411562899</v>
      </c>
      <c r="N93" s="200">
        <v>17500</v>
      </c>
      <c r="O93" s="197">
        <f t="shared" si="52"/>
        <v>52500</v>
      </c>
      <c r="P93" s="198">
        <f t="shared" si="53"/>
        <v>3477.9321947467502</v>
      </c>
      <c r="Q93" s="111">
        <f t="shared" si="54"/>
        <v>10433.796584240201</v>
      </c>
      <c r="R93" s="199">
        <v>0.19873898255695699</v>
      </c>
      <c r="S93" s="207">
        <v>34309.769999999997</v>
      </c>
      <c r="T93" s="207">
        <v>7201.61</v>
      </c>
      <c r="U93" s="208">
        <f t="shared" si="55"/>
        <v>0.81689928571428605</v>
      </c>
      <c r="V93" s="208">
        <f t="shared" si="56"/>
        <v>0.79806631222591995</v>
      </c>
      <c r="W93" s="208">
        <f t="shared" si="57"/>
        <v>0.65351942857142897</v>
      </c>
      <c r="X93" s="208">
        <f t="shared" si="58"/>
        <v>0.69021951327647002</v>
      </c>
      <c r="Y93" s="299"/>
      <c r="Z93" s="300"/>
      <c r="AA93" s="214">
        <v>6825</v>
      </c>
      <c r="AB93" s="197">
        <f t="shared" si="59"/>
        <v>13650</v>
      </c>
      <c r="AC93" s="198">
        <v>1894.0630736255901</v>
      </c>
      <c r="AD93" s="111">
        <f t="shared" si="60"/>
        <v>3788.1261472511801</v>
      </c>
      <c r="AE93" s="199">
        <v>0.27751839906602099</v>
      </c>
      <c r="AF93" s="198">
        <v>7848.75</v>
      </c>
      <c r="AG93" s="111">
        <f t="shared" si="61"/>
        <v>15697.5</v>
      </c>
      <c r="AH93" s="198">
        <v>2025.7004572425701</v>
      </c>
      <c r="AI93" s="111">
        <f t="shared" si="62"/>
        <v>4051.4009144851402</v>
      </c>
      <c r="AJ93" s="218">
        <v>0.25809211113139902</v>
      </c>
      <c r="AK93" s="219">
        <v>17508.919999999998</v>
      </c>
      <c r="AL93" s="219">
        <v>3812.05</v>
      </c>
      <c r="AM93" s="220">
        <f t="shared" si="63"/>
        <v>1.28270476190476</v>
      </c>
      <c r="AN93" s="220">
        <f t="shared" si="64"/>
        <v>1.00631548470638</v>
      </c>
      <c r="AO93" s="220">
        <f t="shared" si="65"/>
        <v>1.11539544513458</v>
      </c>
      <c r="AP93" s="79">
        <f t="shared" si="66"/>
        <v>0.94092144432574498</v>
      </c>
      <c r="AQ93" s="188">
        <v>500</v>
      </c>
      <c r="AR93" s="223"/>
      <c r="AS93" s="224">
        <v>27</v>
      </c>
      <c r="AT93" s="224">
        <v>32</v>
      </c>
      <c r="AU93" s="224">
        <f t="shared" si="67"/>
        <v>5</v>
      </c>
      <c r="AV93" s="225"/>
      <c r="AW93" s="224">
        <v>10</v>
      </c>
      <c r="AX93" s="224">
        <v>5</v>
      </c>
      <c r="AY93" s="224">
        <v>9</v>
      </c>
      <c r="AZ93" s="224">
        <f t="shared" si="68"/>
        <v>4</v>
      </c>
      <c r="BA93" s="224"/>
      <c r="BB93" s="228">
        <v>100</v>
      </c>
      <c r="BC93" s="224">
        <v>72</v>
      </c>
      <c r="BD93" s="224">
        <v>40</v>
      </c>
      <c r="BE93" s="230">
        <v>12</v>
      </c>
      <c r="BF93" s="231">
        <v>8</v>
      </c>
      <c r="BG93" s="224">
        <v>8</v>
      </c>
      <c r="BH93" s="224">
        <f t="shared" si="69"/>
        <v>0</v>
      </c>
    </row>
    <row r="94" spans="1:60">
      <c r="A94" s="32">
        <v>80</v>
      </c>
      <c r="B94" s="32">
        <v>104838</v>
      </c>
      <c r="C94" s="33" t="s">
        <v>140</v>
      </c>
      <c r="D94" s="33" t="s">
        <v>55</v>
      </c>
      <c r="E94" s="60">
        <v>27</v>
      </c>
      <c r="F94" s="71">
        <v>150</v>
      </c>
      <c r="G94" s="185">
        <v>2</v>
      </c>
      <c r="H94" s="185">
        <v>0</v>
      </c>
      <c r="I94" s="198">
        <v>10500</v>
      </c>
      <c r="J94" s="111">
        <f t="shared" si="49"/>
        <v>31500</v>
      </c>
      <c r="K94" s="198">
        <f t="shared" si="50"/>
        <v>2122.95546272515</v>
      </c>
      <c r="L94" s="111">
        <f t="shared" si="51"/>
        <v>6368.8663881754401</v>
      </c>
      <c r="M94" s="199">
        <v>0.202186234545252</v>
      </c>
      <c r="N94" s="200">
        <v>13500</v>
      </c>
      <c r="O94" s="197">
        <f t="shared" si="52"/>
        <v>40500</v>
      </c>
      <c r="P94" s="198">
        <f t="shared" si="53"/>
        <v>2524.8006038838298</v>
      </c>
      <c r="Q94" s="111">
        <f t="shared" si="54"/>
        <v>7574.4018116514999</v>
      </c>
      <c r="R94" s="199">
        <v>0.187022266954358</v>
      </c>
      <c r="S94" s="207">
        <v>25691.84</v>
      </c>
      <c r="T94" s="207">
        <v>4088.88</v>
      </c>
      <c r="U94" s="208">
        <f t="shared" si="55"/>
        <v>0.81561396825396804</v>
      </c>
      <c r="V94" s="208">
        <f t="shared" si="56"/>
        <v>0.64201064220651505</v>
      </c>
      <c r="W94" s="208">
        <f t="shared" si="57"/>
        <v>0.63436641975308605</v>
      </c>
      <c r="X94" s="208">
        <f t="shared" si="58"/>
        <v>0.53982876822169501</v>
      </c>
      <c r="Y94" s="299"/>
      <c r="Z94" s="300"/>
      <c r="AA94" s="214">
        <v>6825</v>
      </c>
      <c r="AB94" s="197">
        <f t="shared" si="59"/>
        <v>13650</v>
      </c>
      <c r="AC94" s="198">
        <v>1782.3980239129901</v>
      </c>
      <c r="AD94" s="111">
        <f t="shared" si="60"/>
        <v>3564.7960478259802</v>
      </c>
      <c r="AE94" s="199">
        <v>0.26115721962095001</v>
      </c>
      <c r="AF94" s="198">
        <v>7848.75</v>
      </c>
      <c r="AG94" s="111">
        <f t="shared" si="61"/>
        <v>15697.5</v>
      </c>
      <c r="AH94" s="198">
        <v>1906.27468657494</v>
      </c>
      <c r="AI94" s="111">
        <f t="shared" si="62"/>
        <v>3812.54937314988</v>
      </c>
      <c r="AJ94" s="218">
        <v>0.24287621424748401</v>
      </c>
      <c r="AK94" s="219">
        <v>11192.83</v>
      </c>
      <c r="AL94" s="219">
        <v>2107.48</v>
      </c>
      <c r="AM94" s="79">
        <f t="shared" si="63"/>
        <v>0.81998754578754596</v>
      </c>
      <c r="AN94" s="79">
        <f t="shared" si="64"/>
        <v>0.59119230714061899</v>
      </c>
      <c r="AO94" s="79">
        <f t="shared" si="65"/>
        <v>0.71303264851090897</v>
      </c>
      <c r="AP94" s="79">
        <f t="shared" si="66"/>
        <v>0.55277448072989199</v>
      </c>
      <c r="AQ94" s="223"/>
      <c r="AR94" s="223"/>
      <c r="AS94" s="224">
        <v>27</v>
      </c>
      <c r="AT94" s="224">
        <v>22</v>
      </c>
      <c r="AU94" s="224">
        <f t="shared" si="67"/>
        <v>-5</v>
      </c>
      <c r="AV94" s="225">
        <f>AU94*2</f>
        <v>-10</v>
      </c>
      <c r="AW94" s="224">
        <v>10</v>
      </c>
      <c r="AX94" s="224">
        <v>4</v>
      </c>
      <c r="AY94" s="224">
        <v>0</v>
      </c>
      <c r="AZ94" s="224">
        <f t="shared" si="68"/>
        <v>-6</v>
      </c>
      <c r="BA94" s="225">
        <f t="shared" ref="BA94:BA99" si="72">AZ94*5</f>
        <v>-30</v>
      </c>
      <c r="BB94" s="228">
        <v>100</v>
      </c>
      <c r="BC94" s="224">
        <v>0</v>
      </c>
      <c r="BD94" s="224">
        <v>20</v>
      </c>
      <c r="BE94" s="230">
        <v>-80</v>
      </c>
      <c r="BF94" s="231">
        <v>6</v>
      </c>
      <c r="BG94" s="224">
        <v>1</v>
      </c>
      <c r="BH94" s="224">
        <f t="shared" si="69"/>
        <v>-5</v>
      </c>
    </row>
    <row r="95" spans="1:60">
      <c r="A95" s="32">
        <v>57</v>
      </c>
      <c r="B95" s="32">
        <v>754</v>
      </c>
      <c r="C95" s="33" t="s">
        <v>141</v>
      </c>
      <c r="D95" s="33" t="s">
        <v>55</v>
      </c>
      <c r="E95" s="60">
        <v>19</v>
      </c>
      <c r="F95" s="71">
        <v>150</v>
      </c>
      <c r="G95" s="185">
        <v>4</v>
      </c>
      <c r="H95" s="185">
        <v>0</v>
      </c>
      <c r="I95" s="198">
        <v>13500</v>
      </c>
      <c r="J95" s="111">
        <f t="shared" si="49"/>
        <v>40500</v>
      </c>
      <c r="K95" s="198">
        <f t="shared" si="50"/>
        <v>3147.9473750143002</v>
      </c>
      <c r="L95" s="111">
        <f t="shared" si="51"/>
        <v>9443.8421250428892</v>
      </c>
      <c r="M95" s="199">
        <v>0.23318128703809601</v>
      </c>
      <c r="N95" s="200">
        <v>16875</v>
      </c>
      <c r="O95" s="197">
        <f t="shared" si="52"/>
        <v>50625</v>
      </c>
      <c r="P95" s="198">
        <f t="shared" si="53"/>
        <v>3639.8141523602799</v>
      </c>
      <c r="Q95" s="111">
        <f t="shared" si="54"/>
        <v>10919.442457080901</v>
      </c>
      <c r="R95" s="199">
        <v>0.21569269051023901</v>
      </c>
      <c r="S95" s="207">
        <v>32378.75</v>
      </c>
      <c r="T95" s="207">
        <v>7088.54</v>
      </c>
      <c r="U95" s="208">
        <f t="shared" si="55"/>
        <v>0.79947530864197502</v>
      </c>
      <c r="V95" s="208">
        <f t="shared" si="56"/>
        <v>0.75059916357589596</v>
      </c>
      <c r="W95" s="208">
        <f t="shared" si="57"/>
        <v>0.63958024691357995</v>
      </c>
      <c r="X95" s="208">
        <f t="shared" si="58"/>
        <v>0.64916684417374704</v>
      </c>
      <c r="Y95" s="299"/>
      <c r="Z95" s="300"/>
      <c r="AA95" s="214">
        <v>8970</v>
      </c>
      <c r="AB95" s="197">
        <f t="shared" si="59"/>
        <v>17940</v>
      </c>
      <c r="AC95" s="198">
        <v>2701.6966869451398</v>
      </c>
      <c r="AD95" s="111">
        <f t="shared" si="60"/>
        <v>5403.3933738902797</v>
      </c>
      <c r="AE95" s="199">
        <v>0.30119249575754098</v>
      </c>
      <c r="AF95" s="198">
        <v>10315.5</v>
      </c>
      <c r="AG95" s="111">
        <f t="shared" si="61"/>
        <v>20631</v>
      </c>
      <c r="AH95" s="198">
        <v>2889.4646066878299</v>
      </c>
      <c r="AI95" s="111">
        <f t="shared" si="62"/>
        <v>5778.9292133756599</v>
      </c>
      <c r="AJ95" s="218">
        <v>0.28010902105451302</v>
      </c>
      <c r="AK95" s="219">
        <v>19434.41</v>
      </c>
      <c r="AL95" s="219">
        <v>5373.71</v>
      </c>
      <c r="AM95" s="220">
        <f t="shared" si="63"/>
        <v>1.0833004459308799</v>
      </c>
      <c r="AN95" s="79">
        <f t="shared" si="64"/>
        <v>0.99450653101924602</v>
      </c>
      <c r="AO95" s="79">
        <f t="shared" si="65"/>
        <v>0.94200038776598305</v>
      </c>
      <c r="AP95" s="79">
        <f t="shared" si="66"/>
        <v>0.92987987940088301</v>
      </c>
      <c r="AQ95" s="223"/>
      <c r="AR95" s="223"/>
      <c r="AS95" s="224">
        <v>50</v>
      </c>
      <c r="AT95" s="224">
        <v>42</v>
      </c>
      <c r="AU95" s="224">
        <f t="shared" si="67"/>
        <v>-8</v>
      </c>
      <c r="AV95" s="225">
        <f>AU95*2</f>
        <v>-16</v>
      </c>
      <c r="AW95" s="224">
        <v>16</v>
      </c>
      <c r="AX95" s="224">
        <v>0</v>
      </c>
      <c r="AY95" s="224">
        <v>0</v>
      </c>
      <c r="AZ95" s="224">
        <f t="shared" si="68"/>
        <v>-16</v>
      </c>
      <c r="BA95" s="225">
        <f t="shared" si="72"/>
        <v>-80</v>
      </c>
      <c r="BB95" s="228">
        <v>100</v>
      </c>
      <c r="BC95" s="224">
        <v>0</v>
      </c>
      <c r="BD95" s="224">
        <v>0</v>
      </c>
      <c r="BE95" s="230">
        <v>-100</v>
      </c>
      <c r="BF95" s="231">
        <v>8</v>
      </c>
      <c r="BG95" s="224">
        <v>3</v>
      </c>
      <c r="BH95" s="224">
        <f t="shared" si="69"/>
        <v>-5</v>
      </c>
    </row>
    <row r="96" spans="1:60">
      <c r="A96" s="32">
        <v>42</v>
      </c>
      <c r="B96" s="32">
        <v>114622</v>
      </c>
      <c r="C96" s="33" t="s">
        <v>142</v>
      </c>
      <c r="D96" s="33" t="s">
        <v>47</v>
      </c>
      <c r="E96" s="186">
        <v>14</v>
      </c>
      <c r="F96" s="187">
        <v>150</v>
      </c>
      <c r="G96" s="185">
        <v>3</v>
      </c>
      <c r="H96" s="185">
        <v>2</v>
      </c>
      <c r="I96" s="198">
        <v>15000</v>
      </c>
      <c r="J96" s="111">
        <f t="shared" si="49"/>
        <v>45000</v>
      </c>
      <c r="K96" s="198">
        <f t="shared" si="50"/>
        <v>3005.2581528114501</v>
      </c>
      <c r="L96" s="111">
        <f t="shared" si="51"/>
        <v>9015.7744584343309</v>
      </c>
      <c r="M96" s="199">
        <v>0.20035054352076301</v>
      </c>
      <c r="N96" s="200">
        <v>18800</v>
      </c>
      <c r="O96" s="197">
        <f t="shared" si="52"/>
        <v>56400</v>
      </c>
      <c r="P96" s="198">
        <f t="shared" si="53"/>
        <v>3484.0959518260702</v>
      </c>
      <c r="Q96" s="111">
        <f t="shared" si="54"/>
        <v>10452.2878554782</v>
      </c>
      <c r="R96" s="199">
        <v>0.185324252756706</v>
      </c>
      <c r="S96" s="207">
        <v>35868.53</v>
      </c>
      <c r="T96" s="207">
        <v>7222.14</v>
      </c>
      <c r="U96" s="208">
        <f t="shared" si="55"/>
        <v>0.79707844444444398</v>
      </c>
      <c r="V96" s="208">
        <f t="shared" si="56"/>
        <v>0.80105597509081705</v>
      </c>
      <c r="W96" s="208">
        <f t="shared" si="57"/>
        <v>0.63596684397163095</v>
      </c>
      <c r="X96" s="208">
        <f t="shared" si="58"/>
        <v>0.690962600710882</v>
      </c>
      <c r="Y96" s="299"/>
      <c r="Z96" s="300"/>
      <c r="AA96" s="214">
        <v>9750</v>
      </c>
      <c r="AB96" s="197">
        <f t="shared" si="59"/>
        <v>19500</v>
      </c>
      <c r="AC96" s="198">
        <v>2523.1646574646102</v>
      </c>
      <c r="AD96" s="111">
        <f t="shared" si="60"/>
        <v>5046.3293149292203</v>
      </c>
      <c r="AE96" s="199">
        <v>0.258786118714319</v>
      </c>
      <c r="AF96" s="198">
        <v>11212.5</v>
      </c>
      <c r="AG96" s="111">
        <f t="shared" si="61"/>
        <v>22425</v>
      </c>
      <c r="AH96" s="198">
        <v>2698.5246011583999</v>
      </c>
      <c r="AI96" s="111">
        <f t="shared" si="62"/>
        <v>5397.0492023167999</v>
      </c>
      <c r="AJ96" s="218">
        <v>0.240671090404317</v>
      </c>
      <c r="AK96" s="219">
        <v>23007.49</v>
      </c>
      <c r="AL96" s="219">
        <v>5132.68</v>
      </c>
      <c r="AM96" s="220">
        <f t="shared" si="63"/>
        <v>1.17987128205128</v>
      </c>
      <c r="AN96" s="220">
        <f t="shared" si="64"/>
        <v>1.01711158342665</v>
      </c>
      <c r="AO96" s="220">
        <f t="shared" si="65"/>
        <v>1.0259750278706801</v>
      </c>
      <c r="AP96" s="79">
        <f t="shared" si="66"/>
        <v>0.951015973283454</v>
      </c>
      <c r="AQ96" s="188">
        <v>300</v>
      </c>
      <c r="AR96" s="223"/>
      <c r="AS96" s="224">
        <v>71</v>
      </c>
      <c r="AT96" s="224">
        <v>133</v>
      </c>
      <c r="AU96" s="224">
        <f t="shared" si="67"/>
        <v>62</v>
      </c>
      <c r="AV96" s="225"/>
      <c r="AW96" s="224">
        <v>16</v>
      </c>
      <c r="AX96" s="224">
        <v>6</v>
      </c>
      <c r="AY96" s="224">
        <v>0</v>
      </c>
      <c r="AZ96" s="224">
        <f t="shared" si="68"/>
        <v>-10</v>
      </c>
      <c r="BA96" s="225">
        <f t="shared" si="72"/>
        <v>-50</v>
      </c>
      <c r="BB96" s="228">
        <v>100</v>
      </c>
      <c r="BC96" s="224">
        <v>0</v>
      </c>
      <c r="BD96" s="224">
        <v>30</v>
      </c>
      <c r="BE96" s="230">
        <v>-70</v>
      </c>
      <c r="BF96" s="231">
        <v>8</v>
      </c>
      <c r="BG96" s="224">
        <v>6</v>
      </c>
      <c r="BH96" s="224">
        <f t="shared" si="69"/>
        <v>-2</v>
      </c>
    </row>
    <row r="97" spans="1:60">
      <c r="A97" s="32">
        <v>128</v>
      </c>
      <c r="B97" s="32">
        <v>545</v>
      </c>
      <c r="C97" s="33" t="s">
        <v>143</v>
      </c>
      <c r="D97" s="33" t="s">
        <v>51</v>
      </c>
      <c r="E97" s="186">
        <v>44</v>
      </c>
      <c r="F97" s="187">
        <v>100</v>
      </c>
      <c r="G97" s="185">
        <v>0</v>
      </c>
      <c r="H97" s="185">
        <v>0</v>
      </c>
      <c r="I97" s="198">
        <v>7000</v>
      </c>
      <c r="J97" s="111">
        <f t="shared" si="49"/>
        <v>21000</v>
      </c>
      <c r="K97" s="198">
        <f t="shared" si="50"/>
        <v>1770.6132131797499</v>
      </c>
      <c r="L97" s="111">
        <f t="shared" si="51"/>
        <v>5311.8396395392401</v>
      </c>
      <c r="M97" s="199">
        <v>0.25294474473996398</v>
      </c>
      <c r="N97" s="200">
        <v>9000</v>
      </c>
      <c r="O97" s="197">
        <f t="shared" si="52"/>
        <v>27000</v>
      </c>
      <c r="P97" s="198">
        <f t="shared" si="53"/>
        <v>2105.7649999601999</v>
      </c>
      <c r="Q97" s="111">
        <f t="shared" si="54"/>
        <v>6317.2949998806098</v>
      </c>
      <c r="R97" s="199">
        <v>0.23397388888446699</v>
      </c>
      <c r="S97" s="207">
        <v>16717.52</v>
      </c>
      <c r="T97" s="207">
        <v>2235.8000000000002</v>
      </c>
      <c r="U97" s="208">
        <f t="shared" si="55"/>
        <v>0.79607238095238098</v>
      </c>
      <c r="V97" s="208">
        <f t="shared" si="56"/>
        <v>0.42090879087493199</v>
      </c>
      <c r="W97" s="208">
        <f t="shared" si="57"/>
        <v>0.61916740740740706</v>
      </c>
      <c r="X97" s="208">
        <f t="shared" si="58"/>
        <v>0.35391730163657897</v>
      </c>
      <c r="Y97" s="299"/>
      <c r="Z97" s="300"/>
      <c r="AA97" s="214">
        <v>4225</v>
      </c>
      <c r="AB97" s="197">
        <f t="shared" si="59"/>
        <v>8450</v>
      </c>
      <c r="AC97" s="198">
        <v>1380.39324759653</v>
      </c>
      <c r="AD97" s="111">
        <f t="shared" si="60"/>
        <v>2760.7864951930601</v>
      </c>
      <c r="AE97" s="199">
        <v>0.32672029528912</v>
      </c>
      <c r="AF97" s="198">
        <v>4858.75</v>
      </c>
      <c r="AG97" s="111">
        <f t="shared" si="61"/>
        <v>9717.5</v>
      </c>
      <c r="AH97" s="198">
        <v>1476.33057830449</v>
      </c>
      <c r="AI97" s="111">
        <f t="shared" si="62"/>
        <v>2952.66115660898</v>
      </c>
      <c r="AJ97" s="218">
        <v>0.30384987461888202</v>
      </c>
      <c r="AK97" s="219">
        <v>6353.02</v>
      </c>
      <c r="AL97" s="219">
        <v>521.67999999999995</v>
      </c>
      <c r="AM97" s="79">
        <f t="shared" si="63"/>
        <v>0.75183668639053303</v>
      </c>
      <c r="AN97" s="79">
        <f t="shared" si="64"/>
        <v>0.18896064614497399</v>
      </c>
      <c r="AO97" s="79">
        <f t="shared" si="65"/>
        <v>0.65377103164394101</v>
      </c>
      <c r="AP97" s="79">
        <f t="shared" si="66"/>
        <v>0.17668129606823199</v>
      </c>
      <c r="AQ97" s="223"/>
      <c r="AR97" s="223"/>
      <c r="AS97" s="224">
        <v>24</v>
      </c>
      <c r="AT97" s="224">
        <v>22</v>
      </c>
      <c r="AU97" s="224">
        <f t="shared" si="67"/>
        <v>-2</v>
      </c>
      <c r="AV97" s="225">
        <f>AU97*2</f>
        <v>-4</v>
      </c>
      <c r="AW97" s="224">
        <v>8</v>
      </c>
      <c r="AX97" s="224">
        <v>4</v>
      </c>
      <c r="AY97" s="224">
        <v>0</v>
      </c>
      <c r="AZ97" s="224">
        <f t="shared" si="68"/>
        <v>-4</v>
      </c>
      <c r="BA97" s="225">
        <f t="shared" si="72"/>
        <v>-20</v>
      </c>
      <c r="BB97" s="228">
        <v>100</v>
      </c>
      <c r="BC97" s="224">
        <v>0</v>
      </c>
      <c r="BD97" s="224">
        <v>20</v>
      </c>
      <c r="BE97" s="230">
        <v>-80</v>
      </c>
      <c r="BF97" s="231">
        <v>3</v>
      </c>
      <c r="BG97" s="224">
        <v>5</v>
      </c>
      <c r="BH97" s="224">
        <f t="shared" si="69"/>
        <v>2</v>
      </c>
    </row>
    <row r="98" spans="1:60">
      <c r="A98" s="32">
        <v>68</v>
      </c>
      <c r="B98" s="32">
        <v>572</v>
      </c>
      <c r="C98" s="33" t="s">
        <v>144</v>
      </c>
      <c r="D98" s="33" t="s">
        <v>47</v>
      </c>
      <c r="E98" s="60">
        <v>23</v>
      </c>
      <c r="F98" s="71">
        <v>150</v>
      </c>
      <c r="G98" s="185">
        <v>3</v>
      </c>
      <c r="H98" s="185">
        <v>1</v>
      </c>
      <c r="I98" s="198">
        <v>13000</v>
      </c>
      <c r="J98" s="111">
        <f t="shared" si="49"/>
        <v>39000</v>
      </c>
      <c r="K98" s="198">
        <f t="shared" si="50"/>
        <v>3232.0780436884902</v>
      </c>
      <c r="L98" s="111">
        <f t="shared" si="51"/>
        <v>9696.2341310654792</v>
      </c>
      <c r="M98" s="199">
        <v>0.248621387976038</v>
      </c>
      <c r="N98" s="200">
        <v>16250</v>
      </c>
      <c r="O98" s="197">
        <f t="shared" si="52"/>
        <v>48750</v>
      </c>
      <c r="P98" s="198">
        <f t="shared" si="53"/>
        <v>3737.09023801482</v>
      </c>
      <c r="Q98" s="111">
        <f t="shared" si="54"/>
        <v>11211.2707140445</v>
      </c>
      <c r="R98" s="199">
        <v>0.22997478387783499</v>
      </c>
      <c r="S98" s="207">
        <v>31036.41</v>
      </c>
      <c r="T98" s="207">
        <v>8539.49</v>
      </c>
      <c r="U98" s="208">
        <f t="shared" si="55"/>
        <v>0.79580538461538497</v>
      </c>
      <c r="V98" s="208">
        <f t="shared" si="56"/>
        <v>0.880701712084342</v>
      </c>
      <c r="W98" s="208">
        <f t="shared" si="57"/>
        <v>0.63664430769230795</v>
      </c>
      <c r="X98" s="208">
        <f t="shared" si="58"/>
        <v>0.76168796720807996</v>
      </c>
      <c r="Y98" s="299"/>
      <c r="Z98" s="300"/>
      <c r="AA98" s="214">
        <v>8450</v>
      </c>
      <c r="AB98" s="197">
        <f t="shared" si="59"/>
        <v>16900</v>
      </c>
      <c r="AC98" s="198">
        <v>2713.5988575134702</v>
      </c>
      <c r="AD98" s="111">
        <f t="shared" si="60"/>
        <v>5427.1977150269404</v>
      </c>
      <c r="AE98" s="199">
        <v>0.32113595946904899</v>
      </c>
      <c r="AF98" s="198">
        <v>9717.5</v>
      </c>
      <c r="AG98" s="111">
        <f t="shared" si="61"/>
        <v>19435</v>
      </c>
      <c r="AH98" s="198">
        <v>2902.1939781106498</v>
      </c>
      <c r="AI98" s="111">
        <f t="shared" si="62"/>
        <v>5804.3879562212996</v>
      </c>
      <c r="AJ98" s="218">
        <v>0.29865644230621602</v>
      </c>
      <c r="AK98" s="219">
        <v>17043.669999999998</v>
      </c>
      <c r="AL98" s="219">
        <v>4162.26</v>
      </c>
      <c r="AM98" s="220">
        <f t="shared" si="63"/>
        <v>1.0085011834319499</v>
      </c>
      <c r="AN98" s="79">
        <f t="shared" si="64"/>
        <v>0.76692617784597095</v>
      </c>
      <c r="AO98" s="79">
        <f t="shared" si="65"/>
        <v>0.87695755081039395</v>
      </c>
      <c r="AP98" s="79">
        <f t="shared" si="66"/>
        <v>0.71708852533517797</v>
      </c>
      <c r="AQ98" s="223"/>
      <c r="AR98" s="223"/>
      <c r="AS98" s="224">
        <v>33</v>
      </c>
      <c r="AT98" s="224">
        <v>0</v>
      </c>
      <c r="AU98" s="224">
        <f t="shared" si="67"/>
        <v>-33</v>
      </c>
      <c r="AV98" s="225">
        <f>AU98*2</f>
        <v>-66</v>
      </c>
      <c r="AW98" s="224">
        <v>16</v>
      </c>
      <c r="AX98" s="224">
        <v>6</v>
      </c>
      <c r="AY98" s="224">
        <v>2</v>
      </c>
      <c r="AZ98" s="224">
        <f t="shared" si="68"/>
        <v>-8</v>
      </c>
      <c r="BA98" s="225">
        <f t="shared" si="72"/>
        <v>-40</v>
      </c>
      <c r="BB98" s="228">
        <v>100</v>
      </c>
      <c r="BC98" s="224">
        <v>16</v>
      </c>
      <c r="BD98" s="224">
        <v>30</v>
      </c>
      <c r="BE98" s="230">
        <v>-54</v>
      </c>
      <c r="BF98" s="231">
        <v>6</v>
      </c>
      <c r="BG98" s="224">
        <v>8</v>
      </c>
      <c r="BH98" s="224">
        <f t="shared" si="69"/>
        <v>2</v>
      </c>
    </row>
    <row r="99" spans="1:60">
      <c r="A99" s="32">
        <v>74</v>
      </c>
      <c r="B99" s="32">
        <v>743</v>
      </c>
      <c r="C99" s="33" t="s">
        <v>145</v>
      </c>
      <c r="D99" s="33" t="s">
        <v>51</v>
      </c>
      <c r="E99" s="60">
        <v>25</v>
      </c>
      <c r="F99" s="71">
        <v>150</v>
      </c>
      <c r="G99" s="185">
        <v>2</v>
      </c>
      <c r="H99" s="185">
        <v>2</v>
      </c>
      <c r="I99" s="198">
        <v>14000</v>
      </c>
      <c r="J99" s="111">
        <f t="shared" si="49"/>
        <v>42000</v>
      </c>
      <c r="K99" s="198">
        <f t="shared" si="50"/>
        <v>3680.9343956358098</v>
      </c>
      <c r="L99" s="111">
        <f t="shared" si="51"/>
        <v>11042.8031869074</v>
      </c>
      <c r="M99" s="199">
        <v>0.26292388540255801</v>
      </c>
      <c r="N99" s="200">
        <v>17500</v>
      </c>
      <c r="O99" s="197">
        <f t="shared" si="52"/>
        <v>52500</v>
      </c>
      <c r="P99" s="198">
        <f t="shared" si="53"/>
        <v>4256.0803949539004</v>
      </c>
      <c r="Q99" s="111">
        <f t="shared" si="54"/>
        <v>12768.241184861699</v>
      </c>
      <c r="R99" s="199">
        <v>0.24320459399736599</v>
      </c>
      <c r="S99" s="207">
        <v>33199.22</v>
      </c>
      <c r="T99" s="207">
        <v>8759.02</v>
      </c>
      <c r="U99" s="208">
        <f t="shared" si="55"/>
        <v>0.79045761904761902</v>
      </c>
      <c r="V99" s="208">
        <f t="shared" si="56"/>
        <v>0.793188092891565</v>
      </c>
      <c r="W99" s="208">
        <f t="shared" si="57"/>
        <v>0.63236609523809495</v>
      </c>
      <c r="X99" s="208">
        <f t="shared" si="58"/>
        <v>0.68600051277108298</v>
      </c>
      <c r="Y99" s="299"/>
      <c r="Z99" s="300"/>
      <c r="AA99" s="214">
        <v>8125</v>
      </c>
      <c r="AB99" s="197">
        <f t="shared" si="59"/>
        <v>16250</v>
      </c>
      <c r="AC99" s="198">
        <v>2759.3314014903899</v>
      </c>
      <c r="AD99" s="111">
        <f t="shared" si="60"/>
        <v>5518.6628029807798</v>
      </c>
      <c r="AE99" s="199">
        <v>0.33961001864497098</v>
      </c>
      <c r="AF99" s="198">
        <v>9343.75</v>
      </c>
      <c r="AG99" s="111">
        <f t="shared" si="61"/>
        <v>18687.5</v>
      </c>
      <c r="AH99" s="198">
        <v>2951.1049338939702</v>
      </c>
      <c r="AI99" s="111">
        <f t="shared" si="62"/>
        <v>5902.2098677879403</v>
      </c>
      <c r="AJ99" s="218">
        <v>0.31583731733982301</v>
      </c>
      <c r="AK99" s="219">
        <v>14926.76</v>
      </c>
      <c r="AL99" s="219">
        <v>3983.17</v>
      </c>
      <c r="AM99" s="79">
        <f t="shared" si="63"/>
        <v>0.91856984615384596</v>
      </c>
      <c r="AN99" s="79">
        <f t="shared" si="64"/>
        <v>0.72176361234619801</v>
      </c>
      <c r="AO99" s="79">
        <f t="shared" si="65"/>
        <v>0.79875638795986603</v>
      </c>
      <c r="AP99" s="79">
        <f t="shared" si="66"/>
        <v>0.67486078760747803</v>
      </c>
      <c r="AQ99" s="223"/>
      <c r="AR99" s="223"/>
      <c r="AS99" s="224">
        <v>33</v>
      </c>
      <c r="AT99" s="224">
        <v>20</v>
      </c>
      <c r="AU99" s="224">
        <f t="shared" si="67"/>
        <v>-13</v>
      </c>
      <c r="AV99" s="225">
        <f>AU99*2</f>
        <v>-26</v>
      </c>
      <c r="AW99" s="224">
        <v>16</v>
      </c>
      <c r="AX99" s="224">
        <v>10</v>
      </c>
      <c r="AY99" s="224">
        <v>0</v>
      </c>
      <c r="AZ99" s="224">
        <f t="shared" si="68"/>
        <v>-6</v>
      </c>
      <c r="BA99" s="225">
        <f t="shared" si="72"/>
        <v>-30</v>
      </c>
      <c r="BB99" s="228">
        <v>100</v>
      </c>
      <c r="BC99" s="224">
        <v>0</v>
      </c>
      <c r="BD99" s="224">
        <v>50</v>
      </c>
      <c r="BE99" s="230">
        <v>-50</v>
      </c>
      <c r="BF99" s="231">
        <v>6</v>
      </c>
      <c r="BG99" s="224">
        <v>2</v>
      </c>
      <c r="BH99" s="224">
        <f t="shared" si="69"/>
        <v>-4</v>
      </c>
    </row>
    <row r="100" spans="1:60">
      <c r="A100" s="29">
        <v>50</v>
      </c>
      <c r="B100" s="29">
        <v>391</v>
      </c>
      <c r="C100" s="30" t="s">
        <v>146</v>
      </c>
      <c r="D100" s="30" t="s">
        <v>47</v>
      </c>
      <c r="E100" s="60">
        <v>17</v>
      </c>
      <c r="F100" s="61">
        <v>150</v>
      </c>
      <c r="G100" s="185">
        <v>2</v>
      </c>
      <c r="H100" s="185">
        <v>2</v>
      </c>
      <c r="I100" s="194">
        <v>13500</v>
      </c>
      <c r="J100" s="111">
        <f t="shared" si="49"/>
        <v>40500</v>
      </c>
      <c r="K100" s="194">
        <f t="shared" si="50"/>
        <v>3320.5557086545</v>
      </c>
      <c r="L100" s="111">
        <f t="shared" si="51"/>
        <v>9961.6671259635004</v>
      </c>
      <c r="M100" s="195">
        <v>0.24596708952996299</v>
      </c>
      <c r="N100" s="196">
        <v>16875</v>
      </c>
      <c r="O100" s="197">
        <f t="shared" si="52"/>
        <v>50625</v>
      </c>
      <c r="P100" s="194">
        <f t="shared" si="53"/>
        <v>3839.3925381317699</v>
      </c>
      <c r="Q100" s="111">
        <f t="shared" si="54"/>
        <v>11518.177614395299</v>
      </c>
      <c r="R100" s="195">
        <v>0.22751955781521599</v>
      </c>
      <c r="S100" s="203">
        <v>31877.72</v>
      </c>
      <c r="T100" s="203">
        <v>8887.48</v>
      </c>
      <c r="U100" s="208">
        <f t="shared" si="55"/>
        <v>0.78710419753086402</v>
      </c>
      <c r="V100" s="208">
        <f t="shared" si="56"/>
        <v>0.89216793611143597</v>
      </c>
      <c r="W100" s="208">
        <f t="shared" si="57"/>
        <v>0.629683358024691</v>
      </c>
      <c r="X100" s="208">
        <f t="shared" si="58"/>
        <v>0.77160470150178195</v>
      </c>
      <c r="Y100" s="299"/>
      <c r="Z100" s="300"/>
      <c r="AA100" s="213">
        <v>8775</v>
      </c>
      <c r="AB100" s="197">
        <f t="shared" si="59"/>
        <v>17550</v>
      </c>
      <c r="AC100" s="194">
        <v>2787.8832303911799</v>
      </c>
      <c r="AD100" s="111">
        <f t="shared" si="60"/>
        <v>5575.7664607823599</v>
      </c>
      <c r="AE100" s="195">
        <v>0.31770749064286902</v>
      </c>
      <c r="AF100" s="194">
        <v>10091.25</v>
      </c>
      <c r="AG100" s="111">
        <f t="shared" si="61"/>
        <v>20182.5</v>
      </c>
      <c r="AH100" s="194">
        <v>2981.6411149033702</v>
      </c>
      <c r="AI100" s="111">
        <f t="shared" si="62"/>
        <v>5963.2822298067404</v>
      </c>
      <c r="AJ100" s="217">
        <v>0.29546796629786798</v>
      </c>
      <c r="AK100" s="110">
        <v>12963.67</v>
      </c>
      <c r="AL100" s="110">
        <v>3919.14</v>
      </c>
      <c r="AM100" s="79">
        <f t="shared" si="63"/>
        <v>0.73867065527065501</v>
      </c>
      <c r="AN100" s="79">
        <f t="shared" si="64"/>
        <v>0.70288811907127302</v>
      </c>
      <c r="AO100" s="79">
        <f t="shared" si="65"/>
        <v>0.64232230893100495</v>
      </c>
      <c r="AP100" s="79">
        <f t="shared" si="66"/>
        <v>0.65721189253975898</v>
      </c>
      <c r="AQ100" s="223"/>
      <c r="AR100" s="223"/>
      <c r="AS100" s="224">
        <v>42</v>
      </c>
      <c r="AT100" s="224">
        <v>0</v>
      </c>
      <c r="AU100" s="224">
        <f t="shared" si="67"/>
        <v>-42</v>
      </c>
      <c r="AV100" s="225">
        <f>AU100*2</f>
        <v>-84</v>
      </c>
      <c r="AW100" s="224">
        <v>14</v>
      </c>
      <c r="AX100" s="224">
        <v>12</v>
      </c>
      <c r="AY100" s="224">
        <v>4</v>
      </c>
      <c r="AZ100" s="224">
        <f t="shared" si="68"/>
        <v>2</v>
      </c>
      <c r="BA100" s="224"/>
      <c r="BB100" s="228">
        <v>100</v>
      </c>
      <c r="BC100" s="224">
        <v>32</v>
      </c>
      <c r="BD100" s="224">
        <v>96</v>
      </c>
      <c r="BE100" s="230">
        <v>28</v>
      </c>
      <c r="BF100" s="231">
        <v>8</v>
      </c>
      <c r="BG100" s="224">
        <v>1</v>
      </c>
      <c r="BH100" s="224">
        <f t="shared" si="69"/>
        <v>-7</v>
      </c>
    </row>
    <row r="101" spans="1:60">
      <c r="A101" s="32">
        <v>67</v>
      </c>
      <c r="B101" s="32">
        <v>102564</v>
      </c>
      <c r="C101" s="33" t="s">
        <v>147</v>
      </c>
      <c r="D101" s="33" t="s">
        <v>59</v>
      </c>
      <c r="E101" s="60">
        <v>23</v>
      </c>
      <c r="F101" s="71">
        <v>150</v>
      </c>
      <c r="G101" s="185">
        <v>3</v>
      </c>
      <c r="H101" s="185">
        <v>0</v>
      </c>
      <c r="I101" s="198">
        <v>10000</v>
      </c>
      <c r="J101" s="111">
        <f t="shared" si="49"/>
        <v>30000</v>
      </c>
      <c r="K101" s="198">
        <f t="shared" si="50"/>
        <v>2553.9848341911002</v>
      </c>
      <c r="L101" s="111">
        <f t="shared" si="51"/>
        <v>7661.9545025732996</v>
      </c>
      <c r="M101" s="199">
        <v>0.25539848341910998</v>
      </c>
      <c r="N101" s="200">
        <v>12800</v>
      </c>
      <c r="O101" s="197">
        <f t="shared" si="52"/>
        <v>38400</v>
      </c>
      <c r="P101" s="198">
        <f t="shared" si="53"/>
        <v>3023.9180436822498</v>
      </c>
      <c r="Q101" s="111">
        <f t="shared" si="54"/>
        <v>9071.7541310467604</v>
      </c>
      <c r="R101" s="199">
        <v>0.23624359716267601</v>
      </c>
      <c r="S101" s="207">
        <v>23491.81</v>
      </c>
      <c r="T101" s="207">
        <v>6006.03</v>
      </c>
      <c r="U101" s="208">
        <f t="shared" si="55"/>
        <v>0.78306033333333303</v>
      </c>
      <c r="V101" s="208">
        <f t="shared" si="56"/>
        <v>0.78387701179677505</v>
      </c>
      <c r="W101" s="208">
        <f t="shared" si="57"/>
        <v>0.61176588541666699</v>
      </c>
      <c r="X101" s="208">
        <f t="shared" si="58"/>
        <v>0.66205828699052105</v>
      </c>
      <c r="Y101" s="299"/>
      <c r="Z101" s="300"/>
      <c r="AA101" s="214">
        <v>6500</v>
      </c>
      <c r="AB101" s="197">
        <f t="shared" si="59"/>
        <v>13000</v>
      </c>
      <c r="AC101" s="198">
        <v>2144.2831003729402</v>
      </c>
      <c r="AD101" s="111">
        <f t="shared" si="60"/>
        <v>4288.5662007458805</v>
      </c>
      <c r="AE101" s="199">
        <v>0.32988970774968301</v>
      </c>
      <c r="AF101" s="198">
        <v>7475</v>
      </c>
      <c r="AG101" s="111">
        <f t="shared" si="61"/>
        <v>14950</v>
      </c>
      <c r="AH101" s="198">
        <v>2293.31077584886</v>
      </c>
      <c r="AI101" s="111">
        <f t="shared" si="62"/>
        <v>4586.62155169772</v>
      </c>
      <c r="AJ101" s="218">
        <v>0.30679742820720601</v>
      </c>
      <c r="AK101" s="219">
        <v>14794.52</v>
      </c>
      <c r="AL101" s="219">
        <v>3002.41</v>
      </c>
      <c r="AM101" s="220">
        <f t="shared" si="63"/>
        <v>1.1380399999999999</v>
      </c>
      <c r="AN101" s="79">
        <f t="shared" si="64"/>
        <v>0.70009645635826101</v>
      </c>
      <c r="AO101" s="79">
        <f t="shared" si="65"/>
        <v>0.98960000000000004</v>
      </c>
      <c r="AP101" s="79">
        <f t="shared" si="66"/>
        <v>0.65460164222371298</v>
      </c>
      <c r="AQ101" s="223"/>
      <c r="AR101" s="223"/>
      <c r="AS101" s="224">
        <v>27</v>
      </c>
      <c r="AT101" s="224">
        <v>30</v>
      </c>
      <c r="AU101" s="224">
        <f t="shared" ref="AU101:AU132" si="73">AT101-AS101</f>
        <v>3</v>
      </c>
      <c r="AV101" s="225"/>
      <c r="AW101" s="224">
        <v>10</v>
      </c>
      <c r="AX101" s="224">
        <v>10</v>
      </c>
      <c r="AY101" s="224">
        <v>0</v>
      </c>
      <c r="AZ101" s="224">
        <f t="shared" ref="AZ101:AZ131" si="74">(AX101+AY101)-AW101</f>
        <v>0</v>
      </c>
      <c r="BA101" s="224"/>
      <c r="BB101" s="228">
        <v>100</v>
      </c>
      <c r="BC101" s="224">
        <v>0</v>
      </c>
      <c r="BD101" s="224">
        <v>80</v>
      </c>
      <c r="BE101" s="230">
        <v>-20</v>
      </c>
      <c r="BF101" s="231">
        <v>6</v>
      </c>
      <c r="BG101" s="224">
        <v>2</v>
      </c>
      <c r="BH101" s="224">
        <f t="shared" ref="BH101:BH132" si="75">BG101-BF101</f>
        <v>-4</v>
      </c>
    </row>
    <row r="102" spans="1:60">
      <c r="A102" s="32">
        <v>60</v>
      </c>
      <c r="B102" s="32">
        <v>103199</v>
      </c>
      <c r="C102" s="33" t="s">
        <v>148</v>
      </c>
      <c r="D102" s="33" t="s">
        <v>47</v>
      </c>
      <c r="E102" s="186">
        <v>20</v>
      </c>
      <c r="F102" s="187">
        <v>150</v>
      </c>
      <c r="G102" s="185">
        <v>3</v>
      </c>
      <c r="H102" s="185">
        <v>1</v>
      </c>
      <c r="I102" s="198">
        <v>12000</v>
      </c>
      <c r="J102" s="111">
        <f t="shared" si="49"/>
        <v>36000</v>
      </c>
      <c r="K102" s="198">
        <f t="shared" si="50"/>
        <v>3004.28093533322</v>
      </c>
      <c r="L102" s="111">
        <f t="shared" si="51"/>
        <v>9012.8428059996695</v>
      </c>
      <c r="M102" s="199">
        <v>0.25035674461110202</v>
      </c>
      <c r="N102" s="200">
        <v>15500</v>
      </c>
      <c r="O102" s="197">
        <f t="shared" si="52"/>
        <v>46500</v>
      </c>
      <c r="P102" s="198">
        <f t="shared" si="53"/>
        <v>3589.4898258616799</v>
      </c>
      <c r="Q102" s="111">
        <f t="shared" si="54"/>
        <v>10768.4694775851</v>
      </c>
      <c r="R102" s="199">
        <v>0.23157998876527</v>
      </c>
      <c r="S102" s="207">
        <v>28005.5</v>
      </c>
      <c r="T102" s="207">
        <v>8174.6</v>
      </c>
      <c r="U102" s="208">
        <f t="shared" si="55"/>
        <v>0.77793055555555601</v>
      </c>
      <c r="V102" s="208">
        <f t="shared" si="56"/>
        <v>0.906994627106814</v>
      </c>
      <c r="W102" s="208">
        <f t="shared" si="57"/>
        <v>0.60226881720430103</v>
      </c>
      <c r="X102" s="208">
        <f t="shared" si="58"/>
        <v>0.75912366348957205</v>
      </c>
      <c r="Y102" s="299"/>
      <c r="Z102" s="300"/>
      <c r="AA102" s="214">
        <v>7800</v>
      </c>
      <c r="AB102" s="197">
        <f t="shared" si="59"/>
        <v>15600</v>
      </c>
      <c r="AC102" s="198">
        <v>2522.3442019568602</v>
      </c>
      <c r="AD102" s="111">
        <f t="shared" si="60"/>
        <v>5044.6884039137203</v>
      </c>
      <c r="AE102" s="199">
        <v>0.32337746178934101</v>
      </c>
      <c r="AF102" s="198">
        <v>8970</v>
      </c>
      <c r="AG102" s="111">
        <f t="shared" si="61"/>
        <v>17940</v>
      </c>
      <c r="AH102" s="198">
        <v>2697.6471239928601</v>
      </c>
      <c r="AI102" s="111">
        <f t="shared" si="62"/>
        <v>5395.2942479857202</v>
      </c>
      <c r="AJ102" s="218">
        <v>0.30074103946408698</v>
      </c>
      <c r="AK102" s="219">
        <v>12768.06</v>
      </c>
      <c r="AL102" s="219">
        <v>3116.61</v>
      </c>
      <c r="AM102" s="79">
        <f t="shared" si="63"/>
        <v>0.81846538461538498</v>
      </c>
      <c r="AN102" s="79">
        <f t="shared" si="64"/>
        <v>0.61780029814767201</v>
      </c>
      <c r="AO102" s="79">
        <f t="shared" si="65"/>
        <v>0.71170903010033404</v>
      </c>
      <c r="AP102" s="79">
        <f t="shared" si="66"/>
        <v>0.57765338770235897</v>
      </c>
      <c r="AQ102" s="223"/>
      <c r="AR102" s="223"/>
      <c r="AS102" s="224">
        <v>33</v>
      </c>
      <c r="AT102" s="224">
        <v>0</v>
      </c>
      <c r="AU102" s="224">
        <f t="shared" si="73"/>
        <v>-33</v>
      </c>
      <c r="AV102" s="225">
        <f>AU102*2</f>
        <v>-66</v>
      </c>
      <c r="AW102" s="224">
        <v>14</v>
      </c>
      <c r="AX102" s="224">
        <v>4</v>
      </c>
      <c r="AY102" s="224">
        <v>0</v>
      </c>
      <c r="AZ102" s="224">
        <f t="shared" si="74"/>
        <v>-10</v>
      </c>
      <c r="BA102" s="225">
        <f>AZ102*5</f>
        <v>-50</v>
      </c>
      <c r="BB102" s="228">
        <v>100</v>
      </c>
      <c r="BC102" s="224">
        <v>0</v>
      </c>
      <c r="BD102" s="224">
        <v>20</v>
      </c>
      <c r="BE102" s="230">
        <v>-80</v>
      </c>
      <c r="BF102" s="231">
        <v>6</v>
      </c>
      <c r="BG102" s="224">
        <v>7</v>
      </c>
      <c r="BH102" s="224">
        <f t="shared" si="75"/>
        <v>1</v>
      </c>
    </row>
    <row r="103" spans="1:60">
      <c r="A103" s="32">
        <v>9</v>
      </c>
      <c r="B103" s="32">
        <v>341</v>
      </c>
      <c r="C103" s="33" t="s">
        <v>149</v>
      </c>
      <c r="D103" s="33" t="s">
        <v>59</v>
      </c>
      <c r="E103" s="60">
        <v>3</v>
      </c>
      <c r="F103" s="71">
        <v>200</v>
      </c>
      <c r="G103" s="185">
        <v>5</v>
      </c>
      <c r="H103" s="185">
        <v>1</v>
      </c>
      <c r="I103" s="198">
        <v>40000</v>
      </c>
      <c r="J103" s="111">
        <f t="shared" si="49"/>
        <v>120000</v>
      </c>
      <c r="K103" s="198">
        <f t="shared" si="50"/>
        <v>8000</v>
      </c>
      <c r="L103" s="111">
        <f t="shared" si="51"/>
        <v>24000</v>
      </c>
      <c r="M103" s="199">
        <v>0.2</v>
      </c>
      <c r="N103" s="200">
        <v>48000</v>
      </c>
      <c r="O103" s="197">
        <f t="shared" si="52"/>
        <v>144000</v>
      </c>
      <c r="P103" s="198">
        <f t="shared" si="53"/>
        <v>8880</v>
      </c>
      <c r="Q103" s="111">
        <f t="shared" si="54"/>
        <v>26640</v>
      </c>
      <c r="R103" s="199">
        <v>0.185</v>
      </c>
      <c r="S103" s="207">
        <v>93347.8</v>
      </c>
      <c r="T103" s="207">
        <v>19673.86</v>
      </c>
      <c r="U103" s="208">
        <f t="shared" si="55"/>
        <v>0.77789833333333303</v>
      </c>
      <c r="V103" s="208">
        <f t="shared" si="56"/>
        <v>0.81974416666666705</v>
      </c>
      <c r="W103" s="208">
        <f t="shared" si="57"/>
        <v>0.64824861111111098</v>
      </c>
      <c r="X103" s="208">
        <f t="shared" si="58"/>
        <v>0.73850825825825805</v>
      </c>
      <c r="Y103" s="299"/>
      <c r="Z103" s="300"/>
      <c r="AA103" s="214">
        <v>25000</v>
      </c>
      <c r="AB103" s="197">
        <f t="shared" si="59"/>
        <v>50000</v>
      </c>
      <c r="AC103" s="198">
        <v>6142.1254261612203</v>
      </c>
      <c r="AD103" s="111">
        <f t="shared" si="60"/>
        <v>12284.250852322401</v>
      </c>
      <c r="AE103" s="199">
        <v>0.24568501704644899</v>
      </c>
      <c r="AF103" s="198">
        <v>28750</v>
      </c>
      <c r="AG103" s="111">
        <f t="shared" si="61"/>
        <v>57500</v>
      </c>
      <c r="AH103" s="198">
        <v>6569.0031432794303</v>
      </c>
      <c r="AI103" s="111">
        <f t="shared" si="62"/>
        <v>13138.006286558901</v>
      </c>
      <c r="AJ103" s="218">
        <v>0.228487065853197</v>
      </c>
      <c r="AK103" s="219">
        <v>44551.93</v>
      </c>
      <c r="AL103" s="219">
        <v>11057.88</v>
      </c>
      <c r="AM103" s="79">
        <f t="shared" si="63"/>
        <v>0.89103860000000001</v>
      </c>
      <c r="AN103" s="79">
        <f t="shared" si="64"/>
        <v>0.90016722492356205</v>
      </c>
      <c r="AO103" s="79">
        <f t="shared" si="65"/>
        <v>0.77481617391304303</v>
      </c>
      <c r="AP103" s="79">
        <f t="shared" si="66"/>
        <v>0.84167108454751005</v>
      </c>
      <c r="AQ103" s="223"/>
      <c r="AR103" s="223"/>
      <c r="AS103" s="224">
        <v>56</v>
      </c>
      <c r="AT103" s="224">
        <v>312</v>
      </c>
      <c r="AU103" s="224">
        <f t="shared" si="73"/>
        <v>256</v>
      </c>
      <c r="AV103" s="225"/>
      <c r="AW103" s="224">
        <v>36</v>
      </c>
      <c r="AX103" s="224">
        <v>18</v>
      </c>
      <c r="AY103" s="224">
        <v>14</v>
      </c>
      <c r="AZ103" s="224">
        <f t="shared" si="74"/>
        <v>-4</v>
      </c>
      <c r="BA103" s="225">
        <f>AZ103*5</f>
        <v>-20</v>
      </c>
      <c r="BB103" s="228">
        <v>300</v>
      </c>
      <c r="BC103" s="224">
        <v>112</v>
      </c>
      <c r="BD103" s="224">
        <v>90</v>
      </c>
      <c r="BE103" s="230">
        <v>-98</v>
      </c>
      <c r="BF103" s="231">
        <v>12</v>
      </c>
      <c r="BG103" s="224">
        <v>14</v>
      </c>
      <c r="BH103" s="224">
        <f t="shared" si="75"/>
        <v>2</v>
      </c>
    </row>
    <row r="104" spans="1:60">
      <c r="A104" s="32">
        <v>95</v>
      </c>
      <c r="B104" s="32">
        <v>573</v>
      </c>
      <c r="C104" s="33" t="s">
        <v>150</v>
      </c>
      <c r="D104" s="33" t="s">
        <v>51</v>
      </c>
      <c r="E104" s="186">
        <v>32</v>
      </c>
      <c r="F104" s="187">
        <v>150</v>
      </c>
      <c r="G104" s="185">
        <v>2</v>
      </c>
      <c r="H104" s="185">
        <v>2</v>
      </c>
      <c r="I104" s="198">
        <v>10000</v>
      </c>
      <c r="J104" s="111">
        <f t="shared" si="49"/>
        <v>30000</v>
      </c>
      <c r="K104" s="198">
        <f t="shared" si="50"/>
        <v>2103.3447804715302</v>
      </c>
      <c r="L104" s="111">
        <f t="shared" si="51"/>
        <v>6310.03434141459</v>
      </c>
      <c r="M104" s="199">
        <v>0.210334478047153</v>
      </c>
      <c r="N104" s="200">
        <v>12800</v>
      </c>
      <c r="O104" s="197">
        <f t="shared" si="52"/>
        <v>38400</v>
      </c>
      <c r="P104" s="198">
        <f t="shared" si="53"/>
        <v>2490.3602200782798</v>
      </c>
      <c r="Q104" s="111">
        <f t="shared" si="54"/>
        <v>7471.0806602348503</v>
      </c>
      <c r="R104" s="199">
        <v>0.19455939219361601</v>
      </c>
      <c r="S104" s="207">
        <v>23326.73</v>
      </c>
      <c r="T104" s="207">
        <v>3844.2</v>
      </c>
      <c r="U104" s="208">
        <f t="shared" si="55"/>
        <v>0.77755766666666704</v>
      </c>
      <c r="V104" s="208">
        <f t="shared" si="56"/>
        <v>0.60922013922640605</v>
      </c>
      <c r="W104" s="208">
        <f t="shared" si="57"/>
        <v>0.60746692708333305</v>
      </c>
      <c r="X104" s="208">
        <f t="shared" si="58"/>
        <v>0.51454403650878999</v>
      </c>
      <c r="Y104" s="299"/>
      <c r="Z104" s="300"/>
      <c r="AA104" s="214">
        <v>6500</v>
      </c>
      <c r="AB104" s="197">
        <f t="shared" si="59"/>
        <v>13000</v>
      </c>
      <c r="AC104" s="198">
        <v>1765.9332219375499</v>
      </c>
      <c r="AD104" s="111">
        <f t="shared" si="60"/>
        <v>3531.8664438750998</v>
      </c>
      <c r="AE104" s="199">
        <v>0.27168203414423903</v>
      </c>
      <c r="AF104" s="198">
        <v>7475</v>
      </c>
      <c r="AG104" s="111">
        <f t="shared" si="61"/>
        <v>14950</v>
      </c>
      <c r="AH104" s="198">
        <v>1888.6655808622099</v>
      </c>
      <c r="AI104" s="111">
        <f t="shared" si="62"/>
        <v>3777.3311617244199</v>
      </c>
      <c r="AJ104" s="218">
        <v>0.25266429175414201</v>
      </c>
      <c r="AK104" s="219">
        <v>14941.36</v>
      </c>
      <c r="AL104" s="219">
        <v>1963.74</v>
      </c>
      <c r="AM104" s="220">
        <f t="shared" si="63"/>
        <v>1.14933538461538</v>
      </c>
      <c r="AN104" s="79">
        <f t="shared" si="64"/>
        <v>0.55600630182533795</v>
      </c>
      <c r="AO104" s="79">
        <f t="shared" si="65"/>
        <v>0.99942207357859503</v>
      </c>
      <c r="AP104" s="79">
        <f t="shared" si="66"/>
        <v>0.51987499001901605</v>
      </c>
      <c r="AQ104" s="223"/>
      <c r="AR104" s="223"/>
      <c r="AS104" s="224">
        <v>36</v>
      </c>
      <c r="AT104" s="224">
        <v>10</v>
      </c>
      <c r="AU104" s="224">
        <f t="shared" si="73"/>
        <v>-26</v>
      </c>
      <c r="AV104" s="225">
        <f>AU104*2</f>
        <v>-52</v>
      </c>
      <c r="AW104" s="224">
        <v>12</v>
      </c>
      <c r="AX104" s="224">
        <v>6</v>
      </c>
      <c r="AY104" s="224">
        <v>0</v>
      </c>
      <c r="AZ104" s="224">
        <f t="shared" si="74"/>
        <v>-6</v>
      </c>
      <c r="BA104" s="225">
        <f>AZ104*5</f>
        <v>-30</v>
      </c>
      <c r="BB104" s="228">
        <v>100</v>
      </c>
      <c r="BC104" s="224">
        <v>0</v>
      </c>
      <c r="BD104" s="224">
        <v>30</v>
      </c>
      <c r="BE104" s="230">
        <v>-70</v>
      </c>
      <c r="BF104" s="231">
        <v>6</v>
      </c>
      <c r="BG104" s="224">
        <v>6</v>
      </c>
      <c r="BH104" s="224">
        <f t="shared" si="75"/>
        <v>0</v>
      </c>
    </row>
    <row r="105" spans="1:60">
      <c r="A105" s="32">
        <v>106</v>
      </c>
      <c r="B105" s="32">
        <v>104429</v>
      </c>
      <c r="C105" s="33" t="s">
        <v>151</v>
      </c>
      <c r="D105" s="33" t="s">
        <v>53</v>
      </c>
      <c r="E105" s="186">
        <v>36</v>
      </c>
      <c r="F105" s="187">
        <v>100</v>
      </c>
      <c r="G105" s="185">
        <v>3</v>
      </c>
      <c r="H105" s="185">
        <v>0</v>
      </c>
      <c r="I105" s="198">
        <v>8000</v>
      </c>
      <c r="J105" s="111">
        <f t="shared" si="49"/>
        <v>24000</v>
      </c>
      <c r="K105" s="198">
        <f t="shared" si="50"/>
        <v>1280</v>
      </c>
      <c r="L105" s="111">
        <f t="shared" si="51"/>
        <v>3840</v>
      </c>
      <c r="M105" s="199">
        <v>0.16</v>
      </c>
      <c r="N105" s="200">
        <v>11500</v>
      </c>
      <c r="O105" s="197">
        <f t="shared" si="52"/>
        <v>34500</v>
      </c>
      <c r="P105" s="198">
        <f t="shared" si="53"/>
        <v>1725</v>
      </c>
      <c r="Q105" s="111">
        <f t="shared" si="54"/>
        <v>5175</v>
      </c>
      <c r="R105" s="199">
        <v>0.15</v>
      </c>
      <c r="S105" s="207">
        <v>18431.47</v>
      </c>
      <c r="T105" s="207">
        <v>3875.84</v>
      </c>
      <c r="U105" s="208">
        <f t="shared" si="55"/>
        <v>0.76797791666666704</v>
      </c>
      <c r="V105" s="208">
        <f t="shared" si="56"/>
        <v>1.0093333333333301</v>
      </c>
      <c r="W105" s="208">
        <f t="shared" si="57"/>
        <v>0.53424550724637698</v>
      </c>
      <c r="X105" s="208">
        <f t="shared" si="58"/>
        <v>0.74895458937198101</v>
      </c>
      <c r="Y105" s="299"/>
      <c r="Z105" s="300"/>
      <c r="AA105" s="214">
        <v>5200</v>
      </c>
      <c r="AB105" s="197">
        <f t="shared" si="59"/>
        <v>10400</v>
      </c>
      <c r="AC105" s="198">
        <v>943.24041437326503</v>
      </c>
      <c r="AD105" s="111">
        <f t="shared" si="60"/>
        <v>1886.4808287465301</v>
      </c>
      <c r="AE105" s="199">
        <v>0.181392387379474</v>
      </c>
      <c r="AF105" s="198">
        <v>5980</v>
      </c>
      <c r="AG105" s="111">
        <f t="shared" si="61"/>
        <v>11960</v>
      </c>
      <c r="AH105" s="198">
        <v>1008.79562317221</v>
      </c>
      <c r="AI105" s="111">
        <f t="shared" si="62"/>
        <v>2017.5912463444199</v>
      </c>
      <c r="AJ105" s="218">
        <v>0.168694920262911</v>
      </c>
      <c r="AK105" s="219">
        <v>9521.68</v>
      </c>
      <c r="AL105" s="219">
        <v>1450.15</v>
      </c>
      <c r="AM105" s="79">
        <f t="shared" si="63"/>
        <v>0.91554615384615401</v>
      </c>
      <c r="AN105" s="79">
        <f t="shared" si="64"/>
        <v>0.76870646014651001</v>
      </c>
      <c r="AO105" s="79">
        <f t="shared" si="65"/>
        <v>0.79612709030100304</v>
      </c>
      <c r="AP105" s="79">
        <f t="shared" si="66"/>
        <v>0.71875311841655698</v>
      </c>
      <c r="AQ105" s="223"/>
      <c r="AR105" s="223"/>
      <c r="AS105" s="224">
        <v>27</v>
      </c>
      <c r="AT105" s="224">
        <v>0</v>
      </c>
      <c r="AU105" s="224">
        <f t="shared" si="73"/>
        <v>-27</v>
      </c>
      <c r="AV105" s="225">
        <f>AU105*2</f>
        <v>-54</v>
      </c>
      <c r="AW105" s="224">
        <v>10</v>
      </c>
      <c r="AX105" s="224">
        <v>0</v>
      </c>
      <c r="AY105" s="224">
        <v>0</v>
      </c>
      <c r="AZ105" s="224">
        <f t="shared" si="74"/>
        <v>-10</v>
      </c>
      <c r="BA105" s="225">
        <f>AZ105*5</f>
        <v>-50</v>
      </c>
      <c r="BB105" s="228">
        <v>100</v>
      </c>
      <c r="BC105" s="224">
        <v>0</v>
      </c>
      <c r="BD105" s="224">
        <v>0</v>
      </c>
      <c r="BE105" s="230">
        <v>-100</v>
      </c>
      <c r="BF105" s="231">
        <v>4</v>
      </c>
      <c r="BG105" s="224">
        <v>2</v>
      </c>
      <c r="BH105" s="224">
        <f t="shared" si="75"/>
        <v>-2</v>
      </c>
    </row>
    <row r="106" spans="1:60">
      <c r="A106" s="32">
        <v>77</v>
      </c>
      <c r="B106" s="32">
        <v>108277</v>
      </c>
      <c r="C106" s="33" t="s">
        <v>152</v>
      </c>
      <c r="D106" s="33" t="s">
        <v>53</v>
      </c>
      <c r="E106" s="186">
        <v>26</v>
      </c>
      <c r="F106" s="187">
        <v>150</v>
      </c>
      <c r="G106" s="185">
        <v>2</v>
      </c>
      <c r="H106" s="185">
        <v>2</v>
      </c>
      <c r="I106" s="198">
        <v>10500</v>
      </c>
      <c r="J106" s="111">
        <f t="shared" si="49"/>
        <v>31500</v>
      </c>
      <c r="K106" s="198">
        <f t="shared" si="50"/>
        <v>2100</v>
      </c>
      <c r="L106" s="111">
        <f t="shared" si="51"/>
        <v>6300</v>
      </c>
      <c r="M106" s="199">
        <v>0.2</v>
      </c>
      <c r="N106" s="200">
        <v>13500</v>
      </c>
      <c r="O106" s="197">
        <f t="shared" si="52"/>
        <v>40500</v>
      </c>
      <c r="P106" s="198">
        <f t="shared" si="53"/>
        <v>2497.5</v>
      </c>
      <c r="Q106" s="111">
        <f t="shared" si="54"/>
        <v>7492.5</v>
      </c>
      <c r="R106" s="199">
        <v>0.185</v>
      </c>
      <c r="S106" s="207">
        <v>23649.46</v>
      </c>
      <c r="T106" s="207">
        <v>1820.86</v>
      </c>
      <c r="U106" s="208">
        <f t="shared" si="55"/>
        <v>0.75077650793650796</v>
      </c>
      <c r="V106" s="208">
        <f t="shared" si="56"/>
        <v>0.28902539682539702</v>
      </c>
      <c r="W106" s="208">
        <f t="shared" si="57"/>
        <v>0.58393728395061695</v>
      </c>
      <c r="X106" s="208">
        <f t="shared" si="58"/>
        <v>0.24302435769102401</v>
      </c>
      <c r="Y106" s="299"/>
      <c r="Z106" s="300"/>
      <c r="AA106" s="214">
        <v>6825</v>
      </c>
      <c r="AB106" s="197">
        <f t="shared" si="59"/>
        <v>13650</v>
      </c>
      <c r="AC106" s="198">
        <v>1694.3270525391499</v>
      </c>
      <c r="AD106" s="111">
        <f t="shared" si="60"/>
        <v>3388.6541050782998</v>
      </c>
      <c r="AE106" s="199">
        <v>0.248253047991084</v>
      </c>
      <c r="AF106" s="198">
        <v>7848.75</v>
      </c>
      <c r="AG106" s="111">
        <f t="shared" si="61"/>
        <v>15697.5</v>
      </c>
      <c r="AH106" s="198">
        <v>1812.08278269062</v>
      </c>
      <c r="AI106" s="111">
        <f t="shared" si="62"/>
        <v>3624.16556538124</v>
      </c>
      <c r="AJ106" s="218">
        <v>0.23087533463170801</v>
      </c>
      <c r="AK106" s="219">
        <v>14989.55</v>
      </c>
      <c r="AL106" s="219">
        <v>2446.73</v>
      </c>
      <c r="AM106" s="220">
        <f t="shared" si="63"/>
        <v>1.0981355311355301</v>
      </c>
      <c r="AN106" s="79">
        <f t="shared" si="64"/>
        <v>0.72203592462661903</v>
      </c>
      <c r="AO106" s="79">
        <f t="shared" si="65"/>
        <v>0.95490046185698396</v>
      </c>
      <c r="AP106" s="79">
        <f t="shared" si="66"/>
        <v>0.67511540404546</v>
      </c>
      <c r="AQ106" s="223"/>
      <c r="AR106" s="223"/>
      <c r="AS106" s="224">
        <v>27</v>
      </c>
      <c r="AT106" s="224">
        <v>0</v>
      </c>
      <c r="AU106" s="224">
        <f t="shared" si="73"/>
        <v>-27</v>
      </c>
      <c r="AV106" s="225">
        <f>AU106*2</f>
        <v>-54</v>
      </c>
      <c r="AW106" s="224">
        <v>12</v>
      </c>
      <c r="AX106" s="224">
        <v>6</v>
      </c>
      <c r="AY106" s="224">
        <v>4</v>
      </c>
      <c r="AZ106" s="224">
        <f t="shared" si="74"/>
        <v>-2</v>
      </c>
      <c r="BA106" s="225">
        <f>AZ106*5</f>
        <v>-10</v>
      </c>
      <c r="BB106" s="228">
        <v>100</v>
      </c>
      <c r="BC106" s="224">
        <v>32</v>
      </c>
      <c r="BD106" s="224">
        <v>30</v>
      </c>
      <c r="BE106" s="230">
        <v>-38</v>
      </c>
      <c r="BF106" s="231">
        <v>6</v>
      </c>
      <c r="BG106" s="224">
        <v>4</v>
      </c>
      <c r="BH106" s="224">
        <f t="shared" si="75"/>
        <v>-2</v>
      </c>
    </row>
    <row r="107" spans="1:60">
      <c r="A107" s="32">
        <v>119</v>
      </c>
      <c r="B107" s="32">
        <v>591</v>
      </c>
      <c r="C107" s="33" t="s">
        <v>153</v>
      </c>
      <c r="D107" s="33" t="s">
        <v>59</v>
      </c>
      <c r="E107" s="186">
        <v>40</v>
      </c>
      <c r="F107" s="187">
        <v>100</v>
      </c>
      <c r="G107" s="185">
        <v>1</v>
      </c>
      <c r="H107" s="185">
        <v>1</v>
      </c>
      <c r="I107" s="198">
        <v>8500</v>
      </c>
      <c r="J107" s="111">
        <f t="shared" si="49"/>
        <v>25500</v>
      </c>
      <c r="K107" s="198">
        <f t="shared" si="50"/>
        <v>2209.47080860302</v>
      </c>
      <c r="L107" s="111">
        <f t="shared" si="51"/>
        <v>6628.4124258090696</v>
      </c>
      <c r="M107" s="199">
        <v>0.259937742188591</v>
      </c>
      <c r="N107" s="200">
        <v>11000</v>
      </c>
      <c r="O107" s="197">
        <f t="shared" si="52"/>
        <v>33000</v>
      </c>
      <c r="P107" s="198">
        <f t="shared" si="53"/>
        <v>2644.8665267689198</v>
      </c>
      <c r="Q107" s="111">
        <f t="shared" si="54"/>
        <v>7934.5995803067499</v>
      </c>
      <c r="R107" s="199">
        <v>0.24044241152444701</v>
      </c>
      <c r="S107" s="207">
        <v>19018.97</v>
      </c>
      <c r="T107" s="207">
        <v>3708.88</v>
      </c>
      <c r="U107" s="208">
        <f t="shared" si="55"/>
        <v>0.74584196078431397</v>
      </c>
      <c r="V107" s="208">
        <f t="shared" si="56"/>
        <v>0.55954273236811902</v>
      </c>
      <c r="W107" s="208">
        <f t="shared" si="57"/>
        <v>0.57633242424242404</v>
      </c>
      <c r="X107" s="208">
        <f t="shared" si="58"/>
        <v>0.46743127519695399</v>
      </c>
      <c r="Y107" s="299"/>
      <c r="Z107" s="300"/>
      <c r="AA107" s="214">
        <v>5525</v>
      </c>
      <c r="AB107" s="197">
        <f t="shared" si="59"/>
        <v>11050</v>
      </c>
      <c r="AC107" s="198">
        <v>1855.03486638963</v>
      </c>
      <c r="AD107" s="111">
        <f t="shared" si="60"/>
        <v>3710.06973277926</v>
      </c>
      <c r="AE107" s="199">
        <v>0.33575291699359699</v>
      </c>
      <c r="AF107" s="198">
        <v>6353.75</v>
      </c>
      <c r="AG107" s="111">
        <f t="shared" si="61"/>
        <v>12707.5</v>
      </c>
      <c r="AH107" s="198">
        <v>1983.9597896037001</v>
      </c>
      <c r="AI107" s="111">
        <f t="shared" si="62"/>
        <v>3967.9195792074001</v>
      </c>
      <c r="AJ107" s="218">
        <v>0.31225021280404602</v>
      </c>
      <c r="AK107" s="219">
        <v>11221.09</v>
      </c>
      <c r="AL107" s="219">
        <v>2858.72</v>
      </c>
      <c r="AM107" s="220">
        <f t="shared" si="63"/>
        <v>1.01548325791855</v>
      </c>
      <c r="AN107" s="79">
        <f t="shared" si="64"/>
        <v>0.77052999159088498</v>
      </c>
      <c r="AO107" s="79">
        <f t="shared" si="65"/>
        <v>0.88302891992917598</v>
      </c>
      <c r="AP107" s="79">
        <f t="shared" si="66"/>
        <v>0.72045815015510795</v>
      </c>
      <c r="AQ107" s="223"/>
      <c r="AR107" s="223"/>
      <c r="AS107" s="224">
        <v>27</v>
      </c>
      <c r="AT107" s="224">
        <v>22</v>
      </c>
      <c r="AU107" s="224">
        <f t="shared" si="73"/>
        <v>-5</v>
      </c>
      <c r="AV107" s="225">
        <f>AU107*2</f>
        <v>-10</v>
      </c>
      <c r="AW107" s="224">
        <v>8</v>
      </c>
      <c r="AX107" s="224">
        <v>4</v>
      </c>
      <c r="AY107" s="224">
        <v>4</v>
      </c>
      <c r="AZ107" s="224">
        <f t="shared" si="74"/>
        <v>0</v>
      </c>
      <c r="BA107" s="224"/>
      <c r="BB107" s="228">
        <v>100</v>
      </c>
      <c r="BC107" s="224">
        <v>32</v>
      </c>
      <c r="BD107" s="224">
        <v>32</v>
      </c>
      <c r="BE107" s="230">
        <v>-36</v>
      </c>
      <c r="BF107" s="231">
        <v>4</v>
      </c>
      <c r="BG107" s="224">
        <v>2</v>
      </c>
      <c r="BH107" s="224">
        <f t="shared" si="75"/>
        <v>-2</v>
      </c>
    </row>
    <row r="108" spans="1:60">
      <c r="A108" s="32">
        <v>111</v>
      </c>
      <c r="B108" s="32">
        <v>113298</v>
      </c>
      <c r="C108" s="33" t="s">
        <v>154</v>
      </c>
      <c r="D108" s="33" t="s">
        <v>53</v>
      </c>
      <c r="E108" s="60">
        <v>37</v>
      </c>
      <c r="F108" s="71">
        <v>100</v>
      </c>
      <c r="G108" s="185">
        <v>3</v>
      </c>
      <c r="H108" s="185">
        <v>1</v>
      </c>
      <c r="I108" s="198">
        <v>8500</v>
      </c>
      <c r="J108" s="111">
        <f t="shared" si="49"/>
        <v>25500</v>
      </c>
      <c r="K108" s="198">
        <f t="shared" si="50"/>
        <v>2013.8871571647301</v>
      </c>
      <c r="L108" s="111">
        <f t="shared" si="51"/>
        <v>6041.6614714941798</v>
      </c>
      <c r="M108" s="199">
        <v>0.23692790084290899</v>
      </c>
      <c r="N108" s="200">
        <v>11000</v>
      </c>
      <c r="O108" s="197">
        <f t="shared" si="52"/>
        <v>33000</v>
      </c>
      <c r="P108" s="198">
        <f t="shared" si="53"/>
        <v>2410.7413910765999</v>
      </c>
      <c r="Q108" s="111">
        <f t="shared" si="54"/>
        <v>7232.2241732297998</v>
      </c>
      <c r="R108" s="199">
        <v>0.21915830827969099</v>
      </c>
      <c r="S108" s="207">
        <v>18669.509999999998</v>
      </c>
      <c r="T108" s="207">
        <v>4532.2299999999996</v>
      </c>
      <c r="U108" s="208">
        <f t="shared" si="55"/>
        <v>0.732137647058823</v>
      </c>
      <c r="V108" s="208">
        <f t="shared" si="56"/>
        <v>0.75016285195455101</v>
      </c>
      <c r="W108" s="208">
        <f t="shared" si="57"/>
        <v>0.56574272727272701</v>
      </c>
      <c r="X108" s="208">
        <f t="shared" si="58"/>
        <v>0.62667166993746204</v>
      </c>
      <c r="Y108" s="299"/>
      <c r="Z108" s="300"/>
      <c r="AA108" s="214">
        <v>5525</v>
      </c>
      <c r="AB108" s="197">
        <f t="shared" si="59"/>
        <v>11050</v>
      </c>
      <c r="AC108" s="198">
        <v>1690.82609236955</v>
      </c>
      <c r="AD108" s="111">
        <f t="shared" si="60"/>
        <v>3381.6521847391</v>
      </c>
      <c r="AE108" s="199">
        <v>0.30603187192209103</v>
      </c>
      <c r="AF108" s="198">
        <v>6353.75</v>
      </c>
      <c r="AG108" s="111">
        <f t="shared" si="61"/>
        <v>12707.5</v>
      </c>
      <c r="AH108" s="198">
        <v>1808.3385057892301</v>
      </c>
      <c r="AI108" s="111">
        <f t="shared" si="62"/>
        <v>3616.6770115784602</v>
      </c>
      <c r="AJ108" s="218">
        <v>0.28460964088754398</v>
      </c>
      <c r="AK108" s="219">
        <v>10138.950000000001</v>
      </c>
      <c r="AL108" s="219">
        <v>2598.92</v>
      </c>
      <c r="AM108" s="79">
        <f t="shared" si="63"/>
        <v>0.91755203619909498</v>
      </c>
      <c r="AN108" s="79">
        <f t="shared" si="64"/>
        <v>0.76853557315224297</v>
      </c>
      <c r="AO108" s="79">
        <f t="shared" si="65"/>
        <v>0.79787133582530001</v>
      </c>
      <c r="AP108" s="79">
        <f t="shared" si="66"/>
        <v>0.71859333628073396</v>
      </c>
      <c r="AQ108" s="223"/>
      <c r="AR108" s="223"/>
      <c r="AS108" s="224">
        <v>24</v>
      </c>
      <c r="AT108" s="224">
        <v>44</v>
      </c>
      <c r="AU108" s="224">
        <f t="shared" si="73"/>
        <v>20</v>
      </c>
      <c r="AV108" s="225"/>
      <c r="AW108" s="224">
        <v>8</v>
      </c>
      <c r="AX108" s="224">
        <v>0</v>
      </c>
      <c r="AY108" s="224">
        <v>0</v>
      </c>
      <c r="AZ108" s="224">
        <f t="shared" si="74"/>
        <v>-8</v>
      </c>
      <c r="BA108" s="225">
        <f>AZ108*5</f>
        <v>-40</v>
      </c>
      <c r="BB108" s="228">
        <v>100</v>
      </c>
      <c r="BC108" s="224">
        <v>0</v>
      </c>
      <c r="BD108" s="224">
        <v>0</v>
      </c>
      <c r="BE108" s="230">
        <v>-100</v>
      </c>
      <c r="BF108" s="231">
        <v>4</v>
      </c>
      <c r="BG108" s="224">
        <v>4</v>
      </c>
      <c r="BH108" s="224">
        <f t="shared" si="75"/>
        <v>0</v>
      </c>
    </row>
    <row r="109" spans="1:60">
      <c r="A109" s="32">
        <v>90</v>
      </c>
      <c r="B109" s="32">
        <v>733</v>
      </c>
      <c r="C109" s="33" t="s">
        <v>155</v>
      </c>
      <c r="D109" s="33" t="s">
        <v>51</v>
      </c>
      <c r="E109" s="186">
        <v>30</v>
      </c>
      <c r="F109" s="187">
        <v>150</v>
      </c>
      <c r="G109" s="185">
        <v>2</v>
      </c>
      <c r="H109" s="185">
        <v>3</v>
      </c>
      <c r="I109" s="198">
        <v>9500</v>
      </c>
      <c r="J109" s="111">
        <f t="shared" si="49"/>
        <v>28500</v>
      </c>
      <c r="K109" s="198">
        <f t="shared" si="50"/>
        <v>2311.8285409656901</v>
      </c>
      <c r="L109" s="111">
        <f t="shared" si="51"/>
        <v>6935.4856228970802</v>
      </c>
      <c r="M109" s="199">
        <v>0.24335037273323101</v>
      </c>
      <c r="N109" s="200">
        <v>12000</v>
      </c>
      <c r="O109" s="197">
        <f t="shared" si="52"/>
        <v>36000</v>
      </c>
      <c r="P109" s="198">
        <f t="shared" si="53"/>
        <v>2701.1891373388698</v>
      </c>
      <c r="Q109" s="111">
        <f t="shared" si="54"/>
        <v>8103.5674120166004</v>
      </c>
      <c r="R109" s="199">
        <v>0.225099094778239</v>
      </c>
      <c r="S109" s="207">
        <v>20828.560000000001</v>
      </c>
      <c r="T109" s="207">
        <v>5080.99</v>
      </c>
      <c r="U109" s="208">
        <f t="shared" si="55"/>
        <v>0.73082666666666696</v>
      </c>
      <c r="V109" s="208">
        <f t="shared" si="56"/>
        <v>0.73260767540565896</v>
      </c>
      <c r="W109" s="208">
        <f t="shared" si="57"/>
        <v>0.57857111111111104</v>
      </c>
      <c r="X109" s="208">
        <f t="shared" si="58"/>
        <v>0.62700656904087804</v>
      </c>
      <c r="Y109" s="299"/>
      <c r="Z109" s="300"/>
      <c r="AA109" s="214">
        <v>6175</v>
      </c>
      <c r="AB109" s="197">
        <f t="shared" si="59"/>
        <v>12350</v>
      </c>
      <c r="AC109" s="198">
        <v>1940.97271251912</v>
      </c>
      <c r="AD109" s="111">
        <f t="shared" si="60"/>
        <v>3881.94542503824</v>
      </c>
      <c r="AE109" s="199">
        <v>0.31432756478042401</v>
      </c>
      <c r="AF109" s="198">
        <v>7101.25</v>
      </c>
      <c r="AG109" s="111">
        <f t="shared" si="61"/>
        <v>14202.5</v>
      </c>
      <c r="AH109" s="198">
        <v>2075.8703160392001</v>
      </c>
      <c r="AI109" s="111">
        <f t="shared" si="62"/>
        <v>4151.7406320784003</v>
      </c>
      <c r="AJ109" s="218">
        <v>0.292324635245794</v>
      </c>
      <c r="AK109" s="219">
        <v>12084.13</v>
      </c>
      <c r="AL109" s="219">
        <v>2930.57</v>
      </c>
      <c r="AM109" s="79">
        <f t="shared" si="63"/>
        <v>0.97847206477732795</v>
      </c>
      <c r="AN109" s="79">
        <f t="shared" si="64"/>
        <v>0.75492302933937605</v>
      </c>
      <c r="AO109" s="79">
        <f t="shared" si="65"/>
        <v>0.85084527371941598</v>
      </c>
      <c r="AP109" s="79">
        <f t="shared" si="66"/>
        <v>0.70586538507655505</v>
      </c>
      <c r="AQ109" s="223"/>
      <c r="AR109" s="223"/>
      <c r="AS109" s="224">
        <v>27</v>
      </c>
      <c r="AT109" s="224">
        <v>87</v>
      </c>
      <c r="AU109" s="224">
        <f t="shared" si="73"/>
        <v>60</v>
      </c>
      <c r="AV109" s="225"/>
      <c r="AW109" s="224">
        <v>12</v>
      </c>
      <c r="AX109" s="224">
        <v>6</v>
      </c>
      <c r="AY109" s="224">
        <v>0</v>
      </c>
      <c r="AZ109" s="224">
        <f t="shared" si="74"/>
        <v>-6</v>
      </c>
      <c r="BA109" s="225">
        <f>AZ109*5</f>
        <v>-30</v>
      </c>
      <c r="BB109" s="228">
        <v>100</v>
      </c>
      <c r="BC109" s="224">
        <v>0</v>
      </c>
      <c r="BD109" s="224">
        <v>30</v>
      </c>
      <c r="BE109" s="230">
        <v>-70</v>
      </c>
      <c r="BF109" s="231">
        <v>6</v>
      </c>
      <c r="BG109" s="224">
        <v>3</v>
      </c>
      <c r="BH109" s="224">
        <f t="shared" si="75"/>
        <v>-3</v>
      </c>
    </row>
    <row r="110" spans="1:60">
      <c r="A110" s="29">
        <v>89</v>
      </c>
      <c r="B110" s="29">
        <v>349</v>
      </c>
      <c r="C110" s="30" t="s">
        <v>156</v>
      </c>
      <c r="D110" s="30" t="s">
        <v>47</v>
      </c>
      <c r="E110" s="186">
        <v>30</v>
      </c>
      <c r="F110" s="189">
        <v>150</v>
      </c>
      <c r="G110" s="185">
        <v>2</v>
      </c>
      <c r="H110" s="185">
        <v>2</v>
      </c>
      <c r="I110" s="194">
        <v>11000</v>
      </c>
      <c r="J110" s="111">
        <f t="shared" si="49"/>
        <v>33000</v>
      </c>
      <c r="K110" s="194">
        <f t="shared" si="50"/>
        <v>2951.4921765291001</v>
      </c>
      <c r="L110" s="111">
        <f t="shared" si="51"/>
        <v>8854.4765295873094</v>
      </c>
      <c r="M110" s="195">
        <v>0.26831747059355499</v>
      </c>
      <c r="N110" s="196">
        <v>14000</v>
      </c>
      <c r="O110" s="197">
        <f t="shared" si="52"/>
        <v>42000</v>
      </c>
      <c r="P110" s="194">
        <f t="shared" si="53"/>
        <v>3474.7112441865302</v>
      </c>
      <c r="Q110" s="111">
        <f t="shared" si="54"/>
        <v>10424.1337325596</v>
      </c>
      <c r="R110" s="195">
        <v>0.248193660299038</v>
      </c>
      <c r="S110" s="203">
        <v>24027.72</v>
      </c>
      <c r="T110" s="203">
        <v>5691.35</v>
      </c>
      <c r="U110" s="208">
        <f t="shared" si="55"/>
        <v>0.72811272727272702</v>
      </c>
      <c r="V110" s="208">
        <f t="shared" si="56"/>
        <v>0.64276527031070696</v>
      </c>
      <c r="W110" s="208">
        <f t="shared" si="57"/>
        <v>0.57208857142857195</v>
      </c>
      <c r="X110" s="208">
        <f t="shared" si="58"/>
        <v>0.54597822188554301</v>
      </c>
      <c r="Y110" s="299"/>
      <c r="Z110" s="300"/>
      <c r="AA110" s="213">
        <v>7150</v>
      </c>
      <c r="AB110" s="197">
        <f t="shared" si="59"/>
        <v>14300</v>
      </c>
      <c r="AC110" s="194">
        <v>2478.0236398775601</v>
      </c>
      <c r="AD110" s="111">
        <f t="shared" si="60"/>
        <v>4956.0472797551201</v>
      </c>
      <c r="AE110" s="195">
        <v>0.34657673285000801</v>
      </c>
      <c r="AF110" s="194">
        <v>8222.5</v>
      </c>
      <c r="AG110" s="111">
        <f t="shared" si="61"/>
        <v>16445</v>
      </c>
      <c r="AH110" s="194">
        <v>2650.2462828490502</v>
      </c>
      <c r="AI110" s="111">
        <f t="shared" si="62"/>
        <v>5300.4925656981004</v>
      </c>
      <c r="AJ110" s="217">
        <v>0.32231636155050802</v>
      </c>
      <c r="AK110" s="110">
        <v>8235.1</v>
      </c>
      <c r="AL110" s="110">
        <v>2607.42</v>
      </c>
      <c r="AM110" s="79">
        <f t="shared" si="63"/>
        <v>0.57588111888111904</v>
      </c>
      <c r="AN110" s="79">
        <f t="shared" si="64"/>
        <v>0.52610878242647297</v>
      </c>
      <c r="AO110" s="79">
        <f t="shared" si="65"/>
        <v>0.50076619033140801</v>
      </c>
      <c r="AP110" s="79">
        <f t="shared" si="66"/>
        <v>0.491920320174355</v>
      </c>
      <c r="AQ110" s="223"/>
      <c r="AR110" s="223"/>
      <c r="AS110" s="224">
        <v>27</v>
      </c>
      <c r="AT110" s="224">
        <v>55</v>
      </c>
      <c r="AU110" s="224">
        <f t="shared" si="73"/>
        <v>28</v>
      </c>
      <c r="AV110" s="225"/>
      <c r="AW110" s="224">
        <v>10</v>
      </c>
      <c r="AX110" s="224">
        <v>0</v>
      </c>
      <c r="AY110" s="224">
        <v>0</v>
      </c>
      <c r="AZ110" s="224">
        <f t="shared" si="74"/>
        <v>-10</v>
      </c>
      <c r="BA110" s="225">
        <f>AZ110*5</f>
        <v>-50</v>
      </c>
      <c r="BB110" s="228">
        <v>100</v>
      </c>
      <c r="BC110" s="224">
        <v>0</v>
      </c>
      <c r="BD110" s="224">
        <v>0</v>
      </c>
      <c r="BE110" s="230">
        <v>-100</v>
      </c>
      <c r="BF110" s="231">
        <v>8</v>
      </c>
      <c r="BG110" s="224">
        <v>0</v>
      </c>
      <c r="BH110" s="224">
        <f t="shared" si="75"/>
        <v>-8</v>
      </c>
    </row>
    <row r="111" spans="1:60">
      <c r="A111" s="32">
        <v>86</v>
      </c>
      <c r="B111" s="32">
        <v>723</v>
      </c>
      <c r="C111" s="33" t="s">
        <v>157</v>
      </c>
      <c r="D111" s="33" t="s">
        <v>47</v>
      </c>
      <c r="E111" s="60">
        <v>29</v>
      </c>
      <c r="F111" s="71">
        <v>150</v>
      </c>
      <c r="G111" s="185">
        <v>3</v>
      </c>
      <c r="H111" s="185">
        <v>1</v>
      </c>
      <c r="I111" s="198">
        <v>10000</v>
      </c>
      <c r="J111" s="111">
        <f t="shared" si="49"/>
        <v>30000</v>
      </c>
      <c r="K111" s="198">
        <f t="shared" si="50"/>
        <v>1900</v>
      </c>
      <c r="L111" s="111">
        <f t="shared" si="51"/>
        <v>5700</v>
      </c>
      <c r="M111" s="199">
        <v>0.19</v>
      </c>
      <c r="N111" s="200">
        <v>12800</v>
      </c>
      <c r="O111" s="197">
        <f t="shared" si="52"/>
        <v>38400</v>
      </c>
      <c r="P111" s="198">
        <f t="shared" si="53"/>
        <v>2249.6</v>
      </c>
      <c r="Q111" s="111">
        <f t="shared" si="54"/>
        <v>6748.8</v>
      </c>
      <c r="R111" s="199">
        <v>0.17574999999999999</v>
      </c>
      <c r="S111" s="207">
        <v>21835.9</v>
      </c>
      <c r="T111" s="207">
        <v>3825.26</v>
      </c>
      <c r="U111" s="208">
        <f t="shared" si="55"/>
        <v>0.72786333333333297</v>
      </c>
      <c r="V111" s="208">
        <f t="shared" si="56"/>
        <v>0.67109824561403497</v>
      </c>
      <c r="W111" s="208">
        <f t="shared" si="57"/>
        <v>0.56864322916666699</v>
      </c>
      <c r="X111" s="208">
        <f t="shared" si="58"/>
        <v>0.56680595068753004</v>
      </c>
      <c r="Y111" s="299"/>
      <c r="Z111" s="300"/>
      <c r="AA111" s="214">
        <v>6500</v>
      </c>
      <c r="AB111" s="197">
        <f t="shared" si="59"/>
        <v>13000</v>
      </c>
      <c r="AC111" s="198">
        <v>1471.8437009141601</v>
      </c>
      <c r="AD111" s="111">
        <f t="shared" si="60"/>
        <v>2943.6874018283202</v>
      </c>
      <c r="AE111" s="199">
        <v>0.226437492448332</v>
      </c>
      <c r="AF111" s="198">
        <v>7475</v>
      </c>
      <c r="AG111" s="111">
        <f t="shared" si="61"/>
        <v>14950</v>
      </c>
      <c r="AH111" s="198">
        <v>1574.13683812769</v>
      </c>
      <c r="AI111" s="111">
        <f t="shared" si="62"/>
        <v>3148.27367625538</v>
      </c>
      <c r="AJ111" s="218">
        <v>0.210586867976949</v>
      </c>
      <c r="AK111" s="219">
        <v>11766</v>
      </c>
      <c r="AL111" s="219">
        <v>2037.9</v>
      </c>
      <c r="AM111" s="79">
        <f t="shared" si="63"/>
        <v>0.905076923076923</v>
      </c>
      <c r="AN111" s="79">
        <f t="shared" si="64"/>
        <v>0.69229497627168701</v>
      </c>
      <c r="AO111" s="79">
        <f t="shared" si="65"/>
        <v>0.78702341137123699</v>
      </c>
      <c r="AP111" s="79">
        <f t="shared" si="66"/>
        <v>0.64730713068881596</v>
      </c>
      <c r="AQ111" s="223"/>
      <c r="AR111" s="223"/>
      <c r="AS111" s="224">
        <v>27</v>
      </c>
      <c r="AT111" s="224">
        <v>0</v>
      </c>
      <c r="AU111" s="224">
        <f t="shared" si="73"/>
        <v>-27</v>
      </c>
      <c r="AV111" s="225">
        <f>AU111*2</f>
        <v>-54</v>
      </c>
      <c r="AW111" s="224">
        <v>10</v>
      </c>
      <c r="AX111" s="224">
        <v>10</v>
      </c>
      <c r="AY111" s="224">
        <v>0</v>
      </c>
      <c r="AZ111" s="224">
        <f t="shared" si="74"/>
        <v>0</v>
      </c>
      <c r="BA111" s="224"/>
      <c r="BB111" s="228">
        <v>100</v>
      </c>
      <c r="BC111" s="224">
        <v>0</v>
      </c>
      <c r="BD111" s="224">
        <v>80</v>
      </c>
      <c r="BE111" s="230">
        <v>-20</v>
      </c>
      <c r="BF111" s="231">
        <v>6</v>
      </c>
      <c r="BG111" s="224">
        <v>1</v>
      </c>
      <c r="BH111" s="224">
        <f t="shared" si="75"/>
        <v>-5</v>
      </c>
    </row>
    <row r="112" spans="1:60">
      <c r="A112" s="32">
        <v>54</v>
      </c>
      <c r="B112" s="32">
        <v>377</v>
      </c>
      <c r="C112" s="33" t="s">
        <v>158</v>
      </c>
      <c r="D112" s="33" t="s">
        <v>51</v>
      </c>
      <c r="E112" s="186">
        <v>18</v>
      </c>
      <c r="F112" s="187">
        <v>150</v>
      </c>
      <c r="G112" s="185">
        <v>2</v>
      </c>
      <c r="H112" s="185">
        <v>2</v>
      </c>
      <c r="I112" s="198">
        <v>16000</v>
      </c>
      <c r="J112" s="111">
        <f t="shared" si="49"/>
        <v>48000</v>
      </c>
      <c r="K112" s="198">
        <f t="shared" si="50"/>
        <v>3877.1601386827701</v>
      </c>
      <c r="L112" s="111">
        <f t="shared" si="51"/>
        <v>11631.4804160483</v>
      </c>
      <c r="M112" s="199">
        <v>0.24232250866767299</v>
      </c>
      <c r="N112" s="200">
        <v>20000</v>
      </c>
      <c r="O112" s="197">
        <f t="shared" si="52"/>
        <v>60000</v>
      </c>
      <c r="P112" s="198">
        <f t="shared" si="53"/>
        <v>4482.9664103519399</v>
      </c>
      <c r="Q112" s="111">
        <f t="shared" si="54"/>
        <v>13448.899231055801</v>
      </c>
      <c r="R112" s="199">
        <v>0.22414832051759701</v>
      </c>
      <c r="S112" s="207">
        <v>34743.81</v>
      </c>
      <c r="T112" s="207">
        <v>9299.23</v>
      </c>
      <c r="U112" s="208">
        <f t="shared" si="55"/>
        <v>0.723829375</v>
      </c>
      <c r="V112" s="208">
        <f t="shared" si="56"/>
        <v>0.79948808469552801</v>
      </c>
      <c r="W112" s="208">
        <f t="shared" si="57"/>
        <v>0.57906349999999995</v>
      </c>
      <c r="X112" s="208">
        <f t="shared" si="58"/>
        <v>0.69144915433126897</v>
      </c>
      <c r="Y112" s="299"/>
      <c r="Z112" s="300"/>
      <c r="AA112" s="214">
        <v>10400</v>
      </c>
      <c r="AB112" s="197">
        <f t="shared" si="59"/>
        <v>20800</v>
      </c>
      <c r="AC112" s="198">
        <v>3255.1990331024099</v>
      </c>
      <c r="AD112" s="111">
        <f t="shared" si="60"/>
        <v>6510.3980662048198</v>
      </c>
      <c r="AE112" s="199">
        <v>0.31299990702907798</v>
      </c>
      <c r="AF112" s="198">
        <v>11960</v>
      </c>
      <c r="AG112" s="111">
        <f t="shared" si="61"/>
        <v>23920</v>
      </c>
      <c r="AH112" s="198">
        <v>3481.4353659030198</v>
      </c>
      <c r="AI112" s="111">
        <f t="shared" si="62"/>
        <v>6962.8707318060397</v>
      </c>
      <c r="AJ112" s="218">
        <v>0.291089913537042</v>
      </c>
      <c r="AK112" s="219">
        <v>21918.79</v>
      </c>
      <c r="AL112" s="219">
        <v>5182.4399999999996</v>
      </c>
      <c r="AM112" s="220">
        <f t="shared" si="63"/>
        <v>1.0537879807692301</v>
      </c>
      <c r="AN112" s="79">
        <f t="shared" si="64"/>
        <v>0.79602505826822001</v>
      </c>
      <c r="AO112" s="79">
        <f t="shared" si="65"/>
        <v>0.91633737458193998</v>
      </c>
      <c r="AP112" s="79">
        <f t="shared" si="66"/>
        <v>0.74429645466874395</v>
      </c>
      <c r="AQ112" s="223"/>
      <c r="AR112" s="223"/>
      <c r="AS112" s="224">
        <v>42</v>
      </c>
      <c r="AT112" s="224">
        <v>0</v>
      </c>
      <c r="AU112" s="224">
        <f t="shared" si="73"/>
        <v>-42</v>
      </c>
      <c r="AV112" s="225">
        <f>AU112*2</f>
        <v>-84</v>
      </c>
      <c r="AW112" s="224">
        <v>20</v>
      </c>
      <c r="AX112" s="224">
        <v>0</v>
      </c>
      <c r="AY112" s="224">
        <v>0</v>
      </c>
      <c r="AZ112" s="224">
        <f t="shared" si="74"/>
        <v>-20</v>
      </c>
      <c r="BA112" s="225">
        <f>AZ112*5</f>
        <v>-100</v>
      </c>
      <c r="BB112" s="228">
        <v>200</v>
      </c>
      <c r="BC112" s="224">
        <v>0</v>
      </c>
      <c r="BD112" s="224">
        <v>0</v>
      </c>
      <c r="BE112" s="230">
        <v>-200</v>
      </c>
      <c r="BF112" s="231">
        <v>8</v>
      </c>
      <c r="BG112" s="224">
        <v>5</v>
      </c>
      <c r="BH112" s="224">
        <f t="shared" si="75"/>
        <v>-3</v>
      </c>
    </row>
    <row r="113" spans="1:60">
      <c r="A113" s="32">
        <v>104</v>
      </c>
      <c r="B113" s="32">
        <v>347</v>
      </c>
      <c r="C113" s="33" t="s">
        <v>159</v>
      </c>
      <c r="D113" s="33" t="s">
        <v>53</v>
      </c>
      <c r="E113" s="60">
        <v>35</v>
      </c>
      <c r="F113" s="71">
        <v>150</v>
      </c>
      <c r="G113" s="185">
        <v>3</v>
      </c>
      <c r="H113" s="185">
        <v>1</v>
      </c>
      <c r="I113" s="198">
        <v>10000</v>
      </c>
      <c r="J113" s="111">
        <f t="shared" si="49"/>
        <v>30000</v>
      </c>
      <c r="K113" s="198">
        <f t="shared" si="50"/>
        <v>2245.0427241723801</v>
      </c>
      <c r="L113" s="111">
        <f t="shared" si="51"/>
        <v>6735.1281725171402</v>
      </c>
      <c r="M113" s="199">
        <v>0.224504272417238</v>
      </c>
      <c r="N113" s="200">
        <v>12800</v>
      </c>
      <c r="O113" s="197">
        <f t="shared" si="52"/>
        <v>38400</v>
      </c>
      <c r="P113" s="198">
        <f t="shared" si="53"/>
        <v>2658.1305854201</v>
      </c>
      <c r="Q113" s="111">
        <f t="shared" si="54"/>
        <v>7974.3917562602901</v>
      </c>
      <c r="R113" s="199">
        <v>0.20766645198594499</v>
      </c>
      <c r="S113" s="207">
        <v>21291.35</v>
      </c>
      <c r="T113" s="207">
        <v>3507.41</v>
      </c>
      <c r="U113" s="208">
        <f t="shared" si="55"/>
        <v>0.70971166666666696</v>
      </c>
      <c r="V113" s="208">
        <f t="shared" si="56"/>
        <v>0.52076366034310595</v>
      </c>
      <c r="W113" s="208">
        <f t="shared" si="57"/>
        <v>0.55446223958333296</v>
      </c>
      <c r="X113" s="208">
        <f t="shared" si="58"/>
        <v>0.43983417258708302</v>
      </c>
      <c r="Y113" s="299"/>
      <c r="Z113" s="300"/>
      <c r="AA113" s="214">
        <v>6500</v>
      </c>
      <c r="AB113" s="197">
        <f t="shared" si="59"/>
        <v>13000</v>
      </c>
      <c r="AC113" s="198">
        <v>1884.9004538363999</v>
      </c>
      <c r="AD113" s="111">
        <f t="shared" si="60"/>
        <v>3769.8009076727999</v>
      </c>
      <c r="AE113" s="199">
        <v>0.289984685205599</v>
      </c>
      <c r="AF113" s="198">
        <v>7475</v>
      </c>
      <c r="AG113" s="111">
        <f t="shared" si="61"/>
        <v>14950</v>
      </c>
      <c r="AH113" s="198">
        <v>2015.90103537802</v>
      </c>
      <c r="AI113" s="111">
        <f t="shared" si="62"/>
        <v>4031.8020707560399</v>
      </c>
      <c r="AJ113" s="218">
        <v>0.26968575724120702</v>
      </c>
      <c r="AK113" s="219">
        <v>14479.49</v>
      </c>
      <c r="AL113" s="219">
        <v>2916.15</v>
      </c>
      <c r="AM113" s="220">
        <f t="shared" si="63"/>
        <v>1.1138069230769201</v>
      </c>
      <c r="AN113" s="79">
        <f t="shared" si="64"/>
        <v>0.77355544004052401</v>
      </c>
      <c r="AO113" s="79">
        <f t="shared" si="65"/>
        <v>0.96852775919732403</v>
      </c>
      <c r="AP113" s="79">
        <f t="shared" si="66"/>
        <v>0.72328699396028795</v>
      </c>
      <c r="AQ113" s="223"/>
      <c r="AR113" s="223"/>
      <c r="AS113" s="224">
        <v>27</v>
      </c>
      <c r="AT113" s="224">
        <v>32</v>
      </c>
      <c r="AU113" s="224">
        <f t="shared" si="73"/>
        <v>5</v>
      </c>
      <c r="AV113" s="225"/>
      <c r="AW113" s="224">
        <v>10</v>
      </c>
      <c r="AX113" s="224">
        <v>2</v>
      </c>
      <c r="AY113" s="224">
        <v>0</v>
      </c>
      <c r="AZ113" s="224">
        <f t="shared" si="74"/>
        <v>-8</v>
      </c>
      <c r="BA113" s="225">
        <f>AZ113*5</f>
        <v>-40</v>
      </c>
      <c r="BB113" s="228">
        <v>100</v>
      </c>
      <c r="BC113" s="224">
        <v>0</v>
      </c>
      <c r="BD113" s="224">
        <v>10</v>
      </c>
      <c r="BE113" s="230">
        <v>-90</v>
      </c>
      <c r="BF113" s="231">
        <v>6</v>
      </c>
      <c r="BG113" s="224">
        <v>1</v>
      </c>
      <c r="BH113" s="224">
        <f t="shared" si="75"/>
        <v>-5</v>
      </c>
    </row>
    <row r="114" spans="1:60">
      <c r="A114" s="32">
        <v>82</v>
      </c>
      <c r="B114" s="32">
        <v>752</v>
      </c>
      <c r="C114" s="33" t="s">
        <v>160</v>
      </c>
      <c r="D114" s="33" t="s">
        <v>53</v>
      </c>
      <c r="E114" s="186">
        <v>28</v>
      </c>
      <c r="F114" s="187">
        <v>150</v>
      </c>
      <c r="G114" s="185">
        <v>2</v>
      </c>
      <c r="H114" s="185">
        <v>2</v>
      </c>
      <c r="I114" s="198">
        <v>10000</v>
      </c>
      <c r="J114" s="111">
        <f t="shared" si="49"/>
        <v>30000</v>
      </c>
      <c r="K114" s="198">
        <f t="shared" si="50"/>
        <v>2000</v>
      </c>
      <c r="L114" s="111">
        <f t="shared" si="51"/>
        <v>6000</v>
      </c>
      <c r="M114" s="199">
        <v>0.2</v>
      </c>
      <c r="N114" s="200">
        <v>12800</v>
      </c>
      <c r="O114" s="197">
        <f t="shared" si="52"/>
        <v>38400</v>
      </c>
      <c r="P114" s="198">
        <f t="shared" si="53"/>
        <v>2368</v>
      </c>
      <c r="Q114" s="111">
        <f t="shared" si="54"/>
        <v>7104</v>
      </c>
      <c r="R114" s="199">
        <v>0.185</v>
      </c>
      <c r="S114" s="207">
        <v>20747.12</v>
      </c>
      <c r="T114" s="207">
        <v>3756.51</v>
      </c>
      <c r="U114" s="208">
        <f t="shared" si="55"/>
        <v>0.691570666666667</v>
      </c>
      <c r="V114" s="208">
        <f t="shared" si="56"/>
        <v>0.626085</v>
      </c>
      <c r="W114" s="208">
        <f t="shared" si="57"/>
        <v>0.54028958333333299</v>
      </c>
      <c r="X114" s="208">
        <f t="shared" si="58"/>
        <v>0.52878800675675697</v>
      </c>
      <c r="Y114" s="299"/>
      <c r="Z114" s="300"/>
      <c r="AA114" s="214">
        <v>6500</v>
      </c>
      <c r="AB114" s="197">
        <f t="shared" si="59"/>
        <v>13000</v>
      </c>
      <c r="AC114" s="198">
        <v>1606.64015822174</v>
      </c>
      <c r="AD114" s="111">
        <f t="shared" si="60"/>
        <v>3213.2803164434799</v>
      </c>
      <c r="AE114" s="199">
        <v>0.24717540895719001</v>
      </c>
      <c r="AF114" s="198">
        <v>7475</v>
      </c>
      <c r="AG114" s="111">
        <f t="shared" si="61"/>
        <v>14950</v>
      </c>
      <c r="AH114" s="198">
        <v>1718.30164921815</v>
      </c>
      <c r="AI114" s="111">
        <f t="shared" si="62"/>
        <v>3436.6032984363001</v>
      </c>
      <c r="AJ114" s="218">
        <v>0.229873130330187</v>
      </c>
      <c r="AK114" s="219">
        <v>14045.6</v>
      </c>
      <c r="AL114" s="219">
        <v>2579.4299999999998</v>
      </c>
      <c r="AM114" s="220">
        <f t="shared" si="63"/>
        <v>1.08043076923077</v>
      </c>
      <c r="AN114" s="79">
        <f t="shared" si="64"/>
        <v>0.80274042286325098</v>
      </c>
      <c r="AO114" s="79">
        <f t="shared" si="65"/>
        <v>0.93950501672240805</v>
      </c>
      <c r="AP114" s="79">
        <f t="shared" si="66"/>
        <v>0.75057543044717301</v>
      </c>
      <c r="AQ114" s="223"/>
      <c r="AR114" s="223"/>
      <c r="AS114" s="224">
        <v>27</v>
      </c>
      <c r="AT114" s="224">
        <v>0</v>
      </c>
      <c r="AU114" s="224">
        <f t="shared" si="73"/>
        <v>-27</v>
      </c>
      <c r="AV114" s="225">
        <f>AU114*2</f>
        <v>-54</v>
      </c>
      <c r="AW114" s="224">
        <v>12</v>
      </c>
      <c r="AX114" s="224">
        <v>6</v>
      </c>
      <c r="AY114" s="224">
        <v>0</v>
      </c>
      <c r="AZ114" s="224">
        <f t="shared" si="74"/>
        <v>-6</v>
      </c>
      <c r="BA114" s="225">
        <f>AZ114*5</f>
        <v>-30</v>
      </c>
      <c r="BB114" s="228">
        <v>100</v>
      </c>
      <c r="BC114" s="224">
        <v>0</v>
      </c>
      <c r="BD114" s="224">
        <v>30</v>
      </c>
      <c r="BE114" s="230">
        <v>-70</v>
      </c>
      <c r="BF114" s="231">
        <v>6</v>
      </c>
      <c r="BG114" s="224">
        <v>0</v>
      </c>
      <c r="BH114" s="224">
        <f t="shared" si="75"/>
        <v>-6</v>
      </c>
    </row>
    <row r="115" spans="1:60" ht="15" customHeight="1">
      <c r="A115" s="32">
        <v>85</v>
      </c>
      <c r="B115" s="32">
        <v>740</v>
      </c>
      <c r="C115" s="33" t="s">
        <v>161</v>
      </c>
      <c r="D115" s="33" t="s">
        <v>51</v>
      </c>
      <c r="E115" s="60">
        <v>29</v>
      </c>
      <c r="F115" s="71">
        <v>150</v>
      </c>
      <c r="G115" s="185">
        <v>2</v>
      </c>
      <c r="H115" s="185">
        <v>0</v>
      </c>
      <c r="I115" s="198">
        <v>10500</v>
      </c>
      <c r="J115" s="111">
        <f t="shared" si="49"/>
        <v>31500</v>
      </c>
      <c r="K115" s="198">
        <f t="shared" si="50"/>
        <v>2726.8756796129101</v>
      </c>
      <c r="L115" s="111">
        <f t="shared" si="51"/>
        <v>8180.6270388387302</v>
      </c>
      <c r="M115" s="199">
        <v>0.25970244567742001</v>
      </c>
      <c r="N115" s="200">
        <v>13500</v>
      </c>
      <c r="O115" s="197">
        <f t="shared" si="52"/>
        <v>40500</v>
      </c>
      <c r="P115" s="198">
        <f t="shared" si="53"/>
        <v>3243.0342903967899</v>
      </c>
      <c r="Q115" s="111">
        <f t="shared" si="54"/>
        <v>9729.1028711903691</v>
      </c>
      <c r="R115" s="199">
        <v>0.24022476225161399</v>
      </c>
      <c r="S115" s="207">
        <v>21437.119999999999</v>
      </c>
      <c r="T115" s="207">
        <v>5239</v>
      </c>
      <c r="U115" s="208">
        <f t="shared" si="55"/>
        <v>0.68054349206349196</v>
      </c>
      <c r="V115" s="208">
        <f t="shared" si="56"/>
        <v>0.64041545655694598</v>
      </c>
      <c r="W115" s="208">
        <f t="shared" si="57"/>
        <v>0.52931160493827201</v>
      </c>
      <c r="X115" s="208">
        <f t="shared" si="58"/>
        <v>0.538487470978812</v>
      </c>
      <c r="Y115" s="299"/>
      <c r="Z115" s="300"/>
      <c r="AA115" s="214">
        <v>6825</v>
      </c>
      <c r="AB115" s="197">
        <f t="shared" si="59"/>
        <v>13650</v>
      </c>
      <c r="AC115" s="198">
        <v>2289.43937267501</v>
      </c>
      <c r="AD115" s="111">
        <f t="shared" si="60"/>
        <v>4578.8787453500199</v>
      </c>
      <c r="AE115" s="199">
        <v>0.33544899233333397</v>
      </c>
      <c r="AF115" s="198">
        <v>7848.75</v>
      </c>
      <c r="AG115" s="111">
        <f t="shared" si="61"/>
        <v>15697.5</v>
      </c>
      <c r="AH115" s="198">
        <v>2448.5554090759201</v>
      </c>
      <c r="AI115" s="111">
        <f t="shared" si="62"/>
        <v>4897.1108181518402</v>
      </c>
      <c r="AJ115" s="218">
        <v>0.31196756287000099</v>
      </c>
      <c r="AK115" s="219">
        <v>9395.82</v>
      </c>
      <c r="AL115" s="219">
        <v>2474.5700000000002</v>
      </c>
      <c r="AM115" s="79">
        <f t="shared" si="63"/>
        <v>0.68833846153846201</v>
      </c>
      <c r="AN115" s="79">
        <f t="shared" si="64"/>
        <v>0.54043143258881798</v>
      </c>
      <c r="AO115" s="79">
        <f t="shared" si="65"/>
        <v>0.59855518394648799</v>
      </c>
      <c r="AP115" s="79">
        <f t="shared" si="66"/>
        <v>0.50531223243461298</v>
      </c>
      <c r="AQ115" s="223"/>
      <c r="AR115" s="223"/>
      <c r="AS115" s="224">
        <v>27</v>
      </c>
      <c r="AT115" s="224">
        <v>22</v>
      </c>
      <c r="AU115" s="224">
        <f t="shared" si="73"/>
        <v>-5</v>
      </c>
      <c r="AV115" s="225">
        <f>AU115*2</f>
        <v>-10</v>
      </c>
      <c r="AW115" s="224">
        <v>10</v>
      </c>
      <c r="AX115" s="224">
        <v>2</v>
      </c>
      <c r="AY115" s="224">
        <v>2</v>
      </c>
      <c r="AZ115" s="224">
        <f t="shared" si="74"/>
        <v>-6</v>
      </c>
      <c r="BA115" s="225">
        <f>AZ115*5</f>
        <v>-30</v>
      </c>
      <c r="BB115" s="228">
        <v>100</v>
      </c>
      <c r="BC115" s="224">
        <v>16</v>
      </c>
      <c r="BD115" s="224">
        <v>10</v>
      </c>
      <c r="BE115" s="230">
        <v>-74</v>
      </c>
      <c r="BF115" s="231">
        <v>6</v>
      </c>
      <c r="BG115" s="224">
        <v>3</v>
      </c>
      <c r="BH115" s="224">
        <f t="shared" si="75"/>
        <v>-3</v>
      </c>
    </row>
    <row r="116" spans="1:60">
      <c r="A116" s="32">
        <v>120</v>
      </c>
      <c r="B116" s="32">
        <v>753</v>
      </c>
      <c r="C116" s="33" t="s">
        <v>162</v>
      </c>
      <c r="D116" s="33" t="s">
        <v>51</v>
      </c>
      <c r="E116" s="186">
        <v>40</v>
      </c>
      <c r="F116" s="187">
        <v>100</v>
      </c>
      <c r="G116" s="185">
        <v>2</v>
      </c>
      <c r="H116" s="185">
        <v>1</v>
      </c>
      <c r="I116" s="198">
        <v>8000</v>
      </c>
      <c r="J116" s="111">
        <f t="shared" si="49"/>
        <v>24000</v>
      </c>
      <c r="K116" s="198">
        <f t="shared" si="50"/>
        <v>1872.3590270407899</v>
      </c>
      <c r="L116" s="111">
        <f t="shared" si="51"/>
        <v>5617.0770811223802</v>
      </c>
      <c r="M116" s="199">
        <v>0.23404487838009899</v>
      </c>
      <c r="N116" s="200">
        <v>11500</v>
      </c>
      <c r="O116" s="197">
        <f t="shared" si="52"/>
        <v>34500</v>
      </c>
      <c r="P116" s="198">
        <f t="shared" si="53"/>
        <v>2489.6523937683</v>
      </c>
      <c r="Q116" s="111">
        <f t="shared" si="54"/>
        <v>7468.9571813048897</v>
      </c>
      <c r="R116" s="199">
        <v>0.21649151250159099</v>
      </c>
      <c r="S116" s="207">
        <v>16273.41</v>
      </c>
      <c r="T116" s="207">
        <v>2718.79</v>
      </c>
      <c r="U116" s="208">
        <f t="shared" si="55"/>
        <v>0.67805875000000004</v>
      </c>
      <c r="V116" s="208">
        <f t="shared" si="56"/>
        <v>0.48402219886516901</v>
      </c>
      <c r="W116" s="208">
        <f t="shared" si="57"/>
        <v>0.47169304347826102</v>
      </c>
      <c r="X116" s="208">
        <f t="shared" si="58"/>
        <v>0.36401199444619198</v>
      </c>
      <c r="Y116" s="299"/>
      <c r="Z116" s="300"/>
      <c r="AA116" s="214">
        <v>5200</v>
      </c>
      <c r="AB116" s="197">
        <f t="shared" si="59"/>
        <v>10400</v>
      </c>
      <c r="AC116" s="198">
        <v>1572.0014331196601</v>
      </c>
      <c r="AD116" s="111">
        <f t="shared" si="60"/>
        <v>3144.0028662393202</v>
      </c>
      <c r="AE116" s="199">
        <v>0.30230796790762798</v>
      </c>
      <c r="AF116" s="198">
        <v>5980</v>
      </c>
      <c r="AG116" s="111">
        <f t="shared" si="61"/>
        <v>11960</v>
      </c>
      <c r="AH116" s="198">
        <v>1681.25553272148</v>
      </c>
      <c r="AI116" s="111">
        <f t="shared" si="62"/>
        <v>3362.51106544296</v>
      </c>
      <c r="AJ116" s="218">
        <v>0.28114641015409397</v>
      </c>
      <c r="AK116" s="219">
        <v>9217.51</v>
      </c>
      <c r="AL116" s="219">
        <v>2035.1</v>
      </c>
      <c r="AM116" s="79">
        <f t="shared" si="63"/>
        <v>0.88629903846153801</v>
      </c>
      <c r="AN116" s="79">
        <f t="shared" si="64"/>
        <v>0.64729584754936098</v>
      </c>
      <c r="AO116" s="79">
        <f t="shared" si="65"/>
        <v>0.77069481605351198</v>
      </c>
      <c r="AP116" s="79">
        <f t="shared" si="66"/>
        <v>0.60523220902230901</v>
      </c>
      <c r="AQ116" s="223"/>
      <c r="AR116" s="223"/>
      <c r="AS116" s="224">
        <v>24</v>
      </c>
      <c r="AT116" s="224">
        <v>22</v>
      </c>
      <c r="AU116" s="224">
        <f t="shared" si="73"/>
        <v>-2</v>
      </c>
      <c r="AV116" s="225">
        <f>AU116*2</f>
        <v>-4</v>
      </c>
      <c r="AW116" s="224">
        <v>8</v>
      </c>
      <c r="AX116" s="224">
        <v>6</v>
      </c>
      <c r="AY116" s="224">
        <v>0</v>
      </c>
      <c r="AZ116" s="224">
        <f t="shared" si="74"/>
        <v>-2</v>
      </c>
      <c r="BA116" s="225">
        <f>AZ116*5</f>
        <v>-10</v>
      </c>
      <c r="BB116" s="228">
        <v>100</v>
      </c>
      <c r="BC116" s="224">
        <v>0</v>
      </c>
      <c r="BD116" s="224">
        <v>30</v>
      </c>
      <c r="BE116" s="230">
        <v>-70</v>
      </c>
      <c r="BF116" s="231">
        <v>3</v>
      </c>
      <c r="BG116" s="224">
        <v>3</v>
      </c>
      <c r="BH116" s="224">
        <f t="shared" si="75"/>
        <v>0</v>
      </c>
    </row>
    <row r="117" spans="1:60">
      <c r="A117" s="32">
        <v>116</v>
      </c>
      <c r="B117" s="32">
        <v>110378</v>
      </c>
      <c r="C117" s="33" t="s">
        <v>163</v>
      </c>
      <c r="D117" s="33" t="s">
        <v>55</v>
      </c>
      <c r="E117" s="60">
        <v>39</v>
      </c>
      <c r="F117" s="71">
        <v>100</v>
      </c>
      <c r="G117" s="185">
        <v>2</v>
      </c>
      <c r="H117" s="185">
        <v>2</v>
      </c>
      <c r="I117" s="198">
        <v>8000</v>
      </c>
      <c r="J117" s="111">
        <f t="shared" si="49"/>
        <v>24000</v>
      </c>
      <c r="K117" s="198">
        <f t="shared" si="50"/>
        <v>1600</v>
      </c>
      <c r="L117" s="111">
        <f t="shared" si="51"/>
        <v>4800</v>
      </c>
      <c r="M117" s="199">
        <v>0.2</v>
      </c>
      <c r="N117" s="200">
        <v>11500</v>
      </c>
      <c r="O117" s="197">
        <f t="shared" si="52"/>
        <v>34500</v>
      </c>
      <c r="P117" s="198">
        <f t="shared" si="53"/>
        <v>2127.5</v>
      </c>
      <c r="Q117" s="111">
        <f t="shared" si="54"/>
        <v>6382.5</v>
      </c>
      <c r="R117" s="199">
        <v>0.185</v>
      </c>
      <c r="S117" s="207">
        <v>16228.33</v>
      </c>
      <c r="T117" s="207">
        <v>2613.3000000000002</v>
      </c>
      <c r="U117" s="208">
        <f t="shared" si="55"/>
        <v>0.67618041666666695</v>
      </c>
      <c r="V117" s="208">
        <f t="shared" si="56"/>
        <v>0.54443750000000002</v>
      </c>
      <c r="W117" s="208">
        <f t="shared" si="57"/>
        <v>0.47038637681159401</v>
      </c>
      <c r="X117" s="208">
        <f t="shared" si="58"/>
        <v>0.409447708578143</v>
      </c>
      <c r="Y117" s="299"/>
      <c r="Z117" s="300"/>
      <c r="AA117" s="214">
        <v>5200</v>
      </c>
      <c r="AB117" s="197">
        <f t="shared" si="59"/>
        <v>10400</v>
      </c>
      <c r="AC117" s="198">
        <v>1329.1089351892899</v>
      </c>
      <c r="AD117" s="111">
        <f t="shared" si="60"/>
        <v>2658.2178703785798</v>
      </c>
      <c r="AE117" s="199">
        <v>0.25559787215178698</v>
      </c>
      <c r="AF117" s="198">
        <v>5980</v>
      </c>
      <c r="AG117" s="111">
        <f t="shared" si="61"/>
        <v>11960</v>
      </c>
      <c r="AH117" s="198">
        <v>1421.48200618495</v>
      </c>
      <c r="AI117" s="111">
        <f t="shared" si="62"/>
        <v>2842.9640123699</v>
      </c>
      <c r="AJ117" s="218">
        <v>0.23770602110116201</v>
      </c>
      <c r="AK117" s="219">
        <v>10500.17</v>
      </c>
      <c r="AL117" s="219">
        <v>2147.48</v>
      </c>
      <c r="AM117" s="220">
        <f t="shared" si="63"/>
        <v>1.00963173076923</v>
      </c>
      <c r="AN117" s="79">
        <f t="shared" si="64"/>
        <v>0.80786455614872499</v>
      </c>
      <c r="AO117" s="79">
        <f t="shared" si="65"/>
        <v>0.87794063545150502</v>
      </c>
      <c r="AP117" s="79">
        <f t="shared" si="66"/>
        <v>0.75536657891418602</v>
      </c>
      <c r="AQ117" s="223"/>
      <c r="AR117" s="223"/>
      <c r="AS117" s="224">
        <v>24</v>
      </c>
      <c r="AT117" s="224">
        <v>32</v>
      </c>
      <c r="AU117" s="224">
        <f t="shared" si="73"/>
        <v>8</v>
      </c>
      <c r="AV117" s="225"/>
      <c r="AW117" s="224">
        <v>8</v>
      </c>
      <c r="AX117" s="224">
        <v>8</v>
      </c>
      <c r="AY117" s="224">
        <v>2</v>
      </c>
      <c r="AZ117" s="224">
        <f t="shared" si="74"/>
        <v>2</v>
      </c>
      <c r="BA117" s="224"/>
      <c r="BB117" s="228">
        <v>100</v>
      </c>
      <c r="BC117" s="224">
        <v>16</v>
      </c>
      <c r="BD117" s="224">
        <v>64</v>
      </c>
      <c r="BE117" s="230">
        <v>-20</v>
      </c>
      <c r="BF117" s="231">
        <v>2</v>
      </c>
      <c r="BG117" s="224">
        <v>2</v>
      </c>
      <c r="BH117" s="224">
        <f t="shared" si="75"/>
        <v>0</v>
      </c>
    </row>
    <row r="118" spans="1:60">
      <c r="A118" s="32">
        <v>58</v>
      </c>
      <c r="B118" s="32">
        <v>716</v>
      </c>
      <c r="C118" s="33" t="s">
        <v>164</v>
      </c>
      <c r="D118" s="33" t="s">
        <v>49</v>
      </c>
      <c r="E118" s="186">
        <v>20</v>
      </c>
      <c r="F118" s="187">
        <v>150</v>
      </c>
      <c r="G118" s="185">
        <v>2</v>
      </c>
      <c r="H118" s="185">
        <v>0</v>
      </c>
      <c r="I118" s="198">
        <v>14000</v>
      </c>
      <c r="J118" s="111">
        <f t="shared" si="49"/>
        <v>42000</v>
      </c>
      <c r="K118" s="198">
        <f t="shared" si="50"/>
        <v>3544.1578412640802</v>
      </c>
      <c r="L118" s="111">
        <f t="shared" si="51"/>
        <v>10632.4735237922</v>
      </c>
      <c r="M118" s="199">
        <v>0.25315413151886301</v>
      </c>
      <c r="N118" s="200">
        <v>17500</v>
      </c>
      <c r="O118" s="197">
        <f t="shared" si="52"/>
        <v>52500</v>
      </c>
      <c r="P118" s="198">
        <f t="shared" si="53"/>
        <v>4097.9325039615896</v>
      </c>
      <c r="Q118" s="111">
        <f t="shared" si="54"/>
        <v>12293.797511884801</v>
      </c>
      <c r="R118" s="199">
        <v>0.234167571654948</v>
      </c>
      <c r="S118" s="207">
        <v>28384.09</v>
      </c>
      <c r="T118" s="207">
        <v>7379.95</v>
      </c>
      <c r="U118" s="208">
        <f t="shared" si="55"/>
        <v>0.67581166666666703</v>
      </c>
      <c r="V118" s="208">
        <f t="shared" si="56"/>
        <v>0.69409530938270503</v>
      </c>
      <c r="W118" s="208">
        <f t="shared" si="57"/>
        <v>0.54064933333333298</v>
      </c>
      <c r="X118" s="208">
        <f t="shared" si="58"/>
        <v>0.60029864595261095</v>
      </c>
      <c r="Y118" s="299"/>
      <c r="Z118" s="300"/>
      <c r="AA118" s="214">
        <v>9100</v>
      </c>
      <c r="AB118" s="197">
        <f t="shared" si="59"/>
        <v>18200</v>
      </c>
      <c r="AC118" s="198">
        <v>2975.61585422797</v>
      </c>
      <c r="AD118" s="111">
        <f t="shared" si="60"/>
        <v>5951.23170845594</v>
      </c>
      <c r="AE118" s="199">
        <v>0.32699075321186499</v>
      </c>
      <c r="AF118" s="198">
        <v>10465</v>
      </c>
      <c r="AG118" s="111">
        <f t="shared" si="61"/>
        <v>20930</v>
      </c>
      <c r="AH118" s="198">
        <v>3182.4211560968101</v>
      </c>
      <c r="AI118" s="111">
        <f t="shared" si="62"/>
        <v>6364.8423121936203</v>
      </c>
      <c r="AJ118" s="218">
        <v>0.30410140048703399</v>
      </c>
      <c r="AK118" s="219">
        <v>16412.490000000002</v>
      </c>
      <c r="AL118" s="219">
        <v>4552.6899999999996</v>
      </c>
      <c r="AM118" s="79">
        <f t="shared" si="63"/>
        <v>0.90178516483516502</v>
      </c>
      <c r="AN118" s="79">
        <f t="shared" si="64"/>
        <v>0.76499962075602101</v>
      </c>
      <c r="AO118" s="79">
        <f t="shared" si="65"/>
        <v>0.78416101290014295</v>
      </c>
      <c r="AP118" s="79">
        <f t="shared" si="66"/>
        <v>0.71528716293223205</v>
      </c>
      <c r="AQ118" s="223"/>
      <c r="AR118" s="223"/>
      <c r="AS118" s="224">
        <v>42</v>
      </c>
      <c r="AT118" s="224">
        <v>20</v>
      </c>
      <c r="AU118" s="224">
        <f t="shared" si="73"/>
        <v>-22</v>
      </c>
      <c r="AV118" s="225">
        <f>AU118*2</f>
        <v>-44</v>
      </c>
      <c r="AW118" s="224">
        <v>22</v>
      </c>
      <c r="AX118" s="224">
        <v>8</v>
      </c>
      <c r="AY118" s="224">
        <v>0</v>
      </c>
      <c r="AZ118" s="224">
        <f t="shared" si="74"/>
        <v>-14</v>
      </c>
      <c r="BA118" s="225">
        <f>AZ118*5</f>
        <v>-70</v>
      </c>
      <c r="BB118" s="228">
        <v>200</v>
      </c>
      <c r="BC118" s="224">
        <v>0</v>
      </c>
      <c r="BD118" s="224">
        <v>40</v>
      </c>
      <c r="BE118" s="230">
        <v>-160</v>
      </c>
      <c r="BF118" s="231">
        <v>8</v>
      </c>
      <c r="BG118" s="224">
        <v>0</v>
      </c>
      <c r="BH118" s="224">
        <f t="shared" si="75"/>
        <v>-8</v>
      </c>
    </row>
    <row r="119" spans="1:60">
      <c r="A119" s="32">
        <v>124</v>
      </c>
      <c r="B119" s="32">
        <v>114069</v>
      </c>
      <c r="C119" s="33" t="s">
        <v>165</v>
      </c>
      <c r="D119" s="33" t="s">
        <v>51</v>
      </c>
      <c r="E119" s="186">
        <v>42</v>
      </c>
      <c r="F119" s="187">
        <v>100</v>
      </c>
      <c r="G119" s="185">
        <v>2</v>
      </c>
      <c r="H119" s="185">
        <v>2</v>
      </c>
      <c r="I119" s="198">
        <v>6000</v>
      </c>
      <c r="J119" s="111">
        <f t="shared" si="49"/>
        <v>18000</v>
      </c>
      <c r="K119" s="198">
        <f t="shared" si="50"/>
        <v>1607.86733471036</v>
      </c>
      <c r="L119" s="111">
        <f t="shared" si="51"/>
        <v>4823.6020041310703</v>
      </c>
      <c r="M119" s="199">
        <v>0.26797788911839299</v>
      </c>
      <c r="N119" s="200">
        <v>8000</v>
      </c>
      <c r="O119" s="197">
        <f t="shared" si="52"/>
        <v>24000</v>
      </c>
      <c r="P119" s="198">
        <f t="shared" si="53"/>
        <v>1983.0363794760999</v>
      </c>
      <c r="Q119" s="111">
        <f t="shared" si="54"/>
        <v>5949.10913842831</v>
      </c>
      <c r="R119" s="199">
        <v>0.24787954743451299</v>
      </c>
      <c r="S119" s="207">
        <v>12111.72</v>
      </c>
      <c r="T119" s="207">
        <v>3624.25</v>
      </c>
      <c r="U119" s="208">
        <f t="shared" si="55"/>
        <v>0.67287333333333299</v>
      </c>
      <c r="V119" s="208">
        <f t="shared" si="56"/>
        <v>0.75135759478001796</v>
      </c>
      <c r="W119" s="208">
        <f t="shared" si="57"/>
        <v>0.50465499999999996</v>
      </c>
      <c r="X119" s="208">
        <f t="shared" si="58"/>
        <v>0.60920886063244895</v>
      </c>
      <c r="Y119" s="299"/>
      <c r="Z119" s="300"/>
      <c r="AA119" s="214">
        <v>3900</v>
      </c>
      <c r="AB119" s="197">
        <f t="shared" si="59"/>
        <v>7800</v>
      </c>
      <c r="AC119" s="198">
        <v>1349.9386164339001</v>
      </c>
      <c r="AD119" s="111">
        <f t="shared" si="60"/>
        <v>2699.8772328678001</v>
      </c>
      <c r="AE119" s="199">
        <v>0.346138106777924</v>
      </c>
      <c r="AF119" s="198">
        <v>4485</v>
      </c>
      <c r="AG119" s="111">
        <f t="shared" si="61"/>
        <v>8970</v>
      </c>
      <c r="AH119" s="198">
        <v>1443.7593502760601</v>
      </c>
      <c r="AI119" s="111">
        <f t="shared" si="62"/>
        <v>2887.5187005521202</v>
      </c>
      <c r="AJ119" s="218">
        <v>0.32190843930346902</v>
      </c>
      <c r="AK119" s="219">
        <v>5818.88</v>
      </c>
      <c r="AL119" s="219">
        <v>1371.58</v>
      </c>
      <c r="AM119" s="79">
        <f t="shared" si="63"/>
        <v>0.74601025641025598</v>
      </c>
      <c r="AN119" s="79">
        <f t="shared" si="64"/>
        <v>0.50801569171466099</v>
      </c>
      <c r="AO119" s="79">
        <f t="shared" si="65"/>
        <v>0.64870457079152699</v>
      </c>
      <c r="AP119" s="79">
        <f t="shared" si="66"/>
        <v>0.47500298430543197</v>
      </c>
      <c r="AQ119" s="223"/>
      <c r="AR119" s="223"/>
      <c r="AS119" s="224">
        <v>24</v>
      </c>
      <c r="AT119" s="224">
        <v>58</v>
      </c>
      <c r="AU119" s="224">
        <f t="shared" si="73"/>
        <v>34</v>
      </c>
      <c r="AV119" s="225"/>
      <c r="AW119" s="224">
        <v>8</v>
      </c>
      <c r="AX119" s="224">
        <v>2</v>
      </c>
      <c r="AY119" s="224">
        <v>2</v>
      </c>
      <c r="AZ119" s="224">
        <f t="shared" si="74"/>
        <v>-4</v>
      </c>
      <c r="BA119" s="225">
        <f>AZ119*5</f>
        <v>-20</v>
      </c>
      <c r="BB119" s="228">
        <v>100</v>
      </c>
      <c r="BC119" s="224">
        <v>16</v>
      </c>
      <c r="BD119" s="224">
        <v>10</v>
      </c>
      <c r="BE119" s="230">
        <v>-74</v>
      </c>
      <c r="BF119" s="231">
        <v>3</v>
      </c>
      <c r="BG119" s="224">
        <v>0</v>
      </c>
      <c r="BH119" s="224">
        <f t="shared" si="75"/>
        <v>-3</v>
      </c>
    </row>
    <row r="120" spans="1:60">
      <c r="A120" s="32">
        <v>115</v>
      </c>
      <c r="B120" s="32">
        <v>113025</v>
      </c>
      <c r="C120" s="33" t="s">
        <v>166</v>
      </c>
      <c r="D120" s="33" t="s">
        <v>53</v>
      </c>
      <c r="E120" s="60">
        <v>39</v>
      </c>
      <c r="F120" s="71">
        <v>100</v>
      </c>
      <c r="G120" s="185">
        <v>2</v>
      </c>
      <c r="H120" s="185">
        <v>2</v>
      </c>
      <c r="I120" s="198">
        <v>8000</v>
      </c>
      <c r="J120" s="111">
        <f t="shared" si="49"/>
        <v>24000</v>
      </c>
      <c r="K120" s="198">
        <f t="shared" si="50"/>
        <v>1847.4724651813799</v>
      </c>
      <c r="L120" s="111">
        <f t="shared" si="51"/>
        <v>5542.4173955441302</v>
      </c>
      <c r="M120" s="199">
        <v>0.23093405814767201</v>
      </c>
      <c r="N120" s="200">
        <v>11500</v>
      </c>
      <c r="O120" s="197">
        <f t="shared" si="52"/>
        <v>34500</v>
      </c>
      <c r="P120" s="198">
        <f t="shared" si="53"/>
        <v>2456.5610435458698</v>
      </c>
      <c r="Q120" s="111">
        <f t="shared" si="54"/>
        <v>7369.6831306375998</v>
      </c>
      <c r="R120" s="199">
        <v>0.21361400378659701</v>
      </c>
      <c r="S120" s="207">
        <v>16033.4</v>
      </c>
      <c r="T120" s="207">
        <v>3813.53</v>
      </c>
      <c r="U120" s="208">
        <f t="shared" si="55"/>
        <v>0.66805833333333298</v>
      </c>
      <c r="V120" s="208">
        <f t="shared" si="56"/>
        <v>0.68806257772392199</v>
      </c>
      <c r="W120" s="208">
        <f t="shared" si="57"/>
        <v>0.46473623188405799</v>
      </c>
      <c r="X120" s="208">
        <f t="shared" si="58"/>
        <v>0.51746186808849504</v>
      </c>
      <c r="Y120" s="299"/>
      <c r="Z120" s="300"/>
      <c r="AA120" s="214">
        <v>5200</v>
      </c>
      <c r="AB120" s="197">
        <f t="shared" si="59"/>
        <v>10400</v>
      </c>
      <c r="AC120" s="198">
        <v>1551.10709055853</v>
      </c>
      <c r="AD120" s="111">
        <f t="shared" si="60"/>
        <v>3102.21418111706</v>
      </c>
      <c r="AE120" s="199">
        <v>0.29828982510740998</v>
      </c>
      <c r="AF120" s="198">
        <v>5980</v>
      </c>
      <c r="AG120" s="111">
        <f t="shared" si="61"/>
        <v>11960</v>
      </c>
      <c r="AH120" s="198">
        <v>1658.90903335235</v>
      </c>
      <c r="AI120" s="111">
        <f t="shared" si="62"/>
        <v>3317.8180667047</v>
      </c>
      <c r="AJ120" s="218">
        <v>0.27740953734989199</v>
      </c>
      <c r="AK120" s="219">
        <v>8596.06</v>
      </c>
      <c r="AL120" s="219">
        <v>2392.4499999999998</v>
      </c>
      <c r="AM120" s="79">
        <f t="shared" si="63"/>
        <v>0.826544230769231</v>
      </c>
      <c r="AN120" s="79">
        <f t="shared" si="64"/>
        <v>0.77120722823158405</v>
      </c>
      <c r="AO120" s="79">
        <f t="shared" si="65"/>
        <v>0.71873411371237494</v>
      </c>
      <c r="AP120" s="79">
        <f t="shared" si="66"/>
        <v>0.72109137749563601</v>
      </c>
      <c r="AQ120" s="223"/>
      <c r="AR120" s="223"/>
      <c r="AS120" s="224">
        <v>24</v>
      </c>
      <c r="AT120" s="224">
        <v>0</v>
      </c>
      <c r="AU120" s="224">
        <f t="shared" si="73"/>
        <v>-24</v>
      </c>
      <c r="AV120" s="225">
        <f>AU120*2</f>
        <v>-48</v>
      </c>
      <c r="AW120" s="224">
        <v>8</v>
      </c>
      <c r="AX120" s="224">
        <v>0</v>
      </c>
      <c r="AY120" s="224">
        <v>0</v>
      </c>
      <c r="AZ120" s="224">
        <f t="shared" si="74"/>
        <v>-8</v>
      </c>
      <c r="BA120" s="225">
        <f>AZ120*5</f>
        <v>-40</v>
      </c>
      <c r="BB120" s="228">
        <v>100</v>
      </c>
      <c r="BC120" s="224">
        <v>0</v>
      </c>
      <c r="BD120" s="224">
        <v>0</v>
      </c>
      <c r="BE120" s="230">
        <v>-100</v>
      </c>
      <c r="BF120" s="231">
        <v>4</v>
      </c>
      <c r="BG120" s="224">
        <v>3</v>
      </c>
      <c r="BH120" s="224">
        <f t="shared" si="75"/>
        <v>-1</v>
      </c>
    </row>
    <row r="121" spans="1:60">
      <c r="A121" s="32">
        <v>47</v>
      </c>
      <c r="B121" s="32">
        <v>357</v>
      </c>
      <c r="C121" s="33" t="s">
        <v>167</v>
      </c>
      <c r="D121" s="33" t="s">
        <v>53</v>
      </c>
      <c r="E121" s="186">
        <v>16</v>
      </c>
      <c r="F121" s="187">
        <v>150</v>
      </c>
      <c r="G121" s="185">
        <v>3</v>
      </c>
      <c r="H121" s="185">
        <v>1</v>
      </c>
      <c r="I121" s="198">
        <v>14000</v>
      </c>
      <c r="J121" s="111">
        <f t="shared" si="49"/>
        <v>42000</v>
      </c>
      <c r="K121" s="198">
        <f t="shared" si="50"/>
        <v>2940</v>
      </c>
      <c r="L121" s="111">
        <f t="shared" si="51"/>
        <v>8820</v>
      </c>
      <c r="M121" s="199">
        <v>0.21</v>
      </c>
      <c r="N121" s="200">
        <v>17500</v>
      </c>
      <c r="O121" s="197">
        <f t="shared" si="52"/>
        <v>52500</v>
      </c>
      <c r="P121" s="198">
        <f t="shared" si="53"/>
        <v>3399.375</v>
      </c>
      <c r="Q121" s="111">
        <f t="shared" si="54"/>
        <v>10198.125</v>
      </c>
      <c r="R121" s="199">
        <v>0.19425000000000001</v>
      </c>
      <c r="S121" s="207">
        <v>27602.35</v>
      </c>
      <c r="T121" s="207">
        <v>6092.94</v>
      </c>
      <c r="U121" s="208">
        <f t="shared" si="55"/>
        <v>0.65719880952380905</v>
      </c>
      <c r="V121" s="208">
        <f t="shared" si="56"/>
        <v>0.69080952380952398</v>
      </c>
      <c r="W121" s="208">
        <f t="shared" si="57"/>
        <v>0.52575904761904801</v>
      </c>
      <c r="X121" s="208">
        <f t="shared" si="58"/>
        <v>0.59745688545688502</v>
      </c>
      <c r="Y121" s="299"/>
      <c r="Z121" s="300"/>
      <c r="AA121" s="214">
        <v>9100</v>
      </c>
      <c r="AB121" s="197">
        <f t="shared" si="59"/>
        <v>18200</v>
      </c>
      <c r="AC121" s="198">
        <v>2362.1296165275298</v>
      </c>
      <c r="AD121" s="111">
        <f t="shared" si="60"/>
        <v>4724.2592330550597</v>
      </c>
      <c r="AE121" s="199">
        <v>0.25957468313489301</v>
      </c>
      <c r="AF121" s="198">
        <v>10465</v>
      </c>
      <c r="AG121" s="111">
        <f t="shared" si="61"/>
        <v>20930</v>
      </c>
      <c r="AH121" s="198">
        <v>2526.2976248761902</v>
      </c>
      <c r="AI121" s="111">
        <f t="shared" si="62"/>
        <v>5052.5952497523804</v>
      </c>
      <c r="AJ121" s="218">
        <v>0.24140445531545099</v>
      </c>
      <c r="AK121" s="219">
        <v>38303.78</v>
      </c>
      <c r="AL121" s="219">
        <v>7676.77</v>
      </c>
      <c r="AM121" s="220">
        <f t="shared" si="63"/>
        <v>2.1046032967033002</v>
      </c>
      <c r="AN121" s="220">
        <f t="shared" si="64"/>
        <v>1.62496798361245</v>
      </c>
      <c r="AO121" s="220">
        <f t="shared" si="65"/>
        <v>1.83008982322026</v>
      </c>
      <c r="AP121" s="220">
        <f t="shared" si="66"/>
        <v>1.51937165368159</v>
      </c>
      <c r="AQ121" s="188">
        <v>800</v>
      </c>
      <c r="AR121" s="212">
        <f>(AL121-AD121)*0.2</f>
        <v>590.50215338898795</v>
      </c>
      <c r="AS121" s="224">
        <v>59</v>
      </c>
      <c r="AT121" s="224">
        <v>65</v>
      </c>
      <c r="AU121" s="224">
        <f t="shared" si="73"/>
        <v>6</v>
      </c>
      <c r="AV121" s="225"/>
      <c r="AW121" s="224">
        <v>14</v>
      </c>
      <c r="AX121" s="224">
        <v>14</v>
      </c>
      <c r="AY121" s="224">
        <v>8</v>
      </c>
      <c r="AZ121" s="224">
        <f t="shared" si="74"/>
        <v>8</v>
      </c>
      <c r="BA121" s="224"/>
      <c r="BB121" s="228">
        <v>100</v>
      </c>
      <c r="BC121" s="224">
        <v>64</v>
      </c>
      <c r="BD121" s="224">
        <v>112</v>
      </c>
      <c r="BE121" s="230">
        <v>76</v>
      </c>
      <c r="BF121" s="231">
        <v>10</v>
      </c>
      <c r="BG121" s="224">
        <v>3</v>
      </c>
      <c r="BH121" s="224">
        <f t="shared" si="75"/>
        <v>-7</v>
      </c>
    </row>
    <row r="122" spans="1:60">
      <c r="A122" s="32">
        <v>125</v>
      </c>
      <c r="B122" s="32">
        <v>104430</v>
      </c>
      <c r="C122" s="33" t="s">
        <v>168</v>
      </c>
      <c r="D122" s="33" t="s">
        <v>51</v>
      </c>
      <c r="E122" s="60">
        <v>43</v>
      </c>
      <c r="F122" s="71">
        <v>100</v>
      </c>
      <c r="G122" s="185">
        <v>3</v>
      </c>
      <c r="H122" s="185">
        <v>1</v>
      </c>
      <c r="I122" s="198">
        <v>8500</v>
      </c>
      <c r="J122" s="111">
        <f t="shared" si="49"/>
        <v>25500</v>
      </c>
      <c r="K122" s="198">
        <f t="shared" si="50"/>
        <v>1959.2938183782801</v>
      </c>
      <c r="L122" s="111">
        <f t="shared" si="51"/>
        <v>5877.8814551348396</v>
      </c>
      <c r="M122" s="199">
        <v>0.230505155103327</v>
      </c>
      <c r="N122" s="200">
        <v>11000</v>
      </c>
      <c r="O122" s="197">
        <f t="shared" si="52"/>
        <v>33000</v>
      </c>
      <c r="P122" s="198">
        <f t="shared" si="53"/>
        <v>2345.38995317636</v>
      </c>
      <c r="Q122" s="111">
        <f t="shared" si="54"/>
        <v>7036.16985952907</v>
      </c>
      <c r="R122" s="199">
        <v>0.21321726847057801</v>
      </c>
      <c r="S122" s="207">
        <v>16569.46</v>
      </c>
      <c r="T122" s="207">
        <v>4157.5600000000004</v>
      </c>
      <c r="U122" s="208">
        <f t="shared" si="55"/>
        <v>0.64978274509803902</v>
      </c>
      <c r="V122" s="208">
        <f t="shared" si="56"/>
        <v>0.70732287334036203</v>
      </c>
      <c r="W122" s="208">
        <f t="shared" si="57"/>
        <v>0.50210484848484804</v>
      </c>
      <c r="X122" s="208">
        <f t="shared" si="58"/>
        <v>0.59088397281504301</v>
      </c>
      <c r="Y122" s="299"/>
      <c r="Z122" s="300"/>
      <c r="AA122" s="214">
        <v>5525</v>
      </c>
      <c r="AB122" s="197">
        <f t="shared" si="59"/>
        <v>11050</v>
      </c>
      <c r="AC122" s="198">
        <v>1644.99043501343</v>
      </c>
      <c r="AD122" s="111">
        <f t="shared" si="60"/>
        <v>3289.98087002686</v>
      </c>
      <c r="AE122" s="199">
        <v>0.29773582534179799</v>
      </c>
      <c r="AF122" s="198">
        <v>6353.75</v>
      </c>
      <c r="AG122" s="111">
        <f t="shared" si="61"/>
        <v>12707.5</v>
      </c>
      <c r="AH122" s="198">
        <v>1759.3172702468701</v>
      </c>
      <c r="AI122" s="111">
        <f t="shared" si="62"/>
        <v>3518.6345404937401</v>
      </c>
      <c r="AJ122" s="218">
        <v>0.27689431756787197</v>
      </c>
      <c r="AK122" s="219">
        <v>11588.69</v>
      </c>
      <c r="AL122" s="219">
        <v>2676.58</v>
      </c>
      <c r="AM122" s="220">
        <f t="shared" si="63"/>
        <v>1.04875022624434</v>
      </c>
      <c r="AN122" s="79">
        <f t="shared" si="64"/>
        <v>0.81355488245685403</v>
      </c>
      <c r="AO122" s="79">
        <f t="shared" si="65"/>
        <v>0.91195671847334303</v>
      </c>
      <c r="AP122" s="79">
        <f t="shared" si="66"/>
        <v>0.76068712712188002</v>
      </c>
      <c r="AQ122" s="223"/>
      <c r="AR122" s="223"/>
      <c r="AS122" s="224">
        <v>24</v>
      </c>
      <c r="AT122" s="224">
        <v>0</v>
      </c>
      <c r="AU122" s="224">
        <f t="shared" si="73"/>
        <v>-24</v>
      </c>
      <c r="AV122" s="225">
        <f t="shared" ref="AV122:AV131" si="76">AU122*2</f>
        <v>-48</v>
      </c>
      <c r="AW122" s="224">
        <v>10</v>
      </c>
      <c r="AX122" s="224">
        <v>10</v>
      </c>
      <c r="AY122" s="224">
        <v>0</v>
      </c>
      <c r="AZ122" s="224">
        <f t="shared" si="74"/>
        <v>0</v>
      </c>
      <c r="BA122" s="224"/>
      <c r="BB122" s="228">
        <v>100</v>
      </c>
      <c r="BC122" s="224">
        <v>0</v>
      </c>
      <c r="BD122" s="224">
        <v>80</v>
      </c>
      <c r="BE122" s="230">
        <v>-20</v>
      </c>
      <c r="BF122" s="231">
        <v>4</v>
      </c>
      <c r="BG122" s="224">
        <v>4</v>
      </c>
      <c r="BH122" s="224">
        <f t="shared" si="75"/>
        <v>0</v>
      </c>
    </row>
    <row r="123" spans="1:60">
      <c r="A123" s="32">
        <v>123</v>
      </c>
      <c r="B123" s="32">
        <v>111064</v>
      </c>
      <c r="C123" s="33" t="s">
        <v>169</v>
      </c>
      <c r="D123" s="33" t="s">
        <v>59</v>
      </c>
      <c r="E123" s="186">
        <v>42</v>
      </c>
      <c r="F123" s="187">
        <v>100</v>
      </c>
      <c r="G123" s="185">
        <v>1</v>
      </c>
      <c r="H123" s="185">
        <v>1</v>
      </c>
      <c r="I123" s="198">
        <v>6000</v>
      </c>
      <c r="J123" s="111">
        <f t="shared" si="49"/>
        <v>18000</v>
      </c>
      <c r="K123" s="198">
        <f t="shared" si="50"/>
        <v>1734.02389881257</v>
      </c>
      <c r="L123" s="111">
        <f t="shared" si="51"/>
        <v>5202.0716964376998</v>
      </c>
      <c r="M123" s="199">
        <v>0.28900398313542802</v>
      </c>
      <c r="N123" s="200">
        <v>8000</v>
      </c>
      <c r="O123" s="197">
        <f t="shared" si="52"/>
        <v>24000</v>
      </c>
      <c r="P123" s="198">
        <f t="shared" si="53"/>
        <v>2138.6294752021699</v>
      </c>
      <c r="Q123" s="111">
        <f t="shared" si="54"/>
        <v>6415.8884256065003</v>
      </c>
      <c r="R123" s="199">
        <v>0.26732868440027102</v>
      </c>
      <c r="S123" s="207">
        <v>11587.74</v>
      </c>
      <c r="T123" s="207">
        <v>1628.74</v>
      </c>
      <c r="U123" s="208">
        <f t="shared" si="55"/>
        <v>0.64376333333333302</v>
      </c>
      <c r="V123" s="208">
        <f t="shared" si="56"/>
        <v>0.31309449293352398</v>
      </c>
      <c r="W123" s="208">
        <f t="shared" si="57"/>
        <v>0.48282249999999999</v>
      </c>
      <c r="X123" s="208">
        <f t="shared" si="58"/>
        <v>0.25386039967583002</v>
      </c>
      <c r="Y123" s="299"/>
      <c r="Z123" s="300"/>
      <c r="AA123" s="214">
        <v>3900</v>
      </c>
      <c r="AB123" s="197">
        <f t="shared" si="59"/>
        <v>7800</v>
      </c>
      <c r="AC123" s="198">
        <v>1455.8575650447201</v>
      </c>
      <c r="AD123" s="111">
        <f t="shared" si="60"/>
        <v>2911.7151300894402</v>
      </c>
      <c r="AE123" s="199">
        <v>0.373296811549928</v>
      </c>
      <c r="AF123" s="198">
        <v>4485</v>
      </c>
      <c r="AG123" s="111">
        <f t="shared" si="61"/>
        <v>8970</v>
      </c>
      <c r="AH123" s="198">
        <v>1557.03966581533</v>
      </c>
      <c r="AI123" s="111">
        <f t="shared" si="62"/>
        <v>3114.0793316306599</v>
      </c>
      <c r="AJ123" s="218">
        <v>0.34716603474143298</v>
      </c>
      <c r="AK123" s="219">
        <v>3022.16</v>
      </c>
      <c r="AL123" s="219">
        <v>466.87</v>
      </c>
      <c r="AM123" s="79">
        <f t="shared" si="63"/>
        <v>0.38745641025640998</v>
      </c>
      <c r="AN123" s="79">
        <f t="shared" si="64"/>
        <v>0.160341921905547</v>
      </c>
      <c r="AO123" s="79">
        <f t="shared" si="65"/>
        <v>0.33691861761427</v>
      </c>
      <c r="AP123" s="79">
        <f t="shared" si="66"/>
        <v>0.14992232062229699</v>
      </c>
      <c r="AQ123" s="223"/>
      <c r="AR123" s="223"/>
      <c r="AS123" s="224">
        <v>24</v>
      </c>
      <c r="AT123" s="224">
        <v>0</v>
      </c>
      <c r="AU123" s="224">
        <f t="shared" si="73"/>
        <v>-24</v>
      </c>
      <c r="AV123" s="225">
        <f t="shared" si="76"/>
        <v>-48</v>
      </c>
      <c r="AW123" s="224">
        <v>8</v>
      </c>
      <c r="AX123" s="224">
        <v>6</v>
      </c>
      <c r="AY123" s="224">
        <v>3</v>
      </c>
      <c r="AZ123" s="224">
        <f t="shared" si="74"/>
        <v>1</v>
      </c>
      <c r="BA123" s="224"/>
      <c r="BB123" s="228">
        <v>100</v>
      </c>
      <c r="BC123" s="224">
        <v>24</v>
      </c>
      <c r="BD123" s="224">
        <v>48</v>
      </c>
      <c r="BE123" s="230">
        <v>-28</v>
      </c>
      <c r="BF123" s="231">
        <v>2</v>
      </c>
      <c r="BG123" s="224">
        <v>1</v>
      </c>
      <c r="BH123" s="224">
        <f t="shared" si="75"/>
        <v>-1</v>
      </c>
    </row>
    <row r="124" spans="1:60">
      <c r="A124" s="32">
        <v>83</v>
      </c>
      <c r="B124" s="32">
        <v>704</v>
      </c>
      <c r="C124" s="33" t="s">
        <v>170</v>
      </c>
      <c r="D124" s="33" t="s">
        <v>55</v>
      </c>
      <c r="E124" s="186">
        <v>28</v>
      </c>
      <c r="F124" s="187">
        <v>150</v>
      </c>
      <c r="G124" s="185">
        <v>3</v>
      </c>
      <c r="H124" s="185">
        <v>1</v>
      </c>
      <c r="I124" s="198">
        <v>12500</v>
      </c>
      <c r="J124" s="111">
        <f t="shared" si="49"/>
        <v>37500</v>
      </c>
      <c r="K124" s="198">
        <f t="shared" si="50"/>
        <v>2663.3418052362399</v>
      </c>
      <c r="L124" s="111">
        <f t="shared" si="51"/>
        <v>7990.0254157087102</v>
      </c>
      <c r="M124" s="199">
        <v>0.21306734441889899</v>
      </c>
      <c r="N124" s="200">
        <v>15625</v>
      </c>
      <c r="O124" s="197">
        <f t="shared" si="52"/>
        <v>46875</v>
      </c>
      <c r="P124" s="198">
        <f t="shared" si="53"/>
        <v>3079.48896230439</v>
      </c>
      <c r="Q124" s="111">
        <f t="shared" si="54"/>
        <v>9238.4668869131692</v>
      </c>
      <c r="R124" s="199">
        <v>0.19708729358748101</v>
      </c>
      <c r="S124" s="207">
        <v>23969.17</v>
      </c>
      <c r="T124" s="207">
        <v>5044.6000000000004</v>
      </c>
      <c r="U124" s="208">
        <f t="shared" si="55"/>
        <v>0.63917786666666698</v>
      </c>
      <c r="V124" s="208">
        <f t="shared" si="56"/>
        <v>0.63136219693145301</v>
      </c>
      <c r="W124" s="208">
        <f t="shared" si="57"/>
        <v>0.51134229333333303</v>
      </c>
      <c r="X124" s="208">
        <f t="shared" si="58"/>
        <v>0.54604298112990701</v>
      </c>
      <c r="Y124" s="299"/>
      <c r="Z124" s="300"/>
      <c r="AA124" s="214">
        <v>8125</v>
      </c>
      <c r="AB124" s="197">
        <f t="shared" si="59"/>
        <v>16250</v>
      </c>
      <c r="AC124" s="198">
        <v>2236.09739064625</v>
      </c>
      <c r="AD124" s="111">
        <f t="shared" si="60"/>
        <v>4472.1947812925</v>
      </c>
      <c r="AE124" s="199">
        <v>0.27521198654107698</v>
      </c>
      <c r="AF124" s="198">
        <v>9343.75</v>
      </c>
      <c r="AG124" s="111">
        <f t="shared" si="61"/>
        <v>18687.5</v>
      </c>
      <c r="AH124" s="198">
        <v>2391.5061592961702</v>
      </c>
      <c r="AI124" s="111">
        <f t="shared" si="62"/>
        <v>4783.0123185923403</v>
      </c>
      <c r="AJ124" s="218">
        <v>0.25594714748320202</v>
      </c>
      <c r="AK124" s="219">
        <v>17852.87</v>
      </c>
      <c r="AL124" s="219">
        <v>3750.58</v>
      </c>
      <c r="AM124" s="220">
        <f t="shared" si="63"/>
        <v>1.09863815384615</v>
      </c>
      <c r="AN124" s="79">
        <f t="shared" si="64"/>
        <v>0.83864415201433895</v>
      </c>
      <c r="AO124" s="79">
        <f t="shared" si="65"/>
        <v>0.95533752508361203</v>
      </c>
      <c r="AP124" s="79">
        <f t="shared" si="66"/>
        <v>0.78414600468848705</v>
      </c>
      <c r="AQ124" s="223"/>
      <c r="AR124" s="223"/>
      <c r="AS124" s="224">
        <v>27</v>
      </c>
      <c r="AT124" s="224">
        <v>22</v>
      </c>
      <c r="AU124" s="224">
        <f t="shared" si="73"/>
        <v>-5</v>
      </c>
      <c r="AV124" s="225">
        <f t="shared" si="76"/>
        <v>-10</v>
      </c>
      <c r="AW124" s="224">
        <v>10</v>
      </c>
      <c r="AX124" s="224">
        <v>16</v>
      </c>
      <c r="AY124" s="224">
        <v>2</v>
      </c>
      <c r="AZ124" s="224">
        <f t="shared" si="74"/>
        <v>8</v>
      </c>
      <c r="BA124" s="224"/>
      <c r="BB124" s="228">
        <v>100</v>
      </c>
      <c r="BC124" s="224">
        <v>16</v>
      </c>
      <c r="BD124" s="224">
        <v>128</v>
      </c>
      <c r="BE124" s="230">
        <v>44</v>
      </c>
      <c r="BF124" s="231">
        <v>6</v>
      </c>
      <c r="BG124" s="224">
        <v>9</v>
      </c>
      <c r="BH124" s="224">
        <f t="shared" si="75"/>
        <v>3</v>
      </c>
    </row>
    <row r="125" spans="1:60">
      <c r="A125" s="32">
        <v>96</v>
      </c>
      <c r="B125" s="32">
        <v>106485</v>
      </c>
      <c r="C125" s="33" t="s">
        <v>171</v>
      </c>
      <c r="D125" s="33" t="s">
        <v>51</v>
      </c>
      <c r="E125" s="186">
        <v>32</v>
      </c>
      <c r="F125" s="187">
        <v>150</v>
      </c>
      <c r="G125" s="185">
        <v>2</v>
      </c>
      <c r="H125" s="185">
        <v>3</v>
      </c>
      <c r="I125" s="198">
        <v>10000</v>
      </c>
      <c r="J125" s="111">
        <f t="shared" si="49"/>
        <v>30000</v>
      </c>
      <c r="K125" s="198">
        <f t="shared" si="50"/>
        <v>1650</v>
      </c>
      <c r="L125" s="111">
        <f t="shared" si="51"/>
        <v>4950</v>
      </c>
      <c r="M125" s="199">
        <v>0.16500000000000001</v>
      </c>
      <c r="N125" s="200">
        <v>12800</v>
      </c>
      <c r="O125" s="197">
        <f t="shared" si="52"/>
        <v>38400</v>
      </c>
      <c r="P125" s="198">
        <f t="shared" si="53"/>
        <v>1920</v>
      </c>
      <c r="Q125" s="111">
        <f t="shared" si="54"/>
        <v>5760</v>
      </c>
      <c r="R125" s="199">
        <v>0.15</v>
      </c>
      <c r="S125" s="207">
        <v>18783.810000000001</v>
      </c>
      <c r="T125" s="207">
        <v>4713.41</v>
      </c>
      <c r="U125" s="208">
        <f t="shared" si="55"/>
        <v>0.62612699999999999</v>
      </c>
      <c r="V125" s="208">
        <f t="shared" si="56"/>
        <v>0.95220404040404005</v>
      </c>
      <c r="W125" s="208">
        <f t="shared" si="57"/>
        <v>0.48916171874999997</v>
      </c>
      <c r="X125" s="208">
        <f t="shared" si="58"/>
        <v>0.818300347222222</v>
      </c>
      <c r="Y125" s="299"/>
      <c r="Z125" s="300"/>
      <c r="AA125" s="214">
        <v>6500</v>
      </c>
      <c r="AB125" s="197">
        <f t="shared" si="59"/>
        <v>13000</v>
      </c>
      <c r="AC125" s="198">
        <v>1262.7951906338801</v>
      </c>
      <c r="AD125" s="111">
        <f t="shared" si="60"/>
        <v>2525.5903812677602</v>
      </c>
      <c r="AE125" s="199">
        <v>0.19427618317444301</v>
      </c>
      <c r="AF125" s="198">
        <v>7475</v>
      </c>
      <c r="AG125" s="111">
        <f t="shared" si="61"/>
        <v>14950</v>
      </c>
      <c r="AH125" s="198">
        <v>1350.55945638293</v>
      </c>
      <c r="AI125" s="111">
        <f t="shared" si="62"/>
        <v>2701.1189127658599</v>
      </c>
      <c r="AJ125" s="218">
        <v>0.18067685035223199</v>
      </c>
      <c r="AK125" s="219">
        <v>15161.98</v>
      </c>
      <c r="AL125" s="219">
        <v>3593.82</v>
      </c>
      <c r="AM125" s="220">
        <f t="shared" si="63"/>
        <v>1.1663061538461501</v>
      </c>
      <c r="AN125" s="220">
        <f t="shared" si="64"/>
        <v>1.4229623404710701</v>
      </c>
      <c r="AO125" s="220">
        <f t="shared" si="65"/>
        <v>1.0141792642140499</v>
      </c>
      <c r="AP125" s="220">
        <f t="shared" si="66"/>
        <v>1.3304930719692201</v>
      </c>
      <c r="AQ125" s="188">
        <v>300</v>
      </c>
      <c r="AR125" s="212">
        <f>(AL125-AD125)*0.2</f>
        <v>213.64592374644801</v>
      </c>
      <c r="AS125" s="224">
        <v>36</v>
      </c>
      <c r="AT125" s="224">
        <v>32</v>
      </c>
      <c r="AU125" s="224">
        <f t="shared" si="73"/>
        <v>-4</v>
      </c>
      <c r="AV125" s="225">
        <f t="shared" si="76"/>
        <v>-8</v>
      </c>
      <c r="AW125" s="224">
        <v>12</v>
      </c>
      <c r="AX125" s="224">
        <v>16</v>
      </c>
      <c r="AY125" s="224">
        <v>2</v>
      </c>
      <c r="AZ125" s="224">
        <f t="shared" si="74"/>
        <v>6</v>
      </c>
      <c r="BA125" s="224"/>
      <c r="BB125" s="228">
        <v>100</v>
      </c>
      <c r="BC125" s="224">
        <v>16</v>
      </c>
      <c r="BD125" s="224">
        <v>128</v>
      </c>
      <c r="BE125" s="230">
        <v>44</v>
      </c>
      <c r="BF125" s="231">
        <v>6</v>
      </c>
      <c r="BG125" s="224">
        <v>5</v>
      </c>
      <c r="BH125" s="224">
        <f t="shared" si="75"/>
        <v>-1</v>
      </c>
    </row>
    <row r="126" spans="1:60">
      <c r="A126" s="32">
        <v>97</v>
      </c>
      <c r="B126" s="32">
        <v>112415</v>
      </c>
      <c r="C126" s="33" t="s">
        <v>172</v>
      </c>
      <c r="D126" s="33" t="s">
        <v>53</v>
      </c>
      <c r="E126" s="60">
        <v>33</v>
      </c>
      <c r="F126" s="71">
        <v>150</v>
      </c>
      <c r="G126" s="185">
        <v>3</v>
      </c>
      <c r="H126" s="185">
        <v>1</v>
      </c>
      <c r="I126" s="198">
        <v>9500</v>
      </c>
      <c r="J126" s="111">
        <f t="shared" si="49"/>
        <v>28500</v>
      </c>
      <c r="K126" s="198">
        <f t="shared" si="50"/>
        <v>1900</v>
      </c>
      <c r="L126" s="111">
        <f t="shared" si="51"/>
        <v>5700</v>
      </c>
      <c r="M126" s="199">
        <v>0.2</v>
      </c>
      <c r="N126" s="200">
        <v>12000</v>
      </c>
      <c r="O126" s="197">
        <f t="shared" si="52"/>
        <v>36000</v>
      </c>
      <c r="P126" s="198">
        <f t="shared" si="53"/>
        <v>2220</v>
      </c>
      <c r="Q126" s="111">
        <f t="shared" si="54"/>
        <v>6660</v>
      </c>
      <c r="R126" s="199">
        <v>0.185</v>
      </c>
      <c r="S126" s="207">
        <v>17735.810000000001</v>
      </c>
      <c r="T126" s="207">
        <v>3503.15</v>
      </c>
      <c r="U126" s="208">
        <f t="shared" si="55"/>
        <v>0.622309122807018</v>
      </c>
      <c r="V126" s="208">
        <f t="shared" si="56"/>
        <v>0.61458771929824596</v>
      </c>
      <c r="W126" s="208">
        <f t="shared" si="57"/>
        <v>0.492661388888889</v>
      </c>
      <c r="X126" s="208">
        <f t="shared" si="58"/>
        <v>0.525998498498499</v>
      </c>
      <c r="Y126" s="299"/>
      <c r="Z126" s="300"/>
      <c r="AA126" s="214">
        <v>6175</v>
      </c>
      <c r="AB126" s="197">
        <f t="shared" si="59"/>
        <v>12350</v>
      </c>
      <c r="AC126" s="198">
        <v>1447.1874329054799</v>
      </c>
      <c r="AD126" s="111">
        <f t="shared" si="60"/>
        <v>2894.3748658109598</v>
      </c>
      <c r="AE126" s="199">
        <v>0.23436233731262901</v>
      </c>
      <c r="AF126" s="198">
        <v>7101.25</v>
      </c>
      <c r="AG126" s="111">
        <f t="shared" si="61"/>
        <v>14202.5</v>
      </c>
      <c r="AH126" s="198">
        <v>1547.76695949241</v>
      </c>
      <c r="AI126" s="111">
        <f t="shared" si="62"/>
        <v>3095.53391898482</v>
      </c>
      <c r="AJ126" s="218">
        <v>0.21795697370074499</v>
      </c>
      <c r="AK126" s="219">
        <v>14019.67</v>
      </c>
      <c r="AL126" s="219">
        <v>2937.71</v>
      </c>
      <c r="AM126" s="220">
        <f t="shared" si="63"/>
        <v>1.135195951417</v>
      </c>
      <c r="AN126" s="220">
        <f t="shared" si="64"/>
        <v>1.01497219130145</v>
      </c>
      <c r="AO126" s="79">
        <f t="shared" si="65"/>
        <v>0.98712691427565602</v>
      </c>
      <c r="AP126" s="79">
        <f t="shared" si="66"/>
        <v>0.94901560663997597</v>
      </c>
      <c r="AQ126" s="188">
        <v>300</v>
      </c>
      <c r="AR126" s="185"/>
      <c r="AS126" s="224">
        <v>24</v>
      </c>
      <c r="AT126" s="224">
        <v>0</v>
      </c>
      <c r="AU126" s="224">
        <f t="shared" si="73"/>
        <v>-24</v>
      </c>
      <c r="AV126" s="225">
        <f t="shared" si="76"/>
        <v>-48</v>
      </c>
      <c r="AW126" s="224">
        <v>8</v>
      </c>
      <c r="AX126" s="224">
        <v>6</v>
      </c>
      <c r="AY126" s="224">
        <v>2</v>
      </c>
      <c r="AZ126" s="224">
        <f t="shared" si="74"/>
        <v>0</v>
      </c>
      <c r="BA126" s="224"/>
      <c r="BB126" s="228">
        <v>100</v>
      </c>
      <c r="BC126" s="224">
        <v>16</v>
      </c>
      <c r="BD126" s="224">
        <v>48</v>
      </c>
      <c r="BE126" s="230">
        <v>-36</v>
      </c>
      <c r="BF126" s="231">
        <v>4</v>
      </c>
      <c r="BG126" s="224">
        <v>2</v>
      </c>
      <c r="BH126" s="224">
        <f t="shared" si="75"/>
        <v>-2</v>
      </c>
    </row>
    <row r="127" spans="1:60">
      <c r="A127" s="32">
        <v>108</v>
      </c>
      <c r="B127" s="32">
        <v>112888</v>
      </c>
      <c r="C127" s="33" t="s">
        <v>173</v>
      </c>
      <c r="D127" s="33" t="s">
        <v>53</v>
      </c>
      <c r="E127" s="186">
        <v>36</v>
      </c>
      <c r="F127" s="187">
        <v>100</v>
      </c>
      <c r="G127" s="185">
        <v>2</v>
      </c>
      <c r="H127" s="185">
        <v>2</v>
      </c>
      <c r="I127" s="198">
        <v>9500</v>
      </c>
      <c r="J127" s="111">
        <f t="shared" si="49"/>
        <v>28500</v>
      </c>
      <c r="K127" s="198">
        <f t="shared" si="50"/>
        <v>1900</v>
      </c>
      <c r="L127" s="111">
        <f t="shared" si="51"/>
        <v>5700</v>
      </c>
      <c r="M127" s="199">
        <v>0.2</v>
      </c>
      <c r="N127" s="200">
        <v>12000</v>
      </c>
      <c r="O127" s="197">
        <f t="shared" si="52"/>
        <v>36000</v>
      </c>
      <c r="P127" s="198">
        <f t="shared" si="53"/>
        <v>2220</v>
      </c>
      <c r="Q127" s="111">
        <f t="shared" si="54"/>
        <v>6660</v>
      </c>
      <c r="R127" s="199">
        <v>0.185</v>
      </c>
      <c r="S127" s="207">
        <v>16662.54</v>
      </c>
      <c r="T127" s="207">
        <v>4620.6000000000004</v>
      </c>
      <c r="U127" s="208">
        <f t="shared" si="55"/>
        <v>0.58465052631578995</v>
      </c>
      <c r="V127" s="208">
        <f t="shared" si="56"/>
        <v>0.81063157894736804</v>
      </c>
      <c r="W127" s="208">
        <f t="shared" si="57"/>
        <v>0.46284833333333297</v>
      </c>
      <c r="X127" s="208">
        <f t="shared" si="58"/>
        <v>0.69378378378378402</v>
      </c>
      <c r="Y127" s="299"/>
      <c r="Z127" s="300"/>
      <c r="AA127" s="214">
        <v>6175</v>
      </c>
      <c r="AB127" s="197">
        <f t="shared" si="59"/>
        <v>12350</v>
      </c>
      <c r="AC127" s="198">
        <v>1579.1188522032201</v>
      </c>
      <c r="AD127" s="111">
        <f t="shared" si="60"/>
        <v>3158.2377044064401</v>
      </c>
      <c r="AE127" s="199">
        <v>0.25572774934465098</v>
      </c>
      <c r="AF127" s="198">
        <v>7101.25</v>
      </c>
      <c r="AG127" s="111">
        <f t="shared" si="61"/>
        <v>14202.5</v>
      </c>
      <c r="AH127" s="198">
        <v>1688.8676124313399</v>
      </c>
      <c r="AI127" s="111">
        <f t="shared" si="62"/>
        <v>3377.7352248626798</v>
      </c>
      <c r="AJ127" s="218">
        <v>0.23782680689052499</v>
      </c>
      <c r="AK127" s="219">
        <v>12454.39</v>
      </c>
      <c r="AL127" s="219">
        <v>2441.4</v>
      </c>
      <c r="AM127" s="220">
        <f t="shared" si="63"/>
        <v>1.0084526315789499</v>
      </c>
      <c r="AN127" s="79">
        <f t="shared" si="64"/>
        <v>0.773026044427786</v>
      </c>
      <c r="AO127" s="79">
        <f t="shared" si="65"/>
        <v>0.87691533180778003</v>
      </c>
      <c r="AP127" s="79">
        <f t="shared" si="66"/>
        <v>0.72279200039998803</v>
      </c>
      <c r="AQ127" s="223"/>
      <c r="AR127" s="223"/>
      <c r="AS127" s="224">
        <v>24</v>
      </c>
      <c r="AT127" s="224">
        <v>2</v>
      </c>
      <c r="AU127" s="224">
        <f t="shared" si="73"/>
        <v>-22</v>
      </c>
      <c r="AV127" s="225">
        <f t="shared" si="76"/>
        <v>-44</v>
      </c>
      <c r="AW127" s="224">
        <v>8</v>
      </c>
      <c r="AX127" s="224">
        <v>1</v>
      </c>
      <c r="AY127" s="224">
        <v>4</v>
      </c>
      <c r="AZ127" s="224">
        <f t="shared" si="74"/>
        <v>-3</v>
      </c>
      <c r="BA127" s="225">
        <f>AZ127*5</f>
        <v>-15</v>
      </c>
      <c r="BB127" s="228">
        <v>100</v>
      </c>
      <c r="BC127" s="224">
        <v>32</v>
      </c>
      <c r="BD127" s="224">
        <v>5</v>
      </c>
      <c r="BE127" s="230">
        <v>-63</v>
      </c>
      <c r="BF127" s="231">
        <v>4</v>
      </c>
      <c r="BG127" s="224">
        <v>0</v>
      </c>
      <c r="BH127" s="224">
        <f t="shared" si="75"/>
        <v>-4</v>
      </c>
    </row>
    <row r="128" spans="1:60">
      <c r="A128" s="32">
        <v>92</v>
      </c>
      <c r="B128" s="32">
        <v>113299</v>
      </c>
      <c r="C128" s="33" t="s">
        <v>174</v>
      </c>
      <c r="D128" s="33" t="s">
        <v>47</v>
      </c>
      <c r="E128" s="60">
        <v>31</v>
      </c>
      <c r="F128" s="71">
        <v>150</v>
      </c>
      <c r="G128" s="185">
        <v>2</v>
      </c>
      <c r="H128" s="185">
        <v>2</v>
      </c>
      <c r="I128" s="198">
        <v>9500</v>
      </c>
      <c r="J128" s="111">
        <f t="shared" si="49"/>
        <v>28500</v>
      </c>
      <c r="K128" s="198">
        <f t="shared" si="50"/>
        <v>1900</v>
      </c>
      <c r="L128" s="111">
        <f t="shared" si="51"/>
        <v>5700</v>
      </c>
      <c r="M128" s="199">
        <v>0.2</v>
      </c>
      <c r="N128" s="200">
        <v>12000</v>
      </c>
      <c r="O128" s="197">
        <f t="shared" si="52"/>
        <v>36000</v>
      </c>
      <c r="P128" s="198">
        <f t="shared" si="53"/>
        <v>2220</v>
      </c>
      <c r="Q128" s="111">
        <f t="shared" si="54"/>
        <v>6660</v>
      </c>
      <c r="R128" s="199">
        <v>0.185</v>
      </c>
      <c r="S128" s="207">
        <v>14599.27</v>
      </c>
      <c r="T128" s="207">
        <v>2817.95</v>
      </c>
      <c r="U128" s="208">
        <f t="shared" si="55"/>
        <v>0.51225508771929795</v>
      </c>
      <c r="V128" s="208">
        <f t="shared" si="56"/>
        <v>0.49437719298245603</v>
      </c>
      <c r="W128" s="208">
        <f t="shared" si="57"/>
        <v>0.40553527777777798</v>
      </c>
      <c r="X128" s="208">
        <f t="shared" si="58"/>
        <v>0.423115615615616</v>
      </c>
      <c r="Y128" s="299"/>
      <c r="Z128" s="300"/>
      <c r="AA128" s="214">
        <v>6175</v>
      </c>
      <c r="AB128" s="197">
        <f t="shared" si="59"/>
        <v>12350</v>
      </c>
      <c r="AC128" s="198">
        <v>1511.7183633722</v>
      </c>
      <c r="AD128" s="111">
        <f t="shared" si="60"/>
        <v>3023.4367267443999</v>
      </c>
      <c r="AE128" s="199">
        <v>0.24481269042464901</v>
      </c>
      <c r="AF128" s="198">
        <v>7101.25</v>
      </c>
      <c r="AG128" s="111">
        <f t="shared" si="61"/>
        <v>14202.5</v>
      </c>
      <c r="AH128" s="198">
        <v>1616.7827896265701</v>
      </c>
      <c r="AI128" s="111">
        <f t="shared" si="62"/>
        <v>3233.5655792531402</v>
      </c>
      <c r="AJ128" s="218">
        <v>0.227675802094923</v>
      </c>
      <c r="AK128" s="219">
        <v>11275.53</v>
      </c>
      <c r="AL128" s="219">
        <v>1853.49</v>
      </c>
      <c r="AM128" s="79">
        <f t="shared" si="63"/>
        <v>0.91299838056680205</v>
      </c>
      <c r="AN128" s="79">
        <f t="shared" si="64"/>
        <v>0.613040776942541</v>
      </c>
      <c r="AO128" s="79">
        <f t="shared" si="65"/>
        <v>0.79391163527548003</v>
      </c>
      <c r="AP128" s="79">
        <f t="shared" si="66"/>
        <v>0.57320315749653095</v>
      </c>
      <c r="AQ128" s="223"/>
      <c r="AR128" s="223"/>
      <c r="AS128" s="224">
        <v>24</v>
      </c>
      <c r="AT128" s="224">
        <v>0</v>
      </c>
      <c r="AU128" s="224">
        <f t="shared" si="73"/>
        <v>-24</v>
      </c>
      <c r="AV128" s="225">
        <f t="shared" si="76"/>
        <v>-48</v>
      </c>
      <c r="AW128" s="224">
        <v>8</v>
      </c>
      <c r="AX128" s="224">
        <v>4</v>
      </c>
      <c r="AY128" s="224">
        <v>0</v>
      </c>
      <c r="AZ128" s="224">
        <f t="shared" si="74"/>
        <v>-4</v>
      </c>
      <c r="BA128" s="225">
        <f>AZ128*5</f>
        <v>-20</v>
      </c>
      <c r="BB128" s="228">
        <v>100</v>
      </c>
      <c r="BC128" s="224">
        <v>0</v>
      </c>
      <c r="BD128" s="224">
        <v>20</v>
      </c>
      <c r="BE128" s="230">
        <v>-80</v>
      </c>
      <c r="BF128" s="231">
        <v>4</v>
      </c>
      <c r="BG128" s="224">
        <v>4</v>
      </c>
      <c r="BH128" s="224">
        <f t="shared" si="75"/>
        <v>0</v>
      </c>
    </row>
    <row r="129" spans="1:60">
      <c r="A129" s="32">
        <v>121</v>
      </c>
      <c r="B129" s="32">
        <v>113008</v>
      </c>
      <c r="C129" s="33" t="s">
        <v>175</v>
      </c>
      <c r="D129" s="33" t="s">
        <v>51</v>
      </c>
      <c r="E129" s="60">
        <v>41</v>
      </c>
      <c r="F129" s="71">
        <v>100</v>
      </c>
      <c r="G129" s="185">
        <v>2</v>
      </c>
      <c r="H129" s="185">
        <v>1</v>
      </c>
      <c r="I129" s="198">
        <v>6000</v>
      </c>
      <c r="J129" s="111">
        <f t="shared" si="49"/>
        <v>18000</v>
      </c>
      <c r="K129" s="198">
        <f t="shared" si="50"/>
        <v>1353.5134559225901</v>
      </c>
      <c r="L129" s="111">
        <f t="shared" si="51"/>
        <v>4060.54036776778</v>
      </c>
      <c r="M129" s="199">
        <v>0.225585575987099</v>
      </c>
      <c r="N129" s="200">
        <v>8500</v>
      </c>
      <c r="O129" s="197">
        <f t="shared" si="52"/>
        <v>25500</v>
      </c>
      <c r="P129" s="198">
        <f t="shared" si="53"/>
        <v>1773.6665911985699</v>
      </c>
      <c r="Q129" s="111">
        <f t="shared" si="54"/>
        <v>5320.9997735957104</v>
      </c>
      <c r="R129" s="199">
        <v>0.20866665778806701</v>
      </c>
      <c r="S129" s="207">
        <v>8926.1200000000008</v>
      </c>
      <c r="T129" s="207">
        <v>2074.87</v>
      </c>
      <c r="U129" s="208">
        <f t="shared" si="55"/>
        <v>0.49589555555555598</v>
      </c>
      <c r="V129" s="208">
        <f t="shared" si="56"/>
        <v>0.51098371450020297</v>
      </c>
      <c r="W129" s="208">
        <f t="shared" si="57"/>
        <v>0.35004392156862701</v>
      </c>
      <c r="X129" s="208">
        <f t="shared" si="58"/>
        <v>0.38993987752002701</v>
      </c>
      <c r="Y129" s="299"/>
      <c r="Z129" s="300"/>
      <c r="AA129" s="214">
        <v>3900</v>
      </c>
      <c r="AB129" s="197">
        <f t="shared" si="59"/>
        <v>7800</v>
      </c>
      <c r="AC129" s="198">
        <v>1136.38733903501</v>
      </c>
      <c r="AD129" s="111">
        <f t="shared" si="60"/>
        <v>2272.7746780700199</v>
      </c>
      <c r="AE129" s="199">
        <v>0.291381368983336</v>
      </c>
      <c r="AF129" s="198">
        <v>4485</v>
      </c>
      <c r="AG129" s="111">
        <f t="shared" si="61"/>
        <v>8970</v>
      </c>
      <c r="AH129" s="198">
        <v>1215.36625909795</v>
      </c>
      <c r="AI129" s="111">
        <f t="shared" si="62"/>
        <v>2430.7325181959</v>
      </c>
      <c r="AJ129" s="218">
        <v>0.27098467315450298</v>
      </c>
      <c r="AK129" s="219">
        <v>4418.6000000000004</v>
      </c>
      <c r="AL129" s="219">
        <v>1144.32</v>
      </c>
      <c r="AM129" s="79">
        <f t="shared" si="63"/>
        <v>0.56648717948717997</v>
      </c>
      <c r="AN129" s="79">
        <f t="shared" si="64"/>
        <v>0.50349029802273504</v>
      </c>
      <c r="AO129" s="79">
        <f t="shared" si="65"/>
        <v>0.49259754738015599</v>
      </c>
      <c r="AP129" s="79">
        <f t="shared" si="66"/>
        <v>0.47077166715543001</v>
      </c>
      <c r="AQ129" s="223"/>
      <c r="AR129" s="223"/>
      <c r="AS129" s="224">
        <v>24</v>
      </c>
      <c r="AT129" s="224">
        <v>22</v>
      </c>
      <c r="AU129" s="224">
        <f t="shared" si="73"/>
        <v>-2</v>
      </c>
      <c r="AV129" s="225">
        <f t="shared" si="76"/>
        <v>-4</v>
      </c>
      <c r="AW129" s="224">
        <v>8</v>
      </c>
      <c r="AX129" s="224">
        <v>2</v>
      </c>
      <c r="AY129" s="224">
        <v>2</v>
      </c>
      <c r="AZ129" s="224">
        <f t="shared" si="74"/>
        <v>-4</v>
      </c>
      <c r="BA129" s="225">
        <f>AZ129*5</f>
        <v>-20</v>
      </c>
      <c r="BB129" s="228">
        <v>100</v>
      </c>
      <c r="BC129" s="224">
        <v>16</v>
      </c>
      <c r="BD129" s="224">
        <v>10</v>
      </c>
      <c r="BE129" s="230">
        <v>-74</v>
      </c>
      <c r="BF129" s="231">
        <v>3</v>
      </c>
      <c r="BG129" s="224">
        <v>2</v>
      </c>
      <c r="BH129" s="224">
        <f t="shared" si="75"/>
        <v>-1</v>
      </c>
    </row>
    <row r="130" spans="1:60">
      <c r="A130" s="32">
        <v>127</v>
      </c>
      <c r="B130" s="29">
        <v>107829</v>
      </c>
      <c r="C130" s="30" t="s">
        <v>176</v>
      </c>
      <c r="D130" s="33" t="s">
        <v>47</v>
      </c>
      <c r="E130" s="186">
        <v>44</v>
      </c>
      <c r="F130" s="187">
        <v>100</v>
      </c>
      <c r="G130" s="185">
        <v>1</v>
      </c>
      <c r="H130" s="185">
        <v>1</v>
      </c>
      <c r="I130" s="198">
        <v>8000</v>
      </c>
      <c r="J130" s="111">
        <f t="shared" si="49"/>
        <v>24000</v>
      </c>
      <c r="K130" s="198">
        <f t="shared" si="50"/>
        <v>2116.1076097997802</v>
      </c>
      <c r="L130" s="111">
        <f t="shared" si="51"/>
        <v>6348.3228293993498</v>
      </c>
      <c r="M130" s="199">
        <v>0.264513451224973</v>
      </c>
      <c r="N130" s="200">
        <v>11500</v>
      </c>
      <c r="O130" s="197">
        <f t="shared" si="52"/>
        <v>34500</v>
      </c>
      <c r="P130" s="198">
        <f t="shared" si="53"/>
        <v>2813.7618374056601</v>
      </c>
      <c r="Q130" s="111">
        <f t="shared" si="54"/>
        <v>8441.2855122169804</v>
      </c>
      <c r="R130" s="199">
        <v>0.244674942383101</v>
      </c>
      <c r="S130" s="203">
        <v>11675.84</v>
      </c>
      <c r="T130" s="203">
        <v>3278.8</v>
      </c>
      <c r="U130" s="208">
        <f t="shared" si="55"/>
        <v>0.486493333333333</v>
      </c>
      <c r="V130" s="208">
        <f t="shared" si="56"/>
        <v>0.51648287084830302</v>
      </c>
      <c r="W130" s="208">
        <f t="shared" si="57"/>
        <v>0.33843014492753598</v>
      </c>
      <c r="X130" s="208">
        <f t="shared" si="58"/>
        <v>0.38842425069672498</v>
      </c>
      <c r="Y130" s="299"/>
      <c r="Z130" s="300"/>
      <c r="AA130" s="214">
        <v>4875</v>
      </c>
      <c r="AB130" s="197">
        <f t="shared" si="59"/>
        <v>9750</v>
      </c>
      <c r="AC130" s="198">
        <v>1665.6081381822601</v>
      </c>
      <c r="AD130" s="111">
        <f t="shared" si="60"/>
        <v>3331.2162763645201</v>
      </c>
      <c r="AE130" s="199">
        <v>0.34166320783225701</v>
      </c>
      <c r="AF130" s="198">
        <v>5606.25</v>
      </c>
      <c r="AG130" s="111">
        <f t="shared" si="61"/>
        <v>11212.5</v>
      </c>
      <c r="AH130" s="198">
        <v>1781.3679037859199</v>
      </c>
      <c r="AI130" s="111">
        <f t="shared" si="62"/>
        <v>3562.7358075718398</v>
      </c>
      <c r="AJ130" s="218">
        <v>0.31774678328399902</v>
      </c>
      <c r="AK130" s="110">
        <v>3828.9</v>
      </c>
      <c r="AL130" s="110">
        <v>511.72</v>
      </c>
      <c r="AM130" s="79">
        <f t="shared" si="63"/>
        <v>0.39270769230769198</v>
      </c>
      <c r="AN130" s="79">
        <f t="shared" si="64"/>
        <v>0.153613562598961</v>
      </c>
      <c r="AO130" s="79">
        <f t="shared" si="65"/>
        <v>0.341484949832776</v>
      </c>
      <c r="AP130" s="79">
        <f t="shared" si="66"/>
        <v>0.14363119457593401</v>
      </c>
      <c r="AQ130" s="223"/>
      <c r="AR130" s="223"/>
      <c r="AS130" s="224">
        <v>24</v>
      </c>
      <c r="AT130" s="224">
        <v>10</v>
      </c>
      <c r="AU130" s="224">
        <f t="shared" si="73"/>
        <v>-14</v>
      </c>
      <c r="AV130" s="225">
        <f t="shared" si="76"/>
        <v>-28</v>
      </c>
      <c r="AW130" s="224">
        <v>8</v>
      </c>
      <c r="AX130" s="224">
        <v>2</v>
      </c>
      <c r="AY130" s="224">
        <v>0</v>
      </c>
      <c r="AZ130" s="224">
        <f t="shared" si="74"/>
        <v>-6</v>
      </c>
      <c r="BA130" s="225">
        <f>AZ130*5</f>
        <v>-30</v>
      </c>
      <c r="BB130" s="228">
        <v>100</v>
      </c>
      <c r="BC130" s="224">
        <v>0</v>
      </c>
      <c r="BD130" s="224">
        <v>10</v>
      </c>
      <c r="BE130" s="230">
        <v>-90</v>
      </c>
      <c r="BF130" s="231">
        <v>4</v>
      </c>
      <c r="BG130" s="224">
        <v>0</v>
      </c>
      <c r="BH130" s="224">
        <f t="shared" si="75"/>
        <v>-4</v>
      </c>
    </row>
    <row r="131" spans="1:60">
      <c r="A131" s="232">
        <v>109</v>
      </c>
      <c r="B131" s="32">
        <v>52</v>
      </c>
      <c r="C131" s="33" t="s">
        <v>177</v>
      </c>
      <c r="D131" s="233" t="s">
        <v>55</v>
      </c>
      <c r="E131" s="234">
        <v>37</v>
      </c>
      <c r="F131" s="71">
        <v>100</v>
      </c>
      <c r="G131" s="185">
        <v>2</v>
      </c>
      <c r="H131" s="185">
        <v>0</v>
      </c>
      <c r="I131" s="198">
        <v>10000</v>
      </c>
      <c r="J131" s="111">
        <f t="shared" si="49"/>
        <v>30000</v>
      </c>
      <c r="K131" s="198">
        <f t="shared" si="50"/>
        <v>2275.6967760723601</v>
      </c>
      <c r="L131" s="111">
        <f t="shared" si="51"/>
        <v>6827.0903282170802</v>
      </c>
      <c r="M131" s="199">
        <v>0.22756967760723601</v>
      </c>
      <c r="N131" s="200">
        <v>12800</v>
      </c>
      <c r="O131" s="197">
        <f t="shared" si="52"/>
        <v>38400</v>
      </c>
      <c r="P131" s="198">
        <f t="shared" si="53"/>
        <v>2694.4249828696702</v>
      </c>
      <c r="Q131" s="111">
        <f t="shared" si="54"/>
        <v>8083.2749486090097</v>
      </c>
      <c r="R131" s="199">
        <v>0.21050195178669301</v>
      </c>
      <c r="S131" s="207">
        <v>11691.79</v>
      </c>
      <c r="T131" s="207">
        <v>3057.15</v>
      </c>
      <c r="U131" s="208">
        <f t="shared" si="55"/>
        <v>0.38972633333333301</v>
      </c>
      <c r="V131" s="208">
        <f t="shared" si="56"/>
        <v>0.44779691684530398</v>
      </c>
      <c r="W131" s="208">
        <f t="shared" si="57"/>
        <v>0.30447369791666701</v>
      </c>
      <c r="X131" s="208">
        <f t="shared" si="58"/>
        <v>0.378206855443669</v>
      </c>
      <c r="Y131" s="299"/>
      <c r="Z131" s="300"/>
      <c r="AA131" s="214">
        <v>6500</v>
      </c>
      <c r="AB131" s="197">
        <f t="shared" si="59"/>
        <v>13000</v>
      </c>
      <c r="AC131" s="198">
        <v>1910.63708491075</v>
      </c>
      <c r="AD131" s="111">
        <f t="shared" si="60"/>
        <v>3821.2741698215</v>
      </c>
      <c r="AE131" s="199">
        <v>0.29394416690934699</v>
      </c>
      <c r="AF131" s="198">
        <v>7475</v>
      </c>
      <c r="AG131" s="111">
        <f t="shared" si="61"/>
        <v>14950</v>
      </c>
      <c r="AH131" s="198">
        <v>2043.4263623120501</v>
      </c>
      <c r="AI131" s="111">
        <f t="shared" si="62"/>
        <v>4086.8527246241001</v>
      </c>
      <c r="AJ131" s="218">
        <v>0.27336807522569201</v>
      </c>
      <c r="AK131" s="219">
        <v>10375.11</v>
      </c>
      <c r="AL131" s="219">
        <v>2230.77</v>
      </c>
      <c r="AM131" s="79">
        <f t="shared" si="63"/>
        <v>0.79808538461538503</v>
      </c>
      <c r="AN131" s="79">
        <f t="shared" si="64"/>
        <v>0.58377648419406802</v>
      </c>
      <c r="AO131" s="79">
        <f t="shared" si="65"/>
        <v>0.69398729096989997</v>
      </c>
      <c r="AP131" s="79">
        <f t="shared" si="66"/>
        <v>0.54584056493133903</v>
      </c>
      <c r="AQ131" s="223"/>
      <c r="AR131" s="223"/>
      <c r="AS131" s="224">
        <v>27</v>
      </c>
      <c r="AT131" s="224">
        <v>0</v>
      </c>
      <c r="AU131" s="224">
        <f t="shared" si="73"/>
        <v>-27</v>
      </c>
      <c r="AV131" s="225">
        <f t="shared" si="76"/>
        <v>-54</v>
      </c>
      <c r="AW131" s="224">
        <v>16</v>
      </c>
      <c r="AX131" s="224">
        <v>8</v>
      </c>
      <c r="AY131" s="224">
        <v>2</v>
      </c>
      <c r="AZ131" s="224">
        <f t="shared" si="74"/>
        <v>-6</v>
      </c>
      <c r="BA131" s="225">
        <f>AZ131*5</f>
        <v>-30</v>
      </c>
      <c r="BB131" s="228">
        <v>100</v>
      </c>
      <c r="BC131" s="224">
        <v>16</v>
      </c>
      <c r="BD131" s="224">
        <v>40</v>
      </c>
      <c r="BE131" s="230">
        <v>-44</v>
      </c>
      <c r="BF131" s="231">
        <v>6</v>
      </c>
      <c r="BG131" s="224">
        <v>1</v>
      </c>
      <c r="BH131" s="224">
        <f t="shared" si="75"/>
        <v>-5</v>
      </c>
    </row>
    <row r="132" spans="1:60">
      <c r="A132" s="235" t="s">
        <v>178</v>
      </c>
      <c r="B132" s="235"/>
      <c r="C132" s="235"/>
      <c r="D132" s="235"/>
      <c r="E132" s="235"/>
      <c r="F132" s="110">
        <f t="shared" ref="F132:L132" si="77">SUM(F4:F131)</f>
        <v>19500</v>
      </c>
      <c r="G132" s="185">
        <f t="shared" si="77"/>
        <v>351</v>
      </c>
      <c r="H132" s="185">
        <f t="shared" si="77"/>
        <v>188</v>
      </c>
      <c r="I132" s="198">
        <f t="shared" si="77"/>
        <v>2017000</v>
      </c>
      <c r="J132" s="111">
        <f t="shared" si="77"/>
        <v>6051000</v>
      </c>
      <c r="K132" s="198">
        <f t="shared" si="77"/>
        <v>441993.07549493783</v>
      </c>
      <c r="L132" s="111">
        <f t="shared" si="77"/>
        <v>1325979.2264848128</v>
      </c>
      <c r="M132" s="199">
        <v>0.21770271785481199</v>
      </c>
      <c r="N132" s="200">
        <f>SUM(N4:N131)</f>
        <v>2511925</v>
      </c>
      <c r="O132" s="197">
        <f>SUM(O4:O131)</f>
        <v>7535775</v>
      </c>
      <c r="P132" s="198">
        <f>SUM(P4:P131)</f>
        <v>509500.08620705438</v>
      </c>
      <c r="Q132" s="111">
        <f>SUM(Q4:Q131)</f>
        <v>1528500.2586211632</v>
      </c>
      <c r="R132" s="199">
        <v>0.193812956746964</v>
      </c>
      <c r="S132" s="207">
        <f>SUM(S4:S131)</f>
        <v>6007621.0999999978</v>
      </c>
      <c r="T132" s="207">
        <f>SUM(T4:T131)</f>
        <v>1227523.7400000005</v>
      </c>
      <c r="U132" s="208">
        <f>S132/J132</f>
        <v>0.99283111882333464</v>
      </c>
      <c r="V132" s="208">
        <f>T132/L132</f>
        <v>0.92574884695153259</v>
      </c>
      <c r="W132" s="208">
        <f>S132/O132</f>
        <v>0.79721343856471272</v>
      </c>
      <c r="X132" s="208">
        <f>T132/Q132</f>
        <v>0.80309030572708628</v>
      </c>
      <c r="Y132" s="299"/>
      <c r="Z132" s="300"/>
      <c r="AA132" s="214">
        <f>SUM(AA1:AA57)</f>
        <v>715320</v>
      </c>
      <c r="AB132" s="197">
        <f>SUM(AB4:AB131)</f>
        <v>2624880</v>
      </c>
      <c r="AC132" s="198">
        <f>SUM(AC1:AC57)</f>
        <v>189556.86254321481</v>
      </c>
      <c r="AD132" s="111">
        <f>SUM(AD4:AD131)</f>
        <v>720080.64843531477</v>
      </c>
      <c r="AE132" s="199">
        <f>AC132/AA132</f>
        <v>0.26499589350670305</v>
      </c>
      <c r="AF132" s="198">
        <f>SUM(AF1:AF57)</f>
        <v>822618</v>
      </c>
      <c r="AG132" s="111">
        <f>SUM(AG4:AG131)</f>
        <v>3018612</v>
      </c>
      <c r="AH132" s="198">
        <f>SUM(AH1:AH57)</f>
        <v>202731.06448996824</v>
      </c>
      <c r="AI132" s="111">
        <f>SUM(AI4:AI131)</f>
        <v>770126.25350156869</v>
      </c>
      <c r="AJ132" s="218">
        <f>AH132/AF132</f>
        <v>0.2464461809612338</v>
      </c>
      <c r="AK132" s="219">
        <f>SUM(AK4:AK131)</f>
        <v>2858585.3300000005</v>
      </c>
      <c r="AL132" s="219">
        <f>SUM(AL4:AL131)</f>
        <v>606354.77999999956</v>
      </c>
      <c r="AM132" s="220">
        <f>AK132/AB132</f>
        <v>1.0890346720611992</v>
      </c>
      <c r="AN132" s="79">
        <f>AL132/AD132</f>
        <v>0.84206509551057429</v>
      </c>
      <c r="AO132" s="79">
        <f>AK132/AG132</f>
        <v>0.94698667135756454</v>
      </c>
      <c r="AP132" s="79">
        <f>AL132/AI132</f>
        <v>0.78734464283363692</v>
      </c>
      <c r="AQ132" s="223"/>
      <c r="AR132" s="223"/>
      <c r="AS132" s="224">
        <f>SUM(AS4:AS131)</f>
        <v>5208</v>
      </c>
      <c r="AT132" s="224">
        <v>0</v>
      </c>
      <c r="AU132" s="224">
        <f t="shared" si="73"/>
        <v>-5208</v>
      </c>
      <c r="AV132" s="225"/>
      <c r="AW132" s="224">
        <f>SUM(AW4:AW131)</f>
        <v>2049</v>
      </c>
      <c r="AX132" s="224">
        <f>SUM(AX4:AX131)</f>
        <v>1217</v>
      </c>
      <c r="AY132" s="224">
        <f>SUM(AY4:AY131)</f>
        <v>331</v>
      </c>
      <c r="AZ132" s="224"/>
      <c r="BA132" s="224"/>
      <c r="BB132" s="228">
        <f>SUM(BB4:BB131)</f>
        <v>17700</v>
      </c>
      <c r="BC132" s="224">
        <f>SUM(BC4:BC131)</f>
        <v>2648</v>
      </c>
      <c r="BD132" s="224">
        <f>SUM(BD4:BD131)</f>
        <v>7966</v>
      </c>
      <c r="BE132" s="230">
        <f>SUM(BE4:BE131)</f>
        <v>-7086</v>
      </c>
      <c r="BF132" s="231">
        <f>SUM(BF4:BF131)</f>
        <v>992</v>
      </c>
      <c r="BG132" s="224">
        <v>0</v>
      </c>
      <c r="BH132" s="224">
        <f t="shared" si="75"/>
        <v>-992</v>
      </c>
    </row>
  </sheetData>
  <sortState ref="A4:BF132">
    <sortCondition descending="1" ref="U4"/>
  </sortState>
  <mergeCells count="20">
    <mergeCell ref="AS2:AV2"/>
    <mergeCell ref="AW2:BE2"/>
    <mergeCell ref="BF2:BH2"/>
    <mergeCell ref="Y1:Z2"/>
    <mergeCell ref="AQ1:AR2"/>
    <mergeCell ref="AB2:AD2"/>
    <mergeCell ref="AG2:AI2"/>
    <mergeCell ref="AK2:AL2"/>
    <mergeCell ref="AM2:AN2"/>
    <mergeCell ref="AO2:AP2"/>
    <mergeCell ref="J2:L2"/>
    <mergeCell ref="O2:Q2"/>
    <mergeCell ref="S2:T2"/>
    <mergeCell ref="U2:V2"/>
    <mergeCell ref="W2:X2"/>
    <mergeCell ref="J1:Q1"/>
    <mergeCell ref="S1:X1"/>
    <mergeCell ref="AB1:AI1"/>
    <mergeCell ref="AK1:AP1"/>
    <mergeCell ref="AS1:BH1"/>
  </mergeCells>
  <phoneticPr fontId="3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74"/>
  <sheetViews>
    <sheetView topLeftCell="A491" workbookViewId="0">
      <selection activeCell="J48" sqref="J48"/>
    </sheetView>
  </sheetViews>
  <sheetFormatPr defaultColWidth="8" defaultRowHeight="15.95" customHeight="1"/>
  <cols>
    <col min="1" max="1" width="4.875" style="142" customWidth="1"/>
    <col min="2" max="2" width="7" style="142" customWidth="1"/>
    <col min="3" max="3" width="42.25" style="143" customWidth="1"/>
    <col min="4" max="4" width="9.25" style="142"/>
    <col min="5" max="5" width="13.5" style="144" customWidth="1"/>
    <col min="6" max="6" width="8.5" style="142" customWidth="1"/>
    <col min="7" max="7" width="12.875" style="142" customWidth="1"/>
    <col min="8" max="8" width="11.375" style="145" customWidth="1"/>
    <col min="9" max="9" width="9.5" style="116" customWidth="1"/>
    <col min="10" max="16384" width="8" style="22"/>
  </cols>
  <sheetData>
    <row r="1" spans="1:9" ht="15.95" customHeight="1">
      <c r="A1" s="261" t="s">
        <v>179</v>
      </c>
      <c r="B1" s="262"/>
      <c r="C1" s="262"/>
      <c r="D1" s="262"/>
      <c r="E1" s="262"/>
      <c r="F1" s="262"/>
      <c r="G1" s="262"/>
      <c r="H1" s="263"/>
      <c r="I1" s="262"/>
    </row>
    <row r="2" spans="1:9" ht="15.95" customHeight="1">
      <c r="A2" s="146" t="s">
        <v>14</v>
      </c>
      <c r="B2" s="146" t="s">
        <v>180</v>
      </c>
      <c r="C2" s="147" t="s">
        <v>181</v>
      </c>
      <c r="D2" s="146" t="s">
        <v>182</v>
      </c>
      <c r="E2" s="148" t="s">
        <v>183</v>
      </c>
      <c r="F2" s="146" t="s">
        <v>184</v>
      </c>
      <c r="G2" s="146" t="s">
        <v>185</v>
      </c>
      <c r="H2" s="149" t="s">
        <v>24</v>
      </c>
      <c r="I2" s="26" t="s">
        <v>186</v>
      </c>
    </row>
    <row r="3" spans="1:9" s="313" customFormat="1" ht="15.95" customHeight="1">
      <c r="A3" s="308">
        <v>11</v>
      </c>
      <c r="B3" s="308">
        <v>737</v>
      </c>
      <c r="C3" s="309" t="s">
        <v>225</v>
      </c>
      <c r="D3" s="308">
        <v>11642</v>
      </c>
      <c r="E3" s="310" t="s">
        <v>226</v>
      </c>
      <c r="F3" s="308">
        <v>407</v>
      </c>
      <c r="G3" s="308">
        <v>45085.9</v>
      </c>
      <c r="H3" s="311">
        <v>10749.5033961482</v>
      </c>
      <c r="I3" s="312">
        <v>180</v>
      </c>
    </row>
    <row r="4" spans="1:9" s="313" customFormat="1" ht="15.95" customHeight="1">
      <c r="A4" s="308">
        <v>16</v>
      </c>
      <c r="B4" s="308">
        <v>737</v>
      </c>
      <c r="C4" s="309" t="s">
        <v>225</v>
      </c>
      <c r="D4" s="308">
        <v>11109</v>
      </c>
      <c r="E4" s="310" t="s">
        <v>234</v>
      </c>
      <c r="F4" s="308">
        <v>471</v>
      </c>
      <c r="G4" s="308">
        <v>42849.97</v>
      </c>
      <c r="H4" s="311">
        <v>11021.663776867799</v>
      </c>
      <c r="I4" s="312">
        <v>180</v>
      </c>
    </row>
    <row r="5" spans="1:9" s="141" customFormat="1" ht="15.95" customHeight="1">
      <c r="A5" s="150">
        <v>3</v>
      </c>
      <c r="B5" s="150">
        <v>307</v>
      </c>
      <c r="C5" s="151" t="s">
        <v>191</v>
      </c>
      <c r="D5" s="150">
        <v>7107</v>
      </c>
      <c r="E5" s="152" t="s">
        <v>192</v>
      </c>
      <c r="F5" s="150">
        <v>461</v>
      </c>
      <c r="G5" s="150">
        <v>98285.2</v>
      </c>
      <c r="H5" s="153">
        <v>17552.282401486202</v>
      </c>
      <c r="I5" s="158">
        <v>400</v>
      </c>
    </row>
    <row r="6" spans="1:9" s="141" customFormat="1" ht="15.95" customHeight="1">
      <c r="A6" s="150">
        <v>4</v>
      </c>
      <c r="B6" s="150">
        <v>307</v>
      </c>
      <c r="C6" s="151" t="s">
        <v>191</v>
      </c>
      <c r="D6" s="150">
        <v>10613</v>
      </c>
      <c r="E6" s="152" t="s">
        <v>193</v>
      </c>
      <c r="F6" s="150">
        <v>340</v>
      </c>
      <c r="G6" s="150">
        <v>88284.19</v>
      </c>
      <c r="H6" s="153">
        <v>21821.192133994198</v>
      </c>
      <c r="I6" s="158">
        <v>400</v>
      </c>
    </row>
    <row r="7" spans="1:9" s="141" customFormat="1" ht="15.95" customHeight="1">
      <c r="A7" s="150">
        <v>5</v>
      </c>
      <c r="B7" s="150">
        <v>337</v>
      </c>
      <c r="C7" s="151" t="s">
        <v>194</v>
      </c>
      <c r="D7" s="150">
        <v>4264</v>
      </c>
      <c r="E7" s="152" t="s">
        <v>195</v>
      </c>
      <c r="F7" s="150">
        <v>338</v>
      </c>
      <c r="G7" s="150">
        <v>83115.34</v>
      </c>
      <c r="H7" s="153">
        <v>13266.825640643099</v>
      </c>
      <c r="I7" s="158">
        <v>400</v>
      </c>
    </row>
    <row r="8" spans="1:9" s="141" customFormat="1" ht="15.95" customHeight="1">
      <c r="A8" s="150">
        <v>6</v>
      </c>
      <c r="B8" s="150">
        <v>582</v>
      </c>
      <c r="C8" s="151" t="s">
        <v>196</v>
      </c>
      <c r="D8" s="150">
        <v>4044</v>
      </c>
      <c r="E8" s="152" t="s">
        <v>197</v>
      </c>
      <c r="F8" s="150">
        <v>375</v>
      </c>
      <c r="G8" s="150">
        <v>81391.33</v>
      </c>
      <c r="H8" s="153">
        <v>14508.3460813358</v>
      </c>
      <c r="I8" s="158">
        <v>400</v>
      </c>
    </row>
    <row r="9" spans="1:9" s="141" customFormat="1" ht="15.95" customHeight="1">
      <c r="A9" s="150">
        <v>7</v>
      </c>
      <c r="B9" s="150">
        <v>517</v>
      </c>
      <c r="C9" s="151" t="s">
        <v>198</v>
      </c>
      <c r="D9" s="150">
        <v>4024</v>
      </c>
      <c r="E9" s="152" t="s">
        <v>199</v>
      </c>
      <c r="F9" s="150">
        <v>407</v>
      </c>
      <c r="G9" s="150">
        <v>80131.31</v>
      </c>
      <c r="H9" s="153">
        <v>14363.2125666751</v>
      </c>
      <c r="I9" s="158">
        <v>400</v>
      </c>
    </row>
    <row r="10" spans="1:9" s="141" customFormat="1" ht="15.95" customHeight="1">
      <c r="A10" s="150">
        <v>8</v>
      </c>
      <c r="B10" s="150">
        <v>750</v>
      </c>
      <c r="C10" s="151" t="s">
        <v>62</v>
      </c>
      <c r="D10" s="150">
        <v>4033</v>
      </c>
      <c r="E10" s="152" t="s">
        <v>200</v>
      </c>
      <c r="F10" s="150">
        <v>326</v>
      </c>
      <c r="G10" s="150">
        <v>75961.27</v>
      </c>
      <c r="H10" s="153">
        <v>15894.0926953118</v>
      </c>
      <c r="I10" s="158">
        <v>400</v>
      </c>
    </row>
    <row r="11" spans="1:9" s="141" customFormat="1" ht="15.95" customHeight="1">
      <c r="A11" s="150">
        <v>9</v>
      </c>
      <c r="B11" s="150">
        <v>517</v>
      </c>
      <c r="C11" s="151" t="s">
        <v>198</v>
      </c>
      <c r="D11" s="150">
        <v>11872</v>
      </c>
      <c r="E11" s="152" t="s">
        <v>201</v>
      </c>
      <c r="F11" s="150">
        <v>405</v>
      </c>
      <c r="G11" s="150">
        <v>70037.39</v>
      </c>
      <c r="H11" s="153">
        <v>12531.1377358396</v>
      </c>
      <c r="I11" s="158">
        <v>400</v>
      </c>
    </row>
    <row r="12" spans="1:9" s="141" customFormat="1" ht="15.95" customHeight="1">
      <c r="A12" s="150">
        <v>10</v>
      </c>
      <c r="B12" s="150">
        <v>582</v>
      </c>
      <c r="C12" s="151" t="s">
        <v>196</v>
      </c>
      <c r="D12" s="150">
        <v>8798</v>
      </c>
      <c r="E12" s="152" t="s">
        <v>202</v>
      </c>
      <c r="F12" s="150">
        <v>340</v>
      </c>
      <c r="G12" s="150">
        <v>69348.05</v>
      </c>
      <c r="H12" s="153">
        <v>10146.2134442756</v>
      </c>
      <c r="I12" s="158">
        <v>400</v>
      </c>
    </row>
    <row r="13" spans="1:9" s="141" customFormat="1" ht="15.95" customHeight="1">
      <c r="A13" s="150">
        <v>11</v>
      </c>
      <c r="B13" s="150">
        <v>337</v>
      </c>
      <c r="C13" s="151" t="s">
        <v>194</v>
      </c>
      <c r="D13" s="150">
        <v>11883</v>
      </c>
      <c r="E13" s="152" t="s">
        <v>203</v>
      </c>
      <c r="F13" s="150">
        <v>301</v>
      </c>
      <c r="G13" s="150">
        <v>68510.899999999994</v>
      </c>
      <c r="H13" s="153">
        <v>11339.826277268199</v>
      </c>
      <c r="I13" s="158">
        <v>400</v>
      </c>
    </row>
    <row r="14" spans="1:9" s="141" customFormat="1" ht="15.95" customHeight="1">
      <c r="A14" s="150">
        <v>12</v>
      </c>
      <c r="B14" s="150">
        <v>513</v>
      </c>
      <c r="C14" s="151" t="s">
        <v>204</v>
      </c>
      <c r="D14" s="150">
        <v>9760</v>
      </c>
      <c r="E14" s="152" t="s">
        <v>205</v>
      </c>
      <c r="F14" s="150">
        <v>575</v>
      </c>
      <c r="G14" s="150">
        <v>68394.509999999995</v>
      </c>
      <c r="H14" s="153">
        <v>14062.3244753892</v>
      </c>
      <c r="I14" s="158">
        <v>400</v>
      </c>
    </row>
    <row r="15" spans="1:9" s="141" customFormat="1" ht="15.95" customHeight="1">
      <c r="A15" s="150">
        <v>13</v>
      </c>
      <c r="B15" s="150">
        <v>307</v>
      </c>
      <c r="C15" s="151" t="s">
        <v>191</v>
      </c>
      <c r="D15" s="150">
        <v>10886</v>
      </c>
      <c r="E15" s="152" t="s">
        <v>206</v>
      </c>
      <c r="F15" s="150">
        <v>214</v>
      </c>
      <c r="G15" s="150">
        <v>64434.96</v>
      </c>
      <c r="H15" s="153">
        <v>8075.3864723249799</v>
      </c>
      <c r="I15" s="158">
        <v>400</v>
      </c>
    </row>
    <row r="16" spans="1:9" s="141" customFormat="1" ht="15.95" customHeight="1">
      <c r="A16" s="150">
        <v>14</v>
      </c>
      <c r="B16" s="150">
        <v>307</v>
      </c>
      <c r="C16" s="151" t="s">
        <v>191</v>
      </c>
      <c r="D16" s="150">
        <v>991137</v>
      </c>
      <c r="E16" s="152" t="s">
        <v>207</v>
      </c>
      <c r="F16" s="150">
        <v>384</v>
      </c>
      <c r="G16" s="150">
        <v>63791.98</v>
      </c>
      <c r="H16" s="153">
        <v>13892.286552604101</v>
      </c>
      <c r="I16" s="158">
        <v>400</v>
      </c>
    </row>
    <row r="17" spans="1:9" s="141" customFormat="1" ht="15.95" customHeight="1">
      <c r="A17" s="150">
        <v>15</v>
      </c>
      <c r="B17" s="150">
        <v>365</v>
      </c>
      <c r="C17" s="151" t="s">
        <v>208</v>
      </c>
      <c r="D17" s="150">
        <v>4301</v>
      </c>
      <c r="E17" s="152" t="s">
        <v>209</v>
      </c>
      <c r="F17" s="150">
        <v>383</v>
      </c>
      <c r="G17" s="150">
        <v>61607.62</v>
      </c>
      <c r="H17" s="153">
        <v>12140.0679584878</v>
      </c>
      <c r="I17" s="158">
        <v>400</v>
      </c>
    </row>
    <row r="18" spans="1:9" s="141" customFormat="1" ht="15.95" customHeight="1">
      <c r="A18" s="150">
        <v>16</v>
      </c>
      <c r="B18" s="150">
        <v>307</v>
      </c>
      <c r="C18" s="151" t="s">
        <v>191</v>
      </c>
      <c r="D18" s="150">
        <v>9563</v>
      </c>
      <c r="E18" s="152" t="s">
        <v>210</v>
      </c>
      <c r="F18" s="150">
        <v>382</v>
      </c>
      <c r="G18" s="150">
        <v>60254.15</v>
      </c>
      <c r="H18" s="153">
        <v>11511.675083939101</v>
      </c>
      <c r="I18" s="158">
        <v>400</v>
      </c>
    </row>
    <row r="19" spans="1:9" ht="15.95" customHeight="1">
      <c r="A19" s="154">
        <v>1</v>
      </c>
      <c r="B19" s="154">
        <v>343</v>
      </c>
      <c r="C19" s="155" t="s">
        <v>189</v>
      </c>
      <c r="D19" s="154">
        <v>10932</v>
      </c>
      <c r="E19" s="156" t="s">
        <v>211</v>
      </c>
      <c r="F19" s="154">
        <v>324</v>
      </c>
      <c r="G19" s="154">
        <v>53725.31</v>
      </c>
      <c r="H19" s="157">
        <v>13360.160663496899</v>
      </c>
      <c r="I19" s="159">
        <v>180</v>
      </c>
    </row>
    <row r="20" spans="1:9" ht="15.95" customHeight="1">
      <c r="A20" s="154">
        <v>2</v>
      </c>
      <c r="B20" s="154">
        <v>307</v>
      </c>
      <c r="C20" s="155" t="s">
        <v>191</v>
      </c>
      <c r="D20" s="154">
        <v>10989</v>
      </c>
      <c r="E20" s="156" t="s">
        <v>212</v>
      </c>
      <c r="F20" s="154">
        <v>347</v>
      </c>
      <c r="G20" s="154">
        <v>53325.8</v>
      </c>
      <c r="H20" s="157">
        <v>14035.470084726399</v>
      </c>
      <c r="I20" s="159">
        <v>180</v>
      </c>
    </row>
    <row r="21" spans="1:9" ht="15.95" customHeight="1">
      <c r="A21" s="154">
        <v>3</v>
      </c>
      <c r="B21" s="154">
        <v>582</v>
      </c>
      <c r="C21" s="155" t="s">
        <v>196</v>
      </c>
      <c r="D21" s="154">
        <v>4444</v>
      </c>
      <c r="E21" s="156" t="s">
        <v>213</v>
      </c>
      <c r="F21" s="154">
        <v>311</v>
      </c>
      <c r="G21" s="154">
        <v>52015.1</v>
      </c>
      <c r="H21" s="157">
        <v>8249.3251542401995</v>
      </c>
      <c r="I21" s="159">
        <v>180</v>
      </c>
    </row>
    <row r="22" spans="1:9" ht="15.95" customHeight="1">
      <c r="A22" s="154">
        <v>4</v>
      </c>
      <c r="B22" s="154">
        <v>582</v>
      </c>
      <c r="C22" s="155" t="s">
        <v>196</v>
      </c>
      <c r="D22" s="154">
        <v>10816</v>
      </c>
      <c r="E22" s="156" t="s">
        <v>214</v>
      </c>
      <c r="F22" s="154">
        <v>316</v>
      </c>
      <c r="G22" s="154">
        <v>51410.57</v>
      </c>
      <c r="H22" s="157">
        <v>9020.8693774461699</v>
      </c>
      <c r="I22" s="159">
        <v>180</v>
      </c>
    </row>
    <row r="23" spans="1:9" ht="15.95" customHeight="1">
      <c r="A23" s="154">
        <v>5</v>
      </c>
      <c r="B23" s="154">
        <v>329</v>
      </c>
      <c r="C23" s="155" t="s">
        <v>215</v>
      </c>
      <c r="D23" s="154">
        <v>9988</v>
      </c>
      <c r="E23" s="156" t="s">
        <v>216</v>
      </c>
      <c r="F23" s="154">
        <v>151</v>
      </c>
      <c r="G23" s="154">
        <v>50357.89</v>
      </c>
      <c r="H23" s="157">
        <v>-2933.0992851287001</v>
      </c>
      <c r="I23" s="159">
        <v>180</v>
      </c>
    </row>
    <row r="24" spans="1:9" ht="15.95" customHeight="1">
      <c r="A24" s="154">
        <v>6</v>
      </c>
      <c r="B24" s="154">
        <v>517</v>
      </c>
      <c r="C24" s="155" t="s">
        <v>198</v>
      </c>
      <c r="D24" s="154">
        <v>13001</v>
      </c>
      <c r="E24" s="156" t="s">
        <v>217</v>
      </c>
      <c r="F24" s="154">
        <v>379</v>
      </c>
      <c r="G24" s="154">
        <v>50244.19</v>
      </c>
      <c r="H24" s="157">
        <v>10418.8671363752</v>
      </c>
      <c r="I24" s="159">
        <v>180</v>
      </c>
    </row>
    <row r="25" spans="1:9" ht="15.95" customHeight="1">
      <c r="A25" s="154">
        <v>7</v>
      </c>
      <c r="B25" s="154">
        <v>111400</v>
      </c>
      <c r="C25" s="155" t="s">
        <v>218</v>
      </c>
      <c r="D25" s="154">
        <v>7645</v>
      </c>
      <c r="E25" s="156" t="s">
        <v>219</v>
      </c>
      <c r="F25" s="154">
        <v>209</v>
      </c>
      <c r="G25" s="154">
        <v>46374.41</v>
      </c>
      <c r="H25" s="157">
        <v>6892.8507658246999</v>
      </c>
      <c r="I25" s="159">
        <v>180</v>
      </c>
    </row>
    <row r="26" spans="1:9" ht="15.95" customHeight="1">
      <c r="A26" s="154">
        <v>8</v>
      </c>
      <c r="B26" s="154">
        <v>571</v>
      </c>
      <c r="C26" s="155" t="s">
        <v>220</v>
      </c>
      <c r="D26" s="154">
        <v>6454</v>
      </c>
      <c r="E26" s="156" t="s">
        <v>221</v>
      </c>
      <c r="F26" s="154">
        <v>333</v>
      </c>
      <c r="G26" s="154">
        <v>46170.46</v>
      </c>
      <c r="H26" s="157">
        <v>11208.4521624515</v>
      </c>
      <c r="I26" s="159">
        <v>180</v>
      </c>
    </row>
    <row r="27" spans="1:9" ht="15.95" customHeight="1">
      <c r="A27" s="154">
        <v>9</v>
      </c>
      <c r="B27" s="154">
        <v>546</v>
      </c>
      <c r="C27" s="155" t="s">
        <v>222</v>
      </c>
      <c r="D27" s="154">
        <v>6123</v>
      </c>
      <c r="E27" s="156" t="s">
        <v>223</v>
      </c>
      <c r="F27" s="154">
        <v>550</v>
      </c>
      <c r="G27" s="154">
        <v>45769.04</v>
      </c>
      <c r="H27" s="157">
        <v>9833.3678801426595</v>
      </c>
      <c r="I27" s="159">
        <v>180</v>
      </c>
    </row>
    <row r="28" spans="1:9" ht="15.95" customHeight="1">
      <c r="A28" s="154">
        <v>10</v>
      </c>
      <c r="B28" s="154">
        <v>307</v>
      </c>
      <c r="C28" s="155" t="s">
        <v>191</v>
      </c>
      <c r="D28" s="154">
        <v>9669</v>
      </c>
      <c r="E28" s="156" t="s">
        <v>224</v>
      </c>
      <c r="F28" s="154">
        <v>341</v>
      </c>
      <c r="G28" s="154">
        <v>45761.15</v>
      </c>
      <c r="H28" s="157">
        <v>10538.2434173809</v>
      </c>
      <c r="I28" s="159">
        <v>180</v>
      </c>
    </row>
    <row r="29" spans="1:9" s="313" customFormat="1" ht="15.95" customHeight="1">
      <c r="A29" s="308">
        <v>11</v>
      </c>
      <c r="B29" s="308">
        <v>737</v>
      </c>
      <c r="C29" s="309" t="s">
        <v>225</v>
      </c>
      <c r="D29" s="308">
        <v>11642</v>
      </c>
      <c r="E29" s="310" t="s">
        <v>226</v>
      </c>
      <c r="F29" s="308">
        <v>407</v>
      </c>
      <c r="G29" s="308">
        <v>45085.9</v>
      </c>
      <c r="H29" s="311">
        <v>10749.5033961482</v>
      </c>
      <c r="I29" s="312">
        <v>180</v>
      </c>
    </row>
    <row r="30" spans="1:9" ht="15.95" customHeight="1">
      <c r="A30" s="154">
        <v>12</v>
      </c>
      <c r="B30" s="154">
        <v>581</v>
      </c>
      <c r="C30" s="155" t="s">
        <v>227</v>
      </c>
      <c r="D30" s="154">
        <v>13581</v>
      </c>
      <c r="E30" s="156" t="s">
        <v>228</v>
      </c>
      <c r="F30" s="154">
        <v>501</v>
      </c>
      <c r="G30" s="154">
        <v>44789.21</v>
      </c>
      <c r="H30" s="157">
        <v>8790.7836057762997</v>
      </c>
      <c r="I30" s="159">
        <v>180</v>
      </c>
    </row>
    <row r="31" spans="1:9" ht="15.95" customHeight="1">
      <c r="A31" s="154">
        <v>13</v>
      </c>
      <c r="B31" s="154">
        <v>106399</v>
      </c>
      <c r="C31" s="155" t="s">
        <v>229</v>
      </c>
      <c r="D31" s="154">
        <v>10860</v>
      </c>
      <c r="E31" s="156" t="s">
        <v>230</v>
      </c>
      <c r="F31" s="154">
        <v>447</v>
      </c>
      <c r="G31" s="154">
        <v>43737.120000000003</v>
      </c>
      <c r="H31" s="157">
        <v>9668.0896480234005</v>
      </c>
      <c r="I31" s="159">
        <v>180</v>
      </c>
    </row>
    <row r="32" spans="1:9" ht="15.95" customHeight="1">
      <c r="A32" s="154">
        <v>14</v>
      </c>
      <c r="B32" s="154">
        <v>707</v>
      </c>
      <c r="C32" s="155" t="s">
        <v>231</v>
      </c>
      <c r="D32" s="154">
        <v>10951</v>
      </c>
      <c r="E32" s="156" t="s">
        <v>232</v>
      </c>
      <c r="F32" s="154">
        <v>335</v>
      </c>
      <c r="G32" s="154">
        <v>43487.360000000001</v>
      </c>
      <c r="H32" s="157">
        <v>13425.729215535999</v>
      </c>
      <c r="I32" s="159">
        <v>180</v>
      </c>
    </row>
    <row r="33" spans="1:9" ht="15.95" customHeight="1">
      <c r="A33" s="154">
        <v>15</v>
      </c>
      <c r="B33" s="154">
        <v>581</v>
      </c>
      <c r="C33" s="155" t="s">
        <v>227</v>
      </c>
      <c r="D33" s="154">
        <v>13052</v>
      </c>
      <c r="E33" s="156" t="s">
        <v>233</v>
      </c>
      <c r="F33" s="154">
        <v>447</v>
      </c>
      <c r="G33" s="154">
        <v>43444.26</v>
      </c>
      <c r="H33" s="157">
        <v>7487.1462528617003</v>
      </c>
      <c r="I33" s="159">
        <v>180</v>
      </c>
    </row>
    <row r="34" spans="1:9" s="313" customFormat="1" ht="15.95" customHeight="1">
      <c r="A34" s="308">
        <v>16</v>
      </c>
      <c r="B34" s="308">
        <v>737</v>
      </c>
      <c r="C34" s="309" t="s">
        <v>225</v>
      </c>
      <c r="D34" s="308">
        <v>11109</v>
      </c>
      <c r="E34" s="310" t="s">
        <v>234</v>
      </c>
      <c r="F34" s="308">
        <v>471</v>
      </c>
      <c r="G34" s="308">
        <v>42849.97</v>
      </c>
      <c r="H34" s="311">
        <v>11021.663776867799</v>
      </c>
      <c r="I34" s="312">
        <v>180</v>
      </c>
    </row>
    <row r="35" spans="1:9" ht="15.95" customHeight="1">
      <c r="A35" s="154">
        <v>17</v>
      </c>
      <c r="B35" s="154">
        <v>337</v>
      </c>
      <c r="C35" s="155" t="s">
        <v>194</v>
      </c>
      <c r="D35" s="154">
        <v>6965</v>
      </c>
      <c r="E35" s="156" t="s">
        <v>235</v>
      </c>
      <c r="F35" s="154">
        <v>290</v>
      </c>
      <c r="G35" s="154">
        <v>41969.83</v>
      </c>
      <c r="H35" s="157">
        <v>9090.0125565354701</v>
      </c>
      <c r="I35" s="159">
        <v>180</v>
      </c>
    </row>
    <row r="36" spans="1:9" ht="15.95" customHeight="1">
      <c r="A36" s="154">
        <v>18</v>
      </c>
      <c r="B36" s="154">
        <v>514</v>
      </c>
      <c r="C36" s="155" t="s">
        <v>236</v>
      </c>
      <c r="D36" s="154">
        <v>5406</v>
      </c>
      <c r="E36" s="156" t="s">
        <v>237</v>
      </c>
      <c r="F36" s="154">
        <v>345</v>
      </c>
      <c r="G36" s="154">
        <v>41812.53</v>
      </c>
      <c r="H36" s="157">
        <v>6855.8273093961998</v>
      </c>
      <c r="I36" s="159">
        <v>180</v>
      </c>
    </row>
    <row r="37" spans="1:9" ht="15.95" customHeight="1">
      <c r="A37" s="154">
        <v>19</v>
      </c>
      <c r="B37" s="154">
        <v>511</v>
      </c>
      <c r="C37" s="155" t="s">
        <v>238</v>
      </c>
      <c r="D37" s="154">
        <v>5527</v>
      </c>
      <c r="E37" s="156" t="s">
        <v>239</v>
      </c>
      <c r="F37" s="154">
        <v>469</v>
      </c>
      <c r="G37" s="154">
        <v>41409.64</v>
      </c>
      <c r="H37" s="157">
        <v>5421.3282153045002</v>
      </c>
      <c r="I37" s="159">
        <v>180</v>
      </c>
    </row>
    <row r="38" spans="1:9" ht="15.95" customHeight="1">
      <c r="A38" s="154">
        <v>20</v>
      </c>
      <c r="B38" s="154">
        <v>54</v>
      </c>
      <c r="C38" s="155" t="s">
        <v>240</v>
      </c>
      <c r="D38" s="154">
        <v>6301</v>
      </c>
      <c r="E38" s="156" t="s">
        <v>241</v>
      </c>
      <c r="F38" s="154">
        <v>324</v>
      </c>
      <c r="G38" s="154">
        <v>40876.36</v>
      </c>
      <c r="H38" s="157">
        <v>8401.5205833973996</v>
      </c>
      <c r="I38" s="159">
        <v>180</v>
      </c>
    </row>
    <row r="39" spans="1:9" ht="15.95" customHeight="1">
      <c r="A39" s="154">
        <v>21</v>
      </c>
      <c r="B39" s="154">
        <v>379</v>
      </c>
      <c r="C39" s="155" t="s">
        <v>242</v>
      </c>
      <c r="D39" s="154">
        <v>6830</v>
      </c>
      <c r="E39" s="156" t="s">
        <v>243</v>
      </c>
      <c r="F39" s="154">
        <v>384</v>
      </c>
      <c r="G39" s="154">
        <v>40556.239999999998</v>
      </c>
      <c r="H39" s="157">
        <v>7470.1126127860998</v>
      </c>
      <c r="I39" s="159">
        <v>180</v>
      </c>
    </row>
    <row r="40" spans="1:9" ht="15.95" customHeight="1">
      <c r="A40" s="154">
        <v>22</v>
      </c>
      <c r="B40" s="154">
        <v>102934</v>
      </c>
      <c r="C40" s="155" t="s">
        <v>244</v>
      </c>
      <c r="D40" s="154">
        <v>4147</v>
      </c>
      <c r="E40" s="156" t="s">
        <v>245</v>
      </c>
      <c r="F40" s="154">
        <v>283</v>
      </c>
      <c r="G40" s="154">
        <v>40264</v>
      </c>
      <c r="H40" s="157">
        <v>9841.0424937782991</v>
      </c>
      <c r="I40" s="159">
        <v>180</v>
      </c>
    </row>
    <row r="41" spans="1:9" ht="15.95" customHeight="1">
      <c r="A41" s="154">
        <v>23</v>
      </c>
      <c r="B41" s="154">
        <v>102565</v>
      </c>
      <c r="C41" s="155" t="s">
        <v>246</v>
      </c>
      <c r="D41" s="154">
        <v>12135</v>
      </c>
      <c r="E41" s="156" t="s">
        <v>247</v>
      </c>
      <c r="F41" s="154">
        <v>326</v>
      </c>
      <c r="G41" s="154">
        <v>39618.699999999997</v>
      </c>
      <c r="H41" s="157">
        <v>8865.9461362218008</v>
      </c>
      <c r="I41" s="159">
        <v>180</v>
      </c>
    </row>
    <row r="42" spans="1:9" ht="15.95" customHeight="1">
      <c r="A42" s="154">
        <v>24</v>
      </c>
      <c r="B42" s="154">
        <v>712</v>
      </c>
      <c r="C42" s="155" t="s">
        <v>248</v>
      </c>
      <c r="D42" s="154">
        <v>7050</v>
      </c>
      <c r="E42" s="156" t="s">
        <v>249</v>
      </c>
      <c r="F42" s="154">
        <v>408</v>
      </c>
      <c r="G42" s="154">
        <v>39564.1</v>
      </c>
      <c r="H42" s="157">
        <v>10529.5475471604</v>
      </c>
      <c r="I42" s="159">
        <v>180</v>
      </c>
    </row>
    <row r="43" spans="1:9" ht="15.95" customHeight="1">
      <c r="A43" s="154">
        <v>25</v>
      </c>
      <c r="B43" s="154">
        <v>104428</v>
      </c>
      <c r="C43" s="155" t="s">
        <v>250</v>
      </c>
      <c r="D43" s="154">
        <v>6472</v>
      </c>
      <c r="E43" s="156" t="s">
        <v>251</v>
      </c>
      <c r="F43" s="154">
        <v>365</v>
      </c>
      <c r="G43" s="154">
        <v>39497.57</v>
      </c>
      <c r="H43" s="157">
        <v>9556.0595435381001</v>
      </c>
      <c r="I43" s="159">
        <v>180</v>
      </c>
    </row>
    <row r="44" spans="1:9" ht="15.95" customHeight="1">
      <c r="A44" s="154">
        <v>26</v>
      </c>
      <c r="B44" s="154">
        <v>578</v>
      </c>
      <c r="C44" s="155" t="s">
        <v>252</v>
      </c>
      <c r="D44" s="154">
        <v>9140</v>
      </c>
      <c r="E44" s="156" t="s">
        <v>253</v>
      </c>
      <c r="F44" s="154">
        <v>370</v>
      </c>
      <c r="G44" s="154">
        <v>39352.42</v>
      </c>
      <c r="H44" s="157">
        <v>11993.197182161401</v>
      </c>
      <c r="I44" s="159">
        <v>180</v>
      </c>
    </row>
    <row r="45" spans="1:9" ht="15.95" customHeight="1">
      <c r="A45" s="154">
        <v>27</v>
      </c>
      <c r="B45" s="154">
        <v>115971</v>
      </c>
      <c r="C45" s="155" t="s">
        <v>254</v>
      </c>
      <c r="D45" s="154">
        <v>7707</v>
      </c>
      <c r="E45" s="156" t="s">
        <v>255</v>
      </c>
      <c r="F45" s="154">
        <v>345</v>
      </c>
      <c r="G45" s="154">
        <v>38771.760000000002</v>
      </c>
      <c r="H45" s="157">
        <v>7337.3025785002001</v>
      </c>
      <c r="I45" s="159">
        <v>180</v>
      </c>
    </row>
    <row r="46" spans="1:9" ht="15.95" customHeight="1">
      <c r="A46" s="154">
        <v>28</v>
      </c>
      <c r="B46" s="154">
        <v>730</v>
      </c>
      <c r="C46" s="155" t="s">
        <v>256</v>
      </c>
      <c r="D46" s="154">
        <v>8338</v>
      </c>
      <c r="E46" s="156" t="s">
        <v>257</v>
      </c>
      <c r="F46" s="154">
        <v>295</v>
      </c>
      <c r="G46" s="154">
        <v>38024.639999999999</v>
      </c>
      <c r="H46" s="157">
        <v>7566.6695247908001</v>
      </c>
      <c r="I46" s="159">
        <v>180</v>
      </c>
    </row>
    <row r="47" spans="1:9" ht="15.95" customHeight="1">
      <c r="A47" s="154">
        <v>29</v>
      </c>
      <c r="B47" s="154">
        <v>105267</v>
      </c>
      <c r="C47" s="155" t="s">
        <v>258</v>
      </c>
      <c r="D47" s="154">
        <v>12886</v>
      </c>
      <c r="E47" s="156" t="s">
        <v>259</v>
      </c>
      <c r="F47" s="154">
        <v>424</v>
      </c>
      <c r="G47" s="154">
        <v>38022.65</v>
      </c>
      <c r="H47" s="157">
        <v>9239.7876739518797</v>
      </c>
      <c r="I47" s="159">
        <v>180</v>
      </c>
    </row>
    <row r="48" spans="1:9" ht="15.95" customHeight="1">
      <c r="A48" s="154">
        <v>30</v>
      </c>
      <c r="B48" s="154">
        <v>114685</v>
      </c>
      <c r="C48" s="155" t="s">
        <v>260</v>
      </c>
      <c r="D48" s="154">
        <v>4086</v>
      </c>
      <c r="E48" s="156" t="s">
        <v>261</v>
      </c>
      <c r="F48" s="154">
        <v>243</v>
      </c>
      <c r="G48" s="154">
        <v>37988.370000000003</v>
      </c>
      <c r="H48" s="157">
        <v>5321.5677155993999</v>
      </c>
      <c r="I48" s="159">
        <v>180</v>
      </c>
    </row>
    <row r="49" spans="1:9" ht="15.95" customHeight="1">
      <c r="A49" s="154">
        <v>31</v>
      </c>
      <c r="B49" s="154">
        <v>750</v>
      </c>
      <c r="C49" s="155" t="s">
        <v>62</v>
      </c>
      <c r="D49" s="154">
        <v>11051</v>
      </c>
      <c r="E49" s="156" t="s">
        <v>262</v>
      </c>
      <c r="F49" s="154">
        <v>316</v>
      </c>
      <c r="G49" s="154">
        <v>37966.54</v>
      </c>
      <c r="H49" s="157">
        <v>9758.4074647636007</v>
      </c>
      <c r="I49" s="159">
        <v>180</v>
      </c>
    </row>
    <row r="50" spans="1:9" ht="15.95" customHeight="1">
      <c r="A50" s="154">
        <v>32</v>
      </c>
      <c r="B50" s="154">
        <v>341</v>
      </c>
      <c r="C50" s="155" t="s">
        <v>263</v>
      </c>
      <c r="D50" s="154">
        <v>11372</v>
      </c>
      <c r="E50" s="156" t="s">
        <v>264</v>
      </c>
      <c r="F50" s="154">
        <v>273</v>
      </c>
      <c r="G50" s="154">
        <v>37763.519999999997</v>
      </c>
      <c r="H50" s="157">
        <v>8798.4827500639003</v>
      </c>
      <c r="I50" s="159">
        <v>180</v>
      </c>
    </row>
    <row r="51" spans="1:9" ht="15.95" customHeight="1">
      <c r="A51" s="154">
        <v>33</v>
      </c>
      <c r="B51" s="154">
        <v>105910</v>
      </c>
      <c r="C51" s="155" t="s">
        <v>265</v>
      </c>
      <c r="D51" s="154">
        <v>12504</v>
      </c>
      <c r="E51" s="156" t="s">
        <v>266</v>
      </c>
      <c r="F51" s="154">
        <v>256</v>
      </c>
      <c r="G51" s="154">
        <v>37571.46</v>
      </c>
      <c r="H51" s="157">
        <v>7554.4702220005001</v>
      </c>
      <c r="I51" s="159">
        <v>180</v>
      </c>
    </row>
    <row r="52" spans="1:9" ht="15.95" customHeight="1">
      <c r="A52" s="154">
        <v>34</v>
      </c>
      <c r="B52" s="154">
        <v>105751</v>
      </c>
      <c r="C52" s="155" t="s">
        <v>267</v>
      </c>
      <c r="D52" s="154">
        <v>8763</v>
      </c>
      <c r="E52" s="156" t="s">
        <v>268</v>
      </c>
      <c r="F52" s="154">
        <v>374</v>
      </c>
      <c r="G52" s="154">
        <v>37316.69</v>
      </c>
      <c r="H52" s="157">
        <v>8639.9499149584008</v>
      </c>
      <c r="I52" s="159">
        <v>180</v>
      </c>
    </row>
    <row r="53" spans="1:9" ht="15.95" customHeight="1">
      <c r="A53" s="154">
        <v>35</v>
      </c>
      <c r="B53" s="154">
        <v>747</v>
      </c>
      <c r="C53" s="155" t="s">
        <v>269</v>
      </c>
      <c r="D53" s="154">
        <v>10907</v>
      </c>
      <c r="E53" s="156" t="s">
        <v>270</v>
      </c>
      <c r="F53" s="154">
        <v>148</v>
      </c>
      <c r="G53" s="154">
        <v>37128.449999999997</v>
      </c>
      <c r="H53" s="157">
        <v>6885.7292916646002</v>
      </c>
      <c r="I53" s="159">
        <v>180</v>
      </c>
    </row>
    <row r="54" spans="1:9" ht="15.95" customHeight="1">
      <c r="A54" s="154">
        <v>36</v>
      </c>
      <c r="B54" s="154">
        <v>105267</v>
      </c>
      <c r="C54" s="155" t="s">
        <v>258</v>
      </c>
      <c r="D54" s="154">
        <v>5457</v>
      </c>
      <c r="E54" s="156" t="s">
        <v>271</v>
      </c>
      <c r="F54" s="154">
        <v>440</v>
      </c>
      <c r="G54" s="154">
        <v>36994.57</v>
      </c>
      <c r="H54" s="157">
        <v>8988.6861431735997</v>
      </c>
      <c r="I54" s="159">
        <v>180</v>
      </c>
    </row>
    <row r="55" spans="1:9" ht="15.95" customHeight="1">
      <c r="A55" s="154">
        <v>37</v>
      </c>
      <c r="B55" s="154">
        <v>387</v>
      </c>
      <c r="C55" s="155" t="s">
        <v>272</v>
      </c>
      <c r="D55" s="154">
        <v>5408</v>
      </c>
      <c r="E55" s="156" t="s">
        <v>273</v>
      </c>
      <c r="F55" s="154">
        <v>356</v>
      </c>
      <c r="G55" s="154">
        <v>36143.82</v>
      </c>
      <c r="H55" s="157">
        <v>6331.4637768659004</v>
      </c>
      <c r="I55" s="159">
        <v>180</v>
      </c>
    </row>
    <row r="56" spans="1:9" ht="15.95" customHeight="1">
      <c r="A56" s="154">
        <v>38</v>
      </c>
      <c r="B56" s="154">
        <v>337</v>
      </c>
      <c r="C56" s="155" t="s">
        <v>194</v>
      </c>
      <c r="D56" s="154">
        <v>4061</v>
      </c>
      <c r="E56" s="156" t="s">
        <v>274</v>
      </c>
      <c r="F56" s="154">
        <v>270</v>
      </c>
      <c r="G56" s="154">
        <v>36017.46</v>
      </c>
      <c r="H56" s="157">
        <v>8576.7879916574602</v>
      </c>
      <c r="I56" s="159">
        <v>180</v>
      </c>
    </row>
    <row r="57" spans="1:9" ht="15.95" customHeight="1">
      <c r="A57" s="154">
        <v>39</v>
      </c>
      <c r="B57" s="154">
        <v>515</v>
      </c>
      <c r="C57" s="155" t="s">
        <v>275</v>
      </c>
      <c r="D57" s="154">
        <v>7917</v>
      </c>
      <c r="E57" s="156" t="s">
        <v>276</v>
      </c>
      <c r="F57" s="154">
        <v>263</v>
      </c>
      <c r="G57" s="154">
        <v>35790</v>
      </c>
      <c r="H57" s="157">
        <v>8023.7148309235999</v>
      </c>
      <c r="I57" s="159">
        <v>180</v>
      </c>
    </row>
    <row r="58" spans="1:9" ht="15.95" customHeight="1">
      <c r="A58" s="154">
        <v>40</v>
      </c>
      <c r="B58" s="154">
        <v>311</v>
      </c>
      <c r="C58" s="155" t="s">
        <v>277</v>
      </c>
      <c r="D58" s="154">
        <v>4093</v>
      </c>
      <c r="E58" s="156" t="s">
        <v>278</v>
      </c>
      <c r="F58" s="154">
        <v>117</v>
      </c>
      <c r="G58" s="154">
        <v>35333.800000000003</v>
      </c>
      <c r="H58" s="157">
        <v>7595.6723098756001</v>
      </c>
      <c r="I58" s="159">
        <v>180</v>
      </c>
    </row>
    <row r="59" spans="1:9" ht="15.95" customHeight="1">
      <c r="A59" s="154">
        <v>41</v>
      </c>
      <c r="B59" s="154">
        <v>367</v>
      </c>
      <c r="C59" s="155" t="s">
        <v>279</v>
      </c>
      <c r="D59" s="154">
        <v>10043</v>
      </c>
      <c r="E59" s="156" t="s">
        <v>280</v>
      </c>
      <c r="F59" s="154">
        <v>300</v>
      </c>
      <c r="G59" s="154">
        <v>35089.82</v>
      </c>
      <c r="H59" s="157">
        <v>6572.4767871989798</v>
      </c>
      <c r="I59" s="159">
        <v>180</v>
      </c>
    </row>
    <row r="60" spans="1:9" ht="15.95" customHeight="1">
      <c r="A60" s="154">
        <v>42</v>
      </c>
      <c r="B60" s="154">
        <v>546</v>
      </c>
      <c r="C60" s="155" t="s">
        <v>222</v>
      </c>
      <c r="D60" s="154">
        <v>11377</v>
      </c>
      <c r="E60" s="156" t="s">
        <v>281</v>
      </c>
      <c r="F60" s="154">
        <v>389</v>
      </c>
      <c r="G60" s="154">
        <v>34985.22</v>
      </c>
      <c r="H60" s="157">
        <v>8578.7938792791992</v>
      </c>
      <c r="I60" s="159">
        <v>180</v>
      </c>
    </row>
    <row r="61" spans="1:9" ht="15.95" customHeight="1">
      <c r="A61" s="154">
        <v>43</v>
      </c>
      <c r="B61" s="154">
        <v>387</v>
      </c>
      <c r="C61" s="155" t="s">
        <v>272</v>
      </c>
      <c r="D61" s="154">
        <v>5701</v>
      </c>
      <c r="E61" s="156" t="s">
        <v>282</v>
      </c>
      <c r="F61" s="154">
        <v>291</v>
      </c>
      <c r="G61" s="154">
        <v>34839.96</v>
      </c>
      <c r="H61" s="157">
        <v>8594.7487324890008</v>
      </c>
      <c r="I61" s="159">
        <v>180</v>
      </c>
    </row>
    <row r="62" spans="1:9" ht="15.95" customHeight="1">
      <c r="A62" s="154">
        <v>44</v>
      </c>
      <c r="B62" s="154">
        <v>730</v>
      </c>
      <c r="C62" s="155" t="s">
        <v>256</v>
      </c>
      <c r="D62" s="154">
        <v>4325</v>
      </c>
      <c r="E62" s="156" t="s">
        <v>283</v>
      </c>
      <c r="F62" s="154">
        <v>238</v>
      </c>
      <c r="G62" s="154">
        <v>34780.129999999997</v>
      </c>
      <c r="H62" s="157">
        <v>6654.2946114651004</v>
      </c>
      <c r="I62" s="159">
        <v>180</v>
      </c>
    </row>
    <row r="63" spans="1:9" ht="15.95" customHeight="1">
      <c r="A63" s="154">
        <v>45</v>
      </c>
      <c r="B63" s="154">
        <v>54</v>
      </c>
      <c r="C63" s="155" t="s">
        <v>240</v>
      </c>
      <c r="D63" s="154">
        <v>7379</v>
      </c>
      <c r="E63" s="156" t="s">
        <v>284</v>
      </c>
      <c r="F63" s="154">
        <v>309</v>
      </c>
      <c r="G63" s="154">
        <v>34554.959999999999</v>
      </c>
      <c r="H63" s="157">
        <v>6547.7540795902996</v>
      </c>
      <c r="I63" s="159">
        <v>180</v>
      </c>
    </row>
    <row r="64" spans="1:9" ht="15.95" customHeight="1">
      <c r="A64" s="154">
        <v>46</v>
      </c>
      <c r="B64" s="154">
        <v>585</v>
      </c>
      <c r="C64" s="155" t="s">
        <v>285</v>
      </c>
      <c r="D64" s="154">
        <v>6303</v>
      </c>
      <c r="E64" s="156" t="s">
        <v>286</v>
      </c>
      <c r="F64" s="154">
        <v>406</v>
      </c>
      <c r="G64" s="154">
        <v>34541.1</v>
      </c>
      <c r="H64" s="157">
        <v>7344.0370273583003</v>
      </c>
      <c r="I64" s="159">
        <v>180</v>
      </c>
    </row>
    <row r="65" spans="1:9" ht="15.95" customHeight="1">
      <c r="A65" s="154">
        <v>47</v>
      </c>
      <c r="B65" s="154">
        <v>114685</v>
      </c>
      <c r="C65" s="155" t="s">
        <v>260</v>
      </c>
      <c r="D65" s="154">
        <v>7279</v>
      </c>
      <c r="E65" s="156" t="s">
        <v>287</v>
      </c>
      <c r="F65" s="154">
        <v>233</v>
      </c>
      <c r="G65" s="154">
        <v>34532.589999999997</v>
      </c>
      <c r="H65" s="157">
        <v>4028.0027444524999</v>
      </c>
      <c r="I65" s="159">
        <v>180</v>
      </c>
    </row>
    <row r="66" spans="1:9" ht="15.95" customHeight="1">
      <c r="A66" s="154">
        <v>48</v>
      </c>
      <c r="B66" s="154">
        <v>111400</v>
      </c>
      <c r="C66" s="155" t="s">
        <v>218</v>
      </c>
      <c r="D66" s="154">
        <v>4310</v>
      </c>
      <c r="E66" s="156" t="s">
        <v>288</v>
      </c>
      <c r="F66" s="154">
        <v>203</v>
      </c>
      <c r="G66" s="154">
        <v>34062.07</v>
      </c>
      <c r="H66" s="157">
        <v>5559.5073447199002</v>
      </c>
      <c r="I66" s="159">
        <v>180</v>
      </c>
    </row>
    <row r="67" spans="1:9" ht="15.95" customHeight="1">
      <c r="A67" s="154">
        <v>49</v>
      </c>
      <c r="B67" s="154">
        <v>571</v>
      </c>
      <c r="C67" s="155" t="s">
        <v>220</v>
      </c>
      <c r="D67" s="154">
        <v>5471</v>
      </c>
      <c r="E67" s="156" t="s">
        <v>289</v>
      </c>
      <c r="F67" s="154">
        <v>288</v>
      </c>
      <c r="G67" s="154">
        <v>33862.15</v>
      </c>
      <c r="H67" s="157">
        <v>5385.0525416658002</v>
      </c>
      <c r="I67" s="159">
        <v>180</v>
      </c>
    </row>
    <row r="68" spans="1:9" ht="15.95" customHeight="1">
      <c r="A68" s="154">
        <v>50</v>
      </c>
      <c r="B68" s="154">
        <v>341</v>
      </c>
      <c r="C68" s="155" t="s">
        <v>263</v>
      </c>
      <c r="D68" s="154">
        <v>4187</v>
      </c>
      <c r="E68" s="156" t="s">
        <v>290</v>
      </c>
      <c r="F68" s="154">
        <v>271</v>
      </c>
      <c r="G68" s="154">
        <v>33515.279999999999</v>
      </c>
      <c r="H68" s="157">
        <v>6701.0218980183299</v>
      </c>
      <c r="I68" s="159">
        <v>180</v>
      </c>
    </row>
    <row r="69" spans="1:9" ht="15.95" customHeight="1">
      <c r="A69" s="154">
        <v>51</v>
      </c>
      <c r="B69" s="154">
        <v>101453</v>
      </c>
      <c r="C69" s="155" t="s">
        <v>291</v>
      </c>
      <c r="D69" s="154">
        <v>4518</v>
      </c>
      <c r="E69" s="156" t="s">
        <v>292</v>
      </c>
      <c r="F69" s="154">
        <v>253</v>
      </c>
      <c r="G69" s="154">
        <v>33291.58</v>
      </c>
      <c r="H69" s="157">
        <v>6881.0906998569999</v>
      </c>
      <c r="I69" s="159">
        <v>180</v>
      </c>
    </row>
    <row r="70" spans="1:9" ht="15.95" customHeight="1">
      <c r="A70" s="154">
        <v>52</v>
      </c>
      <c r="B70" s="154">
        <v>750</v>
      </c>
      <c r="C70" s="155" t="s">
        <v>62</v>
      </c>
      <c r="D70" s="154">
        <v>12623</v>
      </c>
      <c r="E70" s="156" t="s">
        <v>293</v>
      </c>
      <c r="F70" s="154">
        <v>272</v>
      </c>
      <c r="G70" s="154">
        <v>33289.25</v>
      </c>
      <c r="H70" s="157">
        <v>8052.7638053078299</v>
      </c>
      <c r="I70" s="159">
        <v>180</v>
      </c>
    </row>
    <row r="71" spans="1:9" ht="15.95" customHeight="1">
      <c r="A71" s="154">
        <v>53</v>
      </c>
      <c r="B71" s="154">
        <v>750</v>
      </c>
      <c r="C71" s="155" t="s">
        <v>62</v>
      </c>
      <c r="D71" s="154">
        <v>12254</v>
      </c>
      <c r="E71" s="156" t="s">
        <v>294</v>
      </c>
      <c r="F71" s="154">
        <v>261</v>
      </c>
      <c r="G71" s="154">
        <v>33204.910000000003</v>
      </c>
      <c r="H71" s="157">
        <v>8159.5255403370002</v>
      </c>
      <c r="I71" s="159">
        <v>180</v>
      </c>
    </row>
    <row r="72" spans="1:9" ht="15.95" customHeight="1">
      <c r="A72" s="154">
        <v>54</v>
      </c>
      <c r="B72" s="154">
        <v>341</v>
      </c>
      <c r="C72" s="155" t="s">
        <v>263</v>
      </c>
      <c r="D72" s="154">
        <v>992157</v>
      </c>
      <c r="E72" s="156" t="s">
        <v>295</v>
      </c>
      <c r="F72" s="154">
        <v>213</v>
      </c>
      <c r="G72" s="154">
        <v>32678.799999999999</v>
      </c>
      <c r="H72" s="157">
        <v>7136.1898653930002</v>
      </c>
      <c r="I72" s="159">
        <v>180</v>
      </c>
    </row>
    <row r="73" spans="1:9" ht="15.95" customHeight="1">
      <c r="A73" s="154">
        <v>55</v>
      </c>
      <c r="B73" s="154">
        <v>515</v>
      </c>
      <c r="C73" s="155" t="s">
        <v>275</v>
      </c>
      <c r="D73" s="154">
        <v>7006</v>
      </c>
      <c r="E73" s="156" t="s">
        <v>296</v>
      </c>
      <c r="F73" s="154">
        <v>405</v>
      </c>
      <c r="G73" s="154">
        <v>32665.27</v>
      </c>
      <c r="H73" s="157">
        <v>5961.6815047896998</v>
      </c>
      <c r="I73" s="159">
        <v>180</v>
      </c>
    </row>
    <row r="74" spans="1:9" ht="15.95" customHeight="1">
      <c r="A74" s="154">
        <v>56</v>
      </c>
      <c r="B74" s="154">
        <v>748</v>
      </c>
      <c r="C74" s="155" t="s">
        <v>297</v>
      </c>
      <c r="D74" s="154">
        <v>6537</v>
      </c>
      <c r="E74" s="156" t="s">
        <v>298</v>
      </c>
      <c r="F74" s="154">
        <v>260</v>
      </c>
      <c r="G74" s="154">
        <v>32248.36</v>
      </c>
      <c r="H74" s="157">
        <v>6568.8222400007999</v>
      </c>
      <c r="I74" s="159">
        <v>180</v>
      </c>
    </row>
    <row r="75" spans="1:9" ht="15.95" customHeight="1">
      <c r="A75" s="154">
        <v>57</v>
      </c>
      <c r="B75" s="154">
        <v>343</v>
      </c>
      <c r="C75" s="155" t="s">
        <v>189</v>
      </c>
      <c r="D75" s="154">
        <v>12953</v>
      </c>
      <c r="E75" s="156" t="s">
        <v>299</v>
      </c>
      <c r="F75" s="154">
        <v>297</v>
      </c>
      <c r="G75" s="154">
        <v>31931.22</v>
      </c>
      <c r="H75" s="157">
        <v>6063.1140620403503</v>
      </c>
      <c r="I75" s="159">
        <v>180</v>
      </c>
    </row>
    <row r="76" spans="1:9" ht="15.95" customHeight="1">
      <c r="A76" s="154">
        <v>58</v>
      </c>
      <c r="B76" s="154">
        <v>365</v>
      </c>
      <c r="C76" s="155" t="s">
        <v>208</v>
      </c>
      <c r="D76" s="154">
        <v>10931</v>
      </c>
      <c r="E76" s="156" t="s">
        <v>300</v>
      </c>
      <c r="F76" s="154">
        <v>226</v>
      </c>
      <c r="G76" s="154">
        <v>31734.55</v>
      </c>
      <c r="H76" s="157">
        <v>6352.7616820049998</v>
      </c>
      <c r="I76" s="159">
        <v>180</v>
      </c>
    </row>
    <row r="77" spans="1:9" ht="15.95" customHeight="1">
      <c r="A77" s="154">
        <v>59</v>
      </c>
      <c r="B77" s="154">
        <v>724</v>
      </c>
      <c r="C77" s="155" t="s">
        <v>301</v>
      </c>
      <c r="D77" s="154">
        <v>10930</v>
      </c>
      <c r="E77" s="156" t="s">
        <v>302</v>
      </c>
      <c r="F77" s="154">
        <v>344</v>
      </c>
      <c r="G77" s="154">
        <v>31512.41</v>
      </c>
      <c r="H77" s="157">
        <v>5909.8898580157002</v>
      </c>
      <c r="I77" s="159">
        <v>180</v>
      </c>
    </row>
    <row r="78" spans="1:9" ht="15.95" customHeight="1">
      <c r="A78" s="154">
        <v>60</v>
      </c>
      <c r="B78" s="154">
        <v>539</v>
      </c>
      <c r="C78" s="155" t="s">
        <v>303</v>
      </c>
      <c r="D78" s="154">
        <v>6733</v>
      </c>
      <c r="E78" s="156" t="s">
        <v>304</v>
      </c>
      <c r="F78" s="154">
        <v>331</v>
      </c>
      <c r="G78" s="154">
        <v>30889.79</v>
      </c>
      <c r="H78" s="157">
        <v>6081.9495855349996</v>
      </c>
      <c r="I78" s="159">
        <v>180</v>
      </c>
    </row>
    <row r="79" spans="1:9" ht="15.95" customHeight="1">
      <c r="A79" s="154">
        <v>61</v>
      </c>
      <c r="B79" s="154">
        <v>744</v>
      </c>
      <c r="C79" s="155" t="s">
        <v>305</v>
      </c>
      <c r="D79" s="154">
        <v>11333</v>
      </c>
      <c r="E79" s="156" t="s">
        <v>306</v>
      </c>
      <c r="F79" s="154">
        <v>265</v>
      </c>
      <c r="G79" s="154">
        <v>30791.5</v>
      </c>
      <c r="H79" s="157">
        <v>7850.3367469353198</v>
      </c>
      <c r="I79" s="159">
        <v>180</v>
      </c>
    </row>
    <row r="80" spans="1:9" ht="15.95" customHeight="1">
      <c r="A80" s="154">
        <v>62</v>
      </c>
      <c r="B80" s="154">
        <v>745</v>
      </c>
      <c r="C80" s="155" t="s">
        <v>307</v>
      </c>
      <c r="D80" s="154">
        <v>11504</v>
      </c>
      <c r="E80" s="156" t="s">
        <v>308</v>
      </c>
      <c r="F80" s="154">
        <v>322</v>
      </c>
      <c r="G80" s="154">
        <v>30665.06</v>
      </c>
      <c r="H80" s="157">
        <v>7410.3188013338004</v>
      </c>
      <c r="I80" s="159">
        <v>180</v>
      </c>
    </row>
    <row r="81" spans="1:9" ht="15.95" customHeight="1">
      <c r="A81" s="154">
        <v>63</v>
      </c>
      <c r="B81" s="154">
        <v>514</v>
      </c>
      <c r="C81" s="155" t="s">
        <v>236</v>
      </c>
      <c r="D81" s="154">
        <v>4330</v>
      </c>
      <c r="E81" s="156" t="s">
        <v>309</v>
      </c>
      <c r="F81" s="154">
        <v>354</v>
      </c>
      <c r="G81" s="154">
        <v>30418.83</v>
      </c>
      <c r="H81" s="157">
        <v>5078.2820959002102</v>
      </c>
      <c r="I81" s="159">
        <v>180</v>
      </c>
    </row>
    <row r="82" spans="1:9" ht="15.95" customHeight="1">
      <c r="A82" s="154">
        <v>64</v>
      </c>
      <c r="B82" s="154">
        <v>744</v>
      </c>
      <c r="C82" s="155" t="s">
        <v>305</v>
      </c>
      <c r="D82" s="154">
        <v>5519</v>
      </c>
      <c r="E82" s="156" t="s">
        <v>310</v>
      </c>
      <c r="F82" s="154">
        <v>278</v>
      </c>
      <c r="G82" s="154">
        <v>30201.11</v>
      </c>
      <c r="H82" s="157">
        <v>5150.5795866307399</v>
      </c>
      <c r="I82" s="159">
        <v>180</v>
      </c>
    </row>
    <row r="83" spans="1:9" ht="15.95" customHeight="1">
      <c r="A83" s="154">
        <v>65</v>
      </c>
      <c r="B83" s="154">
        <v>359</v>
      </c>
      <c r="C83" s="155" t="s">
        <v>311</v>
      </c>
      <c r="D83" s="154">
        <v>4549</v>
      </c>
      <c r="E83" s="156" t="s">
        <v>312</v>
      </c>
      <c r="F83" s="154">
        <v>365</v>
      </c>
      <c r="G83" s="154">
        <v>30183.99</v>
      </c>
      <c r="H83" s="157">
        <v>6160.7207198825499</v>
      </c>
      <c r="I83" s="159">
        <v>180</v>
      </c>
    </row>
    <row r="84" spans="1:9" ht="15.95" customHeight="1">
      <c r="A84" s="160">
        <v>66</v>
      </c>
      <c r="B84" s="160">
        <v>355</v>
      </c>
      <c r="C84" s="161" t="s">
        <v>313</v>
      </c>
      <c r="D84" s="160">
        <v>9895</v>
      </c>
      <c r="E84" s="162" t="s">
        <v>314</v>
      </c>
      <c r="F84" s="160">
        <v>152</v>
      </c>
      <c r="G84" s="160">
        <v>29879.11</v>
      </c>
      <c r="H84" s="163">
        <v>2181.2039395142201</v>
      </c>
    </row>
    <row r="85" spans="1:9" ht="15.95" customHeight="1">
      <c r="A85" s="160">
        <v>67</v>
      </c>
      <c r="B85" s="160">
        <v>712</v>
      </c>
      <c r="C85" s="161" t="s">
        <v>248</v>
      </c>
      <c r="D85" s="160">
        <v>8972</v>
      </c>
      <c r="E85" s="162" t="s">
        <v>315</v>
      </c>
      <c r="F85" s="160">
        <v>357</v>
      </c>
      <c r="G85" s="160">
        <v>29802.93</v>
      </c>
      <c r="H85" s="163">
        <v>8328.2492978661994</v>
      </c>
    </row>
    <row r="86" spans="1:9" ht="15.95" customHeight="1">
      <c r="A86" s="160">
        <v>68</v>
      </c>
      <c r="B86" s="160">
        <v>377</v>
      </c>
      <c r="C86" s="161" t="s">
        <v>316</v>
      </c>
      <c r="D86" s="160">
        <v>8940</v>
      </c>
      <c r="E86" s="162" t="s">
        <v>317</v>
      </c>
      <c r="F86" s="160">
        <v>511</v>
      </c>
      <c r="G86" s="160">
        <v>29762.71</v>
      </c>
      <c r="H86" s="163">
        <v>7853.9665848700997</v>
      </c>
    </row>
    <row r="87" spans="1:9" ht="15.95" customHeight="1">
      <c r="A87" s="160">
        <v>69</v>
      </c>
      <c r="B87" s="160">
        <v>539</v>
      </c>
      <c r="C87" s="161" t="s">
        <v>303</v>
      </c>
      <c r="D87" s="160">
        <v>9320</v>
      </c>
      <c r="E87" s="162" t="s">
        <v>318</v>
      </c>
      <c r="F87" s="160">
        <v>297</v>
      </c>
      <c r="G87" s="160">
        <v>29743.91</v>
      </c>
      <c r="H87" s="163">
        <v>7015.9030583334998</v>
      </c>
    </row>
    <row r="88" spans="1:9" ht="15.95" customHeight="1">
      <c r="A88" s="160">
        <v>70</v>
      </c>
      <c r="B88" s="160">
        <v>373</v>
      </c>
      <c r="C88" s="161" t="s">
        <v>319</v>
      </c>
      <c r="D88" s="160">
        <v>11602</v>
      </c>
      <c r="E88" s="162" t="s">
        <v>320</v>
      </c>
      <c r="F88" s="160">
        <v>342</v>
      </c>
      <c r="G88" s="160">
        <v>29632.98</v>
      </c>
      <c r="H88" s="163">
        <v>5262.1237055931997</v>
      </c>
    </row>
    <row r="89" spans="1:9" ht="15.95" customHeight="1">
      <c r="A89" s="160">
        <v>71</v>
      </c>
      <c r="B89" s="160">
        <v>102565</v>
      </c>
      <c r="C89" s="161" t="s">
        <v>246</v>
      </c>
      <c r="D89" s="160">
        <v>11871</v>
      </c>
      <c r="E89" s="162" t="s">
        <v>321</v>
      </c>
      <c r="F89" s="160">
        <v>431</v>
      </c>
      <c r="G89" s="160">
        <v>29566.32</v>
      </c>
      <c r="H89" s="163">
        <v>7355.7870938005999</v>
      </c>
    </row>
    <row r="90" spans="1:9" ht="15.95" customHeight="1">
      <c r="A90" s="160">
        <v>72</v>
      </c>
      <c r="B90" s="160">
        <v>742</v>
      </c>
      <c r="C90" s="161" t="s">
        <v>322</v>
      </c>
      <c r="D90" s="160">
        <v>1000435</v>
      </c>
      <c r="E90" s="162" t="s">
        <v>323</v>
      </c>
      <c r="F90" s="160">
        <v>195</v>
      </c>
      <c r="G90" s="160">
        <v>29496.85</v>
      </c>
      <c r="H90" s="163">
        <v>5081.6999891603</v>
      </c>
    </row>
    <row r="91" spans="1:9" ht="15.95" customHeight="1">
      <c r="A91" s="160">
        <v>73</v>
      </c>
      <c r="B91" s="160">
        <v>747</v>
      </c>
      <c r="C91" s="161" t="s">
        <v>269</v>
      </c>
      <c r="D91" s="160">
        <v>11964</v>
      </c>
      <c r="E91" s="162" t="s">
        <v>324</v>
      </c>
      <c r="F91" s="160">
        <v>168</v>
      </c>
      <c r="G91" s="160">
        <v>29349.15</v>
      </c>
      <c r="H91" s="163">
        <v>3864.6975740581001</v>
      </c>
    </row>
    <row r="92" spans="1:9" ht="15.95" customHeight="1">
      <c r="A92" s="160">
        <v>74</v>
      </c>
      <c r="B92" s="160">
        <v>578</v>
      </c>
      <c r="C92" s="161" t="s">
        <v>252</v>
      </c>
      <c r="D92" s="160">
        <v>9331</v>
      </c>
      <c r="E92" s="162" t="s">
        <v>325</v>
      </c>
      <c r="F92" s="160">
        <v>275</v>
      </c>
      <c r="G92" s="160">
        <v>29112.7</v>
      </c>
      <c r="H92" s="163">
        <v>7912.3319839731003</v>
      </c>
    </row>
    <row r="93" spans="1:9" ht="15.95" customHeight="1">
      <c r="A93" s="160">
        <v>75</v>
      </c>
      <c r="B93" s="160">
        <v>108656</v>
      </c>
      <c r="C93" s="161" t="s">
        <v>326</v>
      </c>
      <c r="D93" s="160">
        <v>8489</v>
      </c>
      <c r="E93" s="162" t="s">
        <v>327</v>
      </c>
      <c r="F93" s="160">
        <v>201</v>
      </c>
      <c r="G93" s="160">
        <v>29004.81</v>
      </c>
      <c r="H93" s="163">
        <v>4116.9204462784</v>
      </c>
    </row>
    <row r="94" spans="1:9" ht="15.95" customHeight="1">
      <c r="A94" s="160">
        <v>76</v>
      </c>
      <c r="B94" s="160">
        <v>399</v>
      </c>
      <c r="C94" s="161" t="s">
        <v>328</v>
      </c>
      <c r="D94" s="160">
        <v>5665</v>
      </c>
      <c r="E94" s="162" t="s">
        <v>329</v>
      </c>
      <c r="F94" s="160">
        <v>237</v>
      </c>
      <c r="G94" s="160">
        <v>28866.13</v>
      </c>
      <c r="H94" s="163">
        <v>5647.7779678752904</v>
      </c>
    </row>
    <row r="95" spans="1:9" ht="15.95" customHeight="1">
      <c r="A95" s="160">
        <v>77</v>
      </c>
      <c r="B95" s="160">
        <v>102479</v>
      </c>
      <c r="C95" s="161" t="s">
        <v>330</v>
      </c>
      <c r="D95" s="160">
        <v>4311</v>
      </c>
      <c r="E95" s="162" t="s">
        <v>331</v>
      </c>
      <c r="F95" s="160">
        <v>351</v>
      </c>
      <c r="G95" s="160">
        <v>28863.02</v>
      </c>
      <c r="H95" s="163">
        <v>5152.7559425336003</v>
      </c>
    </row>
    <row r="96" spans="1:9" ht="15.95" customHeight="1">
      <c r="A96" s="160">
        <v>78</v>
      </c>
      <c r="B96" s="160">
        <v>311</v>
      </c>
      <c r="C96" s="161" t="s">
        <v>277</v>
      </c>
      <c r="D96" s="160">
        <v>4302</v>
      </c>
      <c r="E96" s="162" t="s">
        <v>332</v>
      </c>
      <c r="F96" s="160">
        <v>149</v>
      </c>
      <c r="G96" s="160">
        <v>28814.39</v>
      </c>
      <c r="H96" s="163">
        <v>5552.6930510420998</v>
      </c>
    </row>
    <row r="97" spans="1:8" ht="15.95" customHeight="1">
      <c r="A97" s="160">
        <v>79</v>
      </c>
      <c r="B97" s="160">
        <v>726</v>
      </c>
      <c r="C97" s="161" t="s">
        <v>333</v>
      </c>
      <c r="D97" s="160">
        <v>6607</v>
      </c>
      <c r="E97" s="162" t="s">
        <v>334</v>
      </c>
      <c r="F97" s="160">
        <v>278</v>
      </c>
      <c r="G97" s="160">
        <v>28657.81</v>
      </c>
      <c r="H97" s="163">
        <v>6710.7752837846901</v>
      </c>
    </row>
    <row r="98" spans="1:8" ht="15.95" customHeight="1">
      <c r="A98" s="160">
        <v>80</v>
      </c>
      <c r="B98" s="160">
        <v>359</v>
      </c>
      <c r="C98" s="161" t="s">
        <v>311</v>
      </c>
      <c r="D98" s="160">
        <v>12482</v>
      </c>
      <c r="E98" s="162" t="s">
        <v>335</v>
      </c>
      <c r="F98" s="160">
        <v>260</v>
      </c>
      <c r="G98" s="160">
        <v>28458.18</v>
      </c>
      <c r="H98" s="163">
        <v>4132.8861589756498</v>
      </c>
    </row>
    <row r="99" spans="1:8" ht="15.95" customHeight="1">
      <c r="A99" s="160">
        <v>81</v>
      </c>
      <c r="B99" s="160">
        <v>709</v>
      </c>
      <c r="C99" s="161" t="s">
        <v>336</v>
      </c>
      <c r="D99" s="160">
        <v>7662</v>
      </c>
      <c r="E99" s="162" t="s">
        <v>337</v>
      </c>
      <c r="F99" s="160">
        <v>201</v>
      </c>
      <c r="G99" s="160">
        <v>28301.19</v>
      </c>
      <c r="H99" s="163">
        <v>6849.6543773786998</v>
      </c>
    </row>
    <row r="100" spans="1:8" ht="15.95" customHeight="1">
      <c r="A100" s="160">
        <v>82</v>
      </c>
      <c r="B100" s="160">
        <v>103198</v>
      </c>
      <c r="C100" s="161" t="s">
        <v>338</v>
      </c>
      <c r="D100" s="160">
        <v>11624</v>
      </c>
      <c r="E100" s="162" t="s">
        <v>339</v>
      </c>
      <c r="F100" s="160">
        <v>412</v>
      </c>
      <c r="G100" s="160">
        <v>28246.240000000002</v>
      </c>
      <c r="H100" s="163">
        <v>5625.8263948698004</v>
      </c>
    </row>
    <row r="101" spans="1:8" ht="15.95" customHeight="1">
      <c r="A101" s="160">
        <v>83</v>
      </c>
      <c r="B101" s="160">
        <v>111219</v>
      </c>
      <c r="C101" s="161" t="s">
        <v>340</v>
      </c>
      <c r="D101" s="160">
        <v>4117</v>
      </c>
      <c r="E101" s="162" t="s">
        <v>341</v>
      </c>
      <c r="F101" s="160">
        <v>254</v>
      </c>
      <c r="G101" s="160">
        <v>28185.31</v>
      </c>
      <c r="H101" s="163">
        <v>6956.5553806468997</v>
      </c>
    </row>
    <row r="102" spans="1:8" ht="15.95" customHeight="1">
      <c r="A102" s="160">
        <v>84</v>
      </c>
      <c r="B102" s="160">
        <v>726</v>
      </c>
      <c r="C102" s="161" t="s">
        <v>333</v>
      </c>
      <c r="D102" s="160">
        <v>10177</v>
      </c>
      <c r="E102" s="162" t="s">
        <v>342</v>
      </c>
      <c r="F102" s="160">
        <v>327</v>
      </c>
      <c r="G102" s="160">
        <v>27923.09</v>
      </c>
      <c r="H102" s="163">
        <v>5686.6519878896597</v>
      </c>
    </row>
    <row r="103" spans="1:8" ht="15.95" customHeight="1">
      <c r="A103" s="160">
        <v>85</v>
      </c>
      <c r="B103" s="160">
        <v>337</v>
      </c>
      <c r="C103" s="161" t="s">
        <v>194</v>
      </c>
      <c r="D103" s="160">
        <v>990451</v>
      </c>
      <c r="E103" s="162" t="s">
        <v>343</v>
      </c>
      <c r="F103" s="160">
        <v>241</v>
      </c>
      <c r="G103" s="160">
        <v>27442.32</v>
      </c>
      <c r="H103" s="163">
        <v>4620.1612250000999</v>
      </c>
    </row>
    <row r="104" spans="1:8" ht="15.95" customHeight="1">
      <c r="A104" s="160">
        <v>86</v>
      </c>
      <c r="B104" s="160">
        <v>707</v>
      </c>
      <c r="C104" s="161" t="s">
        <v>231</v>
      </c>
      <c r="D104" s="160">
        <v>9130</v>
      </c>
      <c r="E104" s="162" t="s">
        <v>344</v>
      </c>
      <c r="F104" s="160">
        <v>311</v>
      </c>
      <c r="G104" s="160">
        <v>27281.43</v>
      </c>
      <c r="H104" s="163">
        <v>6427.3439880668602</v>
      </c>
    </row>
    <row r="105" spans="1:8" ht="15.95" customHeight="1">
      <c r="A105" s="160">
        <v>87</v>
      </c>
      <c r="B105" s="160">
        <v>379</v>
      </c>
      <c r="C105" s="161" t="s">
        <v>242</v>
      </c>
      <c r="D105" s="160">
        <v>5344</v>
      </c>
      <c r="E105" s="162" t="s">
        <v>345</v>
      </c>
      <c r="F105" s="160">
        <v>340</v>
      </c>
      <c r="G105" s="160">
        <v>26837.360000000001</v>
      </c>
      <c r="H105" s="163">
        <v>5511.01381198738</v>
      </c>
    </row>
    <row r="106" spans="1:8" ht="15.95" customHeight="1">
      <c r="A106" s="160">
        <v>88</v>
      </c>
      <c r="B106" s="160">
        <v>587</v>
      </c>
      <c r="C106" s="161" t="s">
        <v>346</v>
      </c>
      <c r="D106" s="160">
        <v>6497</v>
      </c>
      <c r="E106" s="162" t="s">
        <v>347</v>
      </c>
      <c r="F106" s="160">
        <v>260</v>
      </c>
      <c r="G106" s="160">
        <v>26775.79</v>
      </c>
      <c r="H106" s="163">
        <v>6088.0118271718002</v>
      </c>
    </row>
    <row r="107" spans="1:8" ht="15.95" customHeight="1">
      <c r="A107" s="160">
        <v>89</v>
      </c>
      <c r="B107" s="160">
        <v>357</v>
      </c>
      <c r="C107" s="161" t="s">
        <v>348</v>
      </c>
      <c r="D107" s="160">
        <v>6814</v>
      </c>
      <c r="E107" s="162" t="s">
        <v>349</v>
      </c>
      <c r="F107" s="160">
        <v>278</v>
      </c>
      <c r="G107" s="160">
        <v>26681.63</v>
      </c>
      <c r="H107" s="163">
        <v>5941.6660272119998</v>
      </c>
    </row>
    <row r="108" spans="1:8" ht="15.95" customHeight="1">
      <c r="A108" s="160">
        <v>90</v>
      </c>
      <c r="B108" s="160">
        <v>377</v>
      </c>
      <c r="C108" s="161" t="s">
        <v>316</v>
      </c>
      <c r="D108" s="160">
        <v>11323</v>
      </c>
      <c r="E108" s="162" t="s">
        <v>350</v>
      </c>
      <c r="F108" s="160">
        <v>315</v>
      </c>
      <c r="G108" s="160">
        <v>26323.89</v>
      </c>
      <c r="H108" s="163">
        <v>6511.6118958303996</v>
      </c>
    </row>
    <row r="109" spans="1:8" ht="15.95" customHeight="1">
      <c r="A109" s="160">
        <v>91</v>
      </c>
      <c r="B109" s="160">
        <v>707</v>
      </c>
      <c r="C109" s="161" t="s">
        <v>231</v>
      </c>
      <c r="D109" s="160">
        <v>12468</v>
      </c>
      <c r="E109" s="162" t="s">
        <v>351</v>
      </c>
      <c r="F109" s="160">
        <v>313</v>
      </c>
      <c r="G109" s="160">
        <v>26241.17</v>
      </c>
      <c r="H109" s="163">
        <v>4969.8049983953797</v>
      </c>
    </row>
    <row r="110" spans="1:8" ht="15.95" customHeight="1">
      <c r="A110" s="160">
        <v>92</v>
      </c>
      <c r="B110" s="160">
        <v>373</v>
      </c>
      <c r="C110" s="161" t="s">
        <v>319</v>
      </c>
      <c r="D110" s="160">
        <v>10949</v>
      </c>
      <c r="E110" s="162" t="s">
        <v>352</v>
      </c>
      <c r="F110" s="160">
        <v>273</v>
      </c>
      <c r="G110" s="160">
        <v>26220.11</v>
      </c>
      <c r="H110" s="163">
        <v>5433.9202800021003</v>
      </c>
    </row>
    <row r="111" spans="1:8" ht="15.95" customHeight="1">
      <c r="A111" s="160">
        <v>93</v>
      </c>
      <c r="B111" s="160">
        <v>114685</v>
      </c>
      <c r="C111" s="161" t="s">
        <v>260</v>
      </c>
      <c r="D111" s="160">
        <v>11120</v>
      </c>
      <c r="E111" s="162" t="s">
        <v>353</v>
      </c>
      <c r="F111" s="160">
        <v>150</v>
      </c>
      <c r="G111" s="160">
        <v>25880.28</v>
      </c>
      <c r="H111" s="163">
        <v>3245.0021815468999</v>
      </c>
    </row>
    <row r="112" spans="1:8" ht="15.95" customHeight="1">
      <c r="A112" s="160">
        <v>94</v>
      </c>
      <c r="B112" s="160">
        <v>385</v>
      </c>
      <c r="C112" s="161" t="s">
        <v>187</v>
      </c>
      <c r="D112" s="160">
        <v>7317</v>
      </c>
      <c r="E112" s="162" t="s">
        <v>354</v>
      </c>
      <c r="F112" s="160">
        <v>193</v>
      </c>
      <c r="G112" s="160">
        <v>25877.58</v>
      </c>
      <c r="H112" s="163">
        <v>4964.1145431343002</v>
      </c>
    </row>
    <row r="113" spans="1:8" ht="15.95" customHeight="1">
      <c r="A113" s="160">
        <v>95</v>
      </c>
      <c r="B113" s="160">
        <v>742</v>
      </c>
      <c r="C113" s="161" t="s">
        <v>322</v>
      </c>
      <c r="D113" s="160">
        <v>1000451</v>
      </c>
      <c r="E113" s="162" t="s">
        <v>355</v>
      </c>
      <c r="F113" s="160">
        <v>155</v>
      </c>
      <c r="G113" s="160">
        <v>25801.86</v>
      </c>
      <c r="H113" s="163">
        <v>6439.4973373008997</v>
      </c>
    </row>
    <row r="114" spans="1:8" ht="15.95" customHeight="1">
      <c r="A114" s="160">
        <v>96</v>
      </c>
      <c r="B114" s="160">
        <v>721</v>
      </c>
      <c r="C114" s="161" t="s">
        <v>356</v>
      </c>
      <c r="D114" s="160">
        <v>7011</v>
      </c>
      <c r="E114" s="162" t="s">
        <v>357</v>
      </c>
      <c r="F114" s="160">
        <v>292</v>
      </c>
      <c r="G114" s="160">
        <v>25664.93</v>
      </c>
      <c r="H114" s="163">
        <v>6117.1909394581999</v>
      </c>
    </row>
    <row r="115" spans="1:8" ht="15.95" customHeight="1">
      <c r="A115" s="160">
        <v>97</v>
      </c>
      <c r="B115" s="160">
        <v>724</v>
      </c>
      <c r="C115" s="161" t="s">
        <v>301</v>
      </c>
      <c r="D115" s="160">
        <v>12936</v>
      </c>
      <c r="E115" s="162" t="s">
        <v>223</v>
      </c>
      <c r="F115" s="160">
        <v>242</v>
      </c>
      <c r="G115" s="160">
        <v>25548.5</v>
      </c>
      <c r="H115" s="163">
        <v>3595.3749589136</v>
      </c>
    </row>
    <row r="116" spans="1:8" ht="15.95" customHeight="1">
      <c r="A116" s="160">
        <v>98</v>
      </c>
      <c r="B116" s="160">
        <v>716</v>
      </c>
      <c r="C116" s="161" t="s">
        <v>358</v>
      </c>
      <c r="D116" s="160">
        <v>8354</v>
      </c>
      <c r="E116" s="162" t="s">
        <v>359</v>
      </c>
      <c r="F116" s="160">
        <v>266</v>
      </c>
      <c r="G116" s="160">
        <v>25518.39</v>
      </c>
      <c r="H116" s="163">
        <v>7049.3789314104997</v>
      </c>
    </row>
    <row r="117" spans="1:8" ht="15.95" customHeight="1">
      <c r="A117" s="160">
        <v>99</v>
      </c>
      <c r="B117" s="160">
        <v>104533</v>
      </c>
      <c r="C117" s="161" t="s">
        <v>360</v>
      </c>
      <c r="D117" s="160">
        <v>12136</v>
      </c>
      <c r="E117" s="162" t="s">
        <v>361</v>
      </c>
      <c r="F117" s="160">
        <v>320</v>
      </c>
      <c r="G117" s="160">
        <v>25505.24</v>
      </c>
      <c r="H117" s="163">
        <v>6145.9905189012998</v>
      </c>
    </row>
    <row r="118" spans="1:8" ht="15.95" customHeight="1">
      <c r="A118" s="160">
        <v>100</v>
      </c>
      <c r="B118" s="160">
        <v>514</v>
      </c>
      <c r="C118" s="161" t="s">
        <v>236</v>
      </c>
      <c r="D118" s="160">
        <v>12744</v>
      </c>
      <c r="E118" s="162" t="s">
        <v>362</v>
      </c>
      <c r="F118" s="160">
        <v>350</v>
      </c>
      <c r="G118" s="160">
        <v>25475.31</v>
      </c>
      <c r="H118" s="163">
        <v>3040.1291768182</v>
      </c>
    </row>
    <row r="119" spans="1:8" ht="15.95" customHeight="1">
      <c r="A119" s="160">
        <v>101</v>
      </c>
      <c r="B119" s="160">
        <v>724</v>
      </c>
      <c r="C119" s="161" t="s">
        <v>301</v>
      </c>
      <c r="D119" s="160">
        <v>12977</v>
      </c>
      <c r="E119" s="162" t="s">
        <v>363</v>
      </c>
      <c r="F119" s="160">
        <v>227</v>
      </c>
      <c r="G119" s="160">
        <v>25455.51</v>
      </c>
      <c r="H119" s="163">
        <v>5215.6880360897003</v>
      </c>
    </row>
    <row r="120" spans="1:8" ht="15.95" customHeight="1">
      <c r="A120" s="160">
        <v>102</v>
      </c>
      <c r="B120" s="160">
        <v>103198</v>
      </c>
      <c r="C120" s="161" t="s">
        <v>338</v>
      </c>
      <c r="D120" s="160">
        <v>12905</v>
      </c>
      <c r="E120" s="162" t="s">
        <v>364</v>
      </c>
      <c r="F120" s="160">
        <v>332</v>
      </c>
      <c r="G120" s="160">
        <v>25430.6</v>
      </c>
      <c r="H120" s="163">
        <v>6093.7015197409</v>
      </c>
    </row>
    <row r="121" spans="1:8" ht="15.95" customHeight="1">
      <c r="A121" s="160">
        <v>103</v>
      </c>
      <c r="B121" s="160">
        <v>598</v>
      </c>
      <c r="C121" s="161" t="s">
        <v>365</v>
      </c>
      <c r="D121" s="160">
        <v>11178</v>
      </c>
      <c r="E121" s="162" t="s">
        <v>366</v>
      </c>
      <c r="F121" s="160">
        <v>255</v>
      </c>
      <c r="G121" s="160">
        <v>25362.62</v>
      </c>
      <c r="H121" s="163">
        <v>5887.0823201092999</v>
      </c>
    </row>
    <row r="122" spans="1:8" ht="15.95" customHeight="1">
      <c r="A122" s="160">
        <v>104</v>
      </c>
      <c r="B122" s="160">
        <v>598</v>
      </c>
      <c r="C122" s="161" t="s">
        <v>365</v>
      </c>
      <c r="D122" s="160">
        <v>11797</v>
      </c>
      <c r="E122" s="162" t="s">
        <v>367</v>
      </c>
      <c r="F122" s="160">
        <v>268</v>
      </c>
      <c r="G122" s="160">
        <v>25327.07</v>
      </c>
      <c r="H122" s="163">
        <v>4975.9113661333004</v>
      </c>
    </row>
    <row r="123" spans="1:8" ht="15.95" customHeight="1">
      <c r="A123" s="160">
        <v>105</v>
      </c>
      <c r="B123" s="160">
        <v>102935</v>
      </c>
      <c r="C123" s="161" t="s">
        <v>368</v>
      </c>
      <c r="D123" s="160">
        <v>12203</v>
      </c>
      <c r="E123" s="162" t="s">
        <v>369</v>
      </c>
      <c r="F123" s="160">
        <v>336</v>
      </c>
      <c r="G123" s="160">
        <v>25326.2</v>
      </c>
      <c r="H123" s="163">
        <v>6376.8298957299003</v>
      </c>
    </row>
    <row r="124" spans="1:8" ht="15.95" customHeight="1">
      <c r="A124" s="160">
        <v>106</v>
      </c>
      <c r="B124" s="160">
        <v>746</v>
      </c>
      <c r="C124" s="161" t="s">
        <v>370</v>
      </c>
      <c r="D124" s="160">
        <v>4028</v>
      </c>
      <c r="E124" s="162" t="s">
        <v>371</v>
      </c>
      <c r="F124" s="160">
        <v>355</v>
      </c>
      <c r="G124" s="160">
        <v>25247.01</v>
      </c>
      <c r="H124" s="163">
        <v>5605.0372855851001</v>
      </c>
    </row>
    <row r="125" spans="1:8" ht="15.95" customHeight="1">
      <c r="A125" s="160">
        <v>107</v>
      </c>
      <c r="B125" s="160">
        <v>709</v>
      </c>
      <c r="C125" s="161" t="s">
        <v>336</v>
      </c>
      <c r="D125" s="160">
        <v>11465</v>
      </c>
      <c r="E125" s="162" t="s">
        <v>372</v>
      </c>
      <c r="F125" s="160">
        <v>274</v>
      </c>
      <c r="G125" s="160">
        <v>24797.19</v>
      </c>
      <c r="H125" s="163">
        <v>5967.1564380441996</v>
      </c>
    </row>
    <row r="126" spans="1:8" ht="15.95" customHeight="1">
      <c r="A126" s="160">
        <v>108</v>
      </c>
      <c r="B126" s="160">
        <v>399</v>
      </c>
      <c r="C126" s="161" t="s">
        <v>328</v>
      </c>
      <c r="D126" s="160">
        <v>12440</v>
      </c>
      <c r="E126" s="162" t="s">
        <v>373</v>
      </c>
      <c r="F126" s="160">
        <v>195</v>
      </c>
      <c r="G126" s="160">
        <v>24755.96</v>
      </c>
      <c r="H126" s="163">
        <v>4921.9570931484004</v>
      </c>
    </row>
    <row r="127" spans="1:8" ht="15.95" customHeight="1">
      <c r="A127" s="160">
        <v>109</v>
      </c>
      <c r="B127" s="160">
        <v>747</v>
      </c>
      <c r="C127" s="161" t="s">
        <v>269</v>
      </c>
      <c r="D127" s="160">
        <v>12467</v>
      </c>
      <c r="E127" s="162" t="s">
        <v>374</v>
      </c>
      <c r="F127" s="160">
        <v>196</v>
      </c>
      <c r="G127" s="160">
        <v>24518.47</v>
      </c>
      <c r="H127" s="163">
        <v>3330.0750086939702</v>
      </c>
    </row>
    <row r="128" spans="1:8" ht="15.95" customHeight="1">
      <c r="A128" s="160">
        <v>110</v>
      </c>
      <c r="B128" s="160">
        <v>103639</v>
      </c>
      <c r="C128" s="161" t="s">
        <v>375</v>
      </c>
      <c r="D128" s="160">
        <v>5347</v>
      </c>
      <c r="E128" s="162" t="s">
        <v>376</v>
      </c>
      <c r="F128" s="160">
        <v>190</v>
      </c>
      <c r="G128" s="160">
        <v>24467.39</v>
      </c>
      <c r="H128" s="163">
        <v>4621.5602316089999</v>
      </c>
    </row>
    <row r="129" spans="1:8" ht="15.95" customHeight="1">
      <c r="A129" s="160">
        <v>111</v>
      </c>
      <c r="B129" s="160">
        <v>104533</v>
      </c>
      <c r="C129" s="161" t="s">
        <v>360</v>
      </c>
      <c r="D129" s="160">
        <v>4081</v>
      </c>
      <c r="E129" s="162" t="s">
        <v>377</v>
      </c>
      <c r="F129" s="160">
        <v>324</v>
      </c>
      <c r="G129" s="160">
        <v>24375.93</v>
      </c>
      <c r="H129" s="163">
        <v>4584.9502673593997</v>
      </c>
    </row>
    <row r="130" spans="1:8" ht="15.95" customHeight="1">
      <c r="A130" s="160">
        <v>112</v>
      </c>
      <c r="B130" s="160">
        <v>743</v>
      </c>
      <c r="C130" s="161" t="s">
        <v>378</v>
      </c>
      <c r="D130" s="160">
        <v>11383</v>
      </c>
      <c r="E130" s="162" t="s">
        <v>379</v>
      </c>
      <c r="F130" s="160">
        <v>291</v>
      </c>
      <c r="G130" s="160">
        <v>24327.18</v>
      </c>
      <c r="H130" s="163">
        <v>6970.0573439997997</v>
      </c>
    </row>
    <row r="131" spans="1:8" ht="15.95" customHeight="1">
      <c r="A131" s="160">
        <v>113</v>
      </c>
      <c r="B131" s="160">
        <v>571</v>
      </c>
      <c r="C131" s="161" t="s">
        <v>220</v>
      </c>
      <c r="D131" s="160">
        <v>12216</v>
      </c>
      <c r="E131" s="162" t="s">
        <v>380</v>
      </c>
      <c r="F131" s="160">
        <v>248</v>
      </c>
      <c r="G131" s="160">
        <v>24302.13</v>
      </c>
      <c r="H131" s="163">
        <v>5394.7675360672001</v>
      </c>
    </row>
    <row r="132" spans="1:8" ht="15.95" customHeight="1">
      <c r="A132" s="160">
        <v>114</v>
      </c>
      <c r="B132" s="160">
        <v>587</v>
      </c>
      <c r="C132" s="161" t="s">
        <v>346</v>
      </c>
      <c r="D132" s="160">
        <v>8073</v>
      </c>
      <c r="E132" s="162" t="s">
        <v>381</v>
      </c>
      <c r="F132" s="160">
        <v>230</v>
      </c>
      <c r="G132" s="160">
        <v>24293.61</v>
      </c>
      <c r="H132" s="163">
        <v>4438.5703769823003</v>
      </c>
    </row>
    <row r="133" spans="1:8" ht="15.95" customHeight="1">
      <c r="A133" s="160">
        <v>115</v>
      </c>
      <c r="B133" s="160">
        <v>573</v>
      </c>
      <c r="C133" s="161" t="s">
        <v>382</v>
      </c>
      <c r="D133" s="160">
        <v>5501</v>
      </c>
      <c r="E133" s="162" t="s">
        <v>383</v>
      </c>
      <c r="F133" s="160">
        <v>372</v>
      </c>
      <c r="G133" s="160">
        <v>24292.38</v>
      </c>
      <c r="H133" s="163">
        <v>3918.54201340081</v>
      </c>
    </row>
    <row r="134" spans="1:8" ht="15.95" customHeight="1">
      <c r="A134" s="160">
        <v>116</v>
      </c>
      <c r="B134" s="160">
        <v>106399</v>
      </c>
      <c r="C134" s="161" t="s">
        <v>229</v>
      </c>
      <c r="D134" s="160">
        <v>12158</v>
      </c>
      <c r="E134" s="162" t="s">
        <v>384</v>
      </c>
      <c r="F134" s="160">
        <v>267</v>
      </c>
      <c r="G134" s="160">
        <v>24147.09</v>
      </c>
      <c r="H134" s="163">
        <v>3690.1423765222798</v>
      </c>
    </row>
    <row r="135" spans="1:8" ht="15.95" customHeight="1">
      <c r="A135" s="160">
        <v>117</v>
      </c>
      <c r="B135" s="160">
        <v>581</v>
      </c>
      <c r="C135" s="161" t="s">
        <v>227</v>
      </c>
      <c r="D135" s="160">
        <v>11621</v>
      </c>
      <c r="E135" s="162" t="s">
        <v>385</v>
      </c>
      <c r="F135" s="160">
        <v>426</v>
      </c>
      <c r="G135" s="160">
        <v>24130.42</v>
      </c>
      <c r="H135" s="163">
        <v>2894.2948435099001</v>
      </c>
    </row>
    <row r="136" spans="1:8" ht="15.95" customHeight="1">
      <c r="A136" s="160">
        <v>118</v>
      </c>
      <c r="B136" s="160">
        <v>307</v>
      </c>
      <c r="C136" s="161" t="s">
        <v>191</v>
      </c>
      <c r="D136" s="160">
        <v>4291</v>
      </c>
      <c r="E136" s="162" t="s">
        <v>386</v>
      </c>
      <c r="F136" s="160">
        <v>163</v>
      </c>
      <c r="G136" s="160">
        <v>24027.94</v>
      </c>
      <c r="H136" s="163">
        <v>1943.95102119236</v>
      </c>
    </row>
    <row r="137" spans="1:8" ht="15.95" customHeight="1">
      <c r="A137" s="160">
        <v>119</v>
      </c>
      <c r="B137" s="160">
        <v>108277</v>
      </c>
      <c r="C137" s="161" t="s">
        <v>387</v>
      </c>
      <c r="D137" s="160">
        <v>12255</v>
      </c>
      <c r="E137" s="162" t="s">
        <v>388</v>
      </c>
      <c r="F137" s="160">
        <v>348</v>
      </c>
      <c r="G137" s="160">
        <v>23855.65</v>
      </c>
      <c r="H137" s="163">
        <v>3067.0012260498802</v>
      </c>
    </row>
    <row r="138" spans="1:8" ht="15.95" customHeight="1">
      <c r="A138" s="160">
        <v>120</v>
      </c>
      <c r="B138" s="160">
        <v>105751</v>
      </c>
      <c r="C138" s="161" t="s">
        <v>267</v>
      </c>
      <c r="D138" s="160">
        <v>9295</v>
      </c>
      <c r="E138" s="162" t="s">
        <v>389</v>
      </c>
      <c r="F138" s="160">
        <v>312</v>
      </c>
      <c r="G138" s="160">
        <v>23793.26</v>
      </c>
      <c r="H138" s="163">
        <v>5044.9390811897001</v>
      </c>
    </row>
    <row r="139" spans="1:8" ht="15.95" customHeight="1">
      <c r="A139" s="160">
        <v>121</v>
      </c>
      <c r="B139" s="160">
        <v>743</v>
      </c>
      <c r="C139" s="161" t="s">
        <v>378</v>
      </c>
      <c r="D139" s="160">
        <v>10893</v>
      </c>
      <c r="E139" s="162" t="s">
        <v>390</v>
      </c>
      <c r="F139" s="160">
        <v>268</v>
      </c>
      <c r="G139" s="160">
        <v>23748.14</v>
      </c>
      <c r="H139" s="163">
        <v>6158.4803500000999</v>
      </c>
    </row>
    <row r="140" spans="1:8" ht="15.95" customHeight="1">
      <c r="A140" s="160">
        <v>122</v>
      </c>
      <c r="B140" s="160">
        <v>391</v>
      </c>
      <c r="C140" s="161" t="s">
        <v>391</v>
      </c>
      <c r="D140" s="160">
        <v>4246</v>
      </c>
      <c r="E140" s="162" t="s">
        <v>392</v>
      </c>
      <c r="F140" s="160">
        <v>175</v>
      </c>
      <c r="G140" s="160">
        <v>23647.11</v>
      </c>
      <c r="H140" s="163">
        <v>7260.5857564092503</v>
      </c>
    </row>
    <row r="141" spans="1:8" ht="15.95" customHeight="1">
      <c r="A141" s="160">
        <v>123</v>
      </c>
      <c r="B141" s="160">
        <v>105396</v>
      </c>
      <c r="C141" s="161" t="s">
        <v>393</v>
      </c>
      <c r="D141" s="160">
        <v>7369</v>
      </c>
      <c r="E141" s="162" t="s">
        <v>394</v>
      </c>
      <c r="F141" s="160">
        <v>201</v>
      </c>
      <c r="G141" s="160">
        <v>23611</v>
      </c>
      <c r="H141" s="163">
        <v>4005.4774545455998</v>
      </c>
    </row>
    <row r="142" spans="1:8" ht="15.95" customHeight="1">
      <c r="A142" s="160">
        <v>124</v>
      </c>
      <c r="B142" s="160">
        <v>379</v>
      </c>
      <c r="C142" s="161" t="s">
        <v>242</v>
      </c>
      <c r="D142" s="160">
        <v>6831</v>
      </c>
      <c r="E142" s="162" t="s">
        <v>395</v>
      </c>
      <c r="F142" s="160">
        <v>284</v>
      </c>
      <c r="G142" s="160">
        <v>23572.52</v>
      </c>
      <c r="H142" s="163">
        <v>3756.02958293951</v>
      </c>
    </row>
    <row r="143" spans="1:8" ht="15.95" customHeight="1">
      <c r="A143" s="160">
        <v>125</v>
      </c>
      <c r="B143" s="160">
        <v>357</v>
      </c>
      <c r="C143" s="161" t="s">
        <v>348</v>
      </c>
      <c r="D143" s="160">
        <v>11453</v>
      </c>
      <c r="E143" s="162" t="s">
        <v>396</v>
      </c>
      <c r="F143" s="160">
        <v>225</v>
      </c>
      <c r="G143" s="160">
        <v>23468.720000000001</v>
      </c>
      <c r="H143" s="163">
        <v>5134.46576156025</v>
      </c>
    </row>
    <row r="144" spans="1:8" ht="15.95" customHeight="1">
      <c r="A144" s="160">
        <v>126</v>
      </c>
      <c r="B144" s="160">
        <v>337</v>
      </c>
      <c r="C144" s="161" t="s">
        <v>194</v>
      </c>
      <c r="D144" s="160">
        <v>990176</v>
      </c>
      <c r="E144" s="162" t="s">
        <v>397</v>
      </c>
      <c r="F144" s="160">
        <v>239</v>
      </c>
      <c r="G144" s="160">
        <v>23385.52</v>
      </c>
      <c r="H144" s="163">
        <v>4387.9110530002999</v>
      </c>
    </row>
    <row r="145" spans="1:8" ht="15.95" customHeight="1">
      <c r="A145" s="160">
        <v>127</v>
      </c>
      <c r="B145" s="160">
        <v>746</v>
      </c>
      <c r="C145" s="161" t="s">
        <v>370</v>
      </c>
      <c r="D145" s="160">
        <v>7386</v>
      </c>
      <c r="E145" s="162" t="s">
        <v>398</v>
      </c>
      <c r="F145" s="160">
        <v>236</v>
      </c>
      <c r="G145" s="160">
        <v>23334.06</v>
      </c>
      <c r="H145" s="163">
        <v>5439.4066623647004</v>
      </c>
    </row>
    <row r="146" spans="1:8" ht="15.95" customHeight="1">
      <c r="A146" s="160">
        <v>128</v>
      </c>
      <c r="B146" s="160">
        <v>367</v>
      </c>
      <c r="C146" s="161" t="s">
        <v>279</v>
      </c>
      <c r="D146" s="160">
        <v>11799</v>
      </c>
      <c r="E146" s="162" t="s">
        <v>399</v>
      </c>
      <c r="F146" s="160">
        <v>297</v>
      </c>
      <c r="G146" s="160">
        <v>23168.99</v>
      </c>
      <c r="H146" s="163">
        <v>4962.8973621646001</v>
      </c>
    </row>
    <row r="147" spans="1:8" ht="15.95" customHeight="1">
      <c r="A147" s="160">
        <v>129</v>
      </c>
      <c r="B147" s="160">
        <v>720</v>
      </c>
      <c r="C147" s="161" t="s">
        <v>400</v>
      </c>
      <c r="D147" s="160">
        <v>6823</v>
      </c>
      <c r="E147" s="162" t="s">
        <v>401</v>
      </c>
      <c r="F147" s="160">
        <v>209</v>
      </c>
      <c r="G147" s="160">
        <v>23045.57</v>
      </c>
      <c r="H147" s="163">
        <v>5141.2472301716998</v>
      </c>
    </row>
    <row r="148" spans="1:8" ht="15.95" customHeight="1">
      <c r="A148" s="160">
        <v>130</v>
      </c>
      <c r="B148" s="160">
        <v>105396</v>
      </c>
      <c r="C148" s="161" t="s">
        <v>393</v>
      </c>
      <c r="D148" s="160">
        <v>12454</v>
      </c>
      <c r="E148" s="162" t="s">
        <v>402</v>
      </c>
      <c r="F148" s="160">
        <v>222</v>
      </c>
      <c r="G148" s="160">
        <v>22962.12</v>
      </c>
      <c r="H148" s="163">
        <v>4107.7025000006997</v>
      </c>
    </row>
    <row r="149" spans="1:8" ht="15.95" customHeight="1">
      <c r="A149" s="160">
        <v>131</v>
      </c>
      <c r="B149" s="160">
        <v>359</v>
      </c>
      <c r="C149" s="161" t="s">
        <v>311</v>
      </c>
      <c r="D149" s="160">
        <v>12052</v>
      </c>
      <c r="E149" s="162" t="s">
        <v>403</v>
      </c>
      <c r="F149" s="160">
        <v>252</v>
      </c>
      <c r="G149" s="160">
        <v>22832.73</v>
      </c>
      <c r="H149" s="163">
        <v>4656.4023853495601</v>
      </c>
    </row>
    <row r="150" spans="1:8" ht="15.95" customHeight="1">
      <c r="A150" s="160">
        <v>132</v>
      </c>
      <c r="B150" s="160">
        <v>102935</v>
      </c>
      <c r="C150" s="161" t="s">
        <v>368</v>
      </c>
      <c r="D150" s="160">
        <v>12916</v>
      </c>
      <c r="E150" s="162" t="s">
        <v>404</v>
      </c>
      <c r="F150" s="160">
        <v>329</v>
      </c>
      <c r="G150" s="160">
        <v>22640.7</v>
      </c>
      <c r="H150" s="163">
        <v>7131.5739711416099</v>
      </c>
    </row>
    <row r="151" spans="1:8" ht="15.95" customHeight="1">
      <c r="A151" s="160">
        <v>133</v>
      </c>
      <c r="B151" s="160">
        <v>585</v>
      </c>
      <c r="C151" s="161" t="s">
        <v>285</v>
      </c>
      <c r="D151" s="160">
        <v>12225</v>
      </c>
      <c r="E151" s="162" t="s">
        <v>405</v>
      </c>
      <c r="F151" s="160">
        <v>308</v>
      </c>
      <c r="G151" s="160">
        <v>22434.85</v>
      </c>
      <c r="H151" s="163">
        <v>6044.3157904550999</v>
      </c>
    </row>
    <row r="152" spans="1:8" ht="15.95" customHeight="1">
      <c r="A152" s="160">
        <v>134</v>
      </c>
      <c r="B152" s="160">
        <v>106569</v>
      </c>
      <c r="C152" s="161" t="s">
        <v>406</v>
      </c>
      <c r="D152" s="160">
        <v>11776</v>
      </c>
      <c r="E152" s="162" t="s">
        <v>407</v>
      </c>
      <c r="F152" s="160">
        <v>166</v>
      </c>
      <c r="G152" s="160">
        <v>22393.1</v>
      </c>
      <c r="H152" s="163">
        <v>5537.0817179986998</v>
      </c>
    </row>
    <row r="153" spans="1:8" ht="15.95" customHeight="1">
      <c r="A153" s="160">
        <v>135</v>
      </c>
      <c r="B153" s="160">
        <v>104428</v>
      </c>
      <c r="C153" s="161" t="s">
        <v>250</v>
      </c>
      <c r="D153" s="160">
        <v>11949</v>
      </c>
      <c r="E153" s="162" t="s">
        <v>408</v>
      </c>
      <c r="F153" s="160">
        <v>285</v>
      </c>
      <c r="G153" s="160">
        <v>22278.97</v>
      </c>
      <c r="H153" s="163">
        <v>6277.1330752993999</v>
      </c>
    </row>
    <row r="154" spans="1:8" ht="15.95" customHeight="1">
      <c r="A154" s="160">
        <v>136</v>
      </c>
      <c r="B154" s="160">
        <v>511</v>
      </c>
      <c r="C154" s="161" t="s">
        <v>238</v>
      </c>
      <c r="D154" s="160">
        <v>12940</v>
      </c>
      <c r="E154" s="162" t="s">
        <v>409</v>
      </c>
      <c r="F154" s="160">
        <v>353</v>
      </c>
      <c r="G154" s="160">
        <v>22216.2</v>
      </c>
      <c r="H154" s="163">
        <v>5345.6397657914104</v>
      </c>
    </row>
    <row r="155" spans="1:8" ht="15.95" customHeight="1">
      <c r="A155" s="160">
        <v>137</v>
      </c>
      <c r="B155" s="160">
        <v>709</v>
      </c>
      <c r="C155" s="161" t="s">
        <v>336</v>
      </c>
      <c r="D155" s="160">
        <v>11486</v>
      </c>
      <c r="E155" s="162" t="s">
        <v>410</v>
      </c>
      <c r="F155" s="160">
        <v>260</v>
      </c>
      <c r="G155" s="160">
        <v>22208.33</v>
      </c>
      <c r="H155" s="163">
        <v>5348.5179431829001</v>
      </c>
    </row>
    <row r="156" spans="1:8" ht="15.95" customHeight="1">
      <c r="A156" s="160">
        <v>138</v>
      </c>
      <c r="B156" s="160">
        <v>732</v>
      </c>
      <c r="C156" s="161" t="s">
        <v>411</v>
      </c>
      <c r="D156" s="160">
        <v>9138</v>
      </c>
      <c r="E156" s="162" t="s">
        <v>412</v>
      </c>
      <c r="F156" s="160">
        <v>265</v>
      </c>
      <c r="G156" s="160">
        <v>21972.04</v>
      </c>
      <c r="H156" s="163">
        <v>2480.3075155595002</v>
      </c>
    </row>
    <row r="157" spans="1:8" ht="15.95" customHeight="1">
      <c r="A157" s="160">
        <v>139</v>
      </c>
      <c r="B157" s="160">
        <v>114685</v>
      </c>
      <c r="C157" s="161" t="s">
        <v>260</v>
      </c>
      <c r="D157" s="160">
        <v>13313</v>
      </c>
      <c r="E157" s="162" t="s">
        <v>413</v>
      </c>
      <c r="F157" s="160">
        <v>166</v>
      </c>
      <c r="G157" s="160">
        <v>21961.96</v>
      </c>
      <c r="H157" s="163">
        <v>2208.3952638608998</v>
      </c>
    </row>
    <row r="158" spans="1:8" ht="15.95" customHeight="1">
      <c r="A158" s="160">
        <v>140</v>
      </c>
      <c r="B158" s="160">
        <v>549</v>
      </c>
      <c r="C158" s="161" t="s">
        <v>414</v>
      </c>
      <c r="D158" s="160">
        <v>6731</v>
      </c>
      <c r="E158" s="162" t="s">
        <v>415</v>
      </c>
      <c r="F158" s="160">
        <v>185</v>
      </c>
      <c r="G158" s="160">
        <v>21915.42</v>
      </c>
      <c r="H158" s="163">
        <v>4369.1650422890998</v>
      </c>
    </row>
    <row r="159" spans="1:8" ht="15.95" customHeight="1">
      <c r="A159" s="160">
        <v>141</v>
      </c>
      <c r="B159" s="160">
        <v>355</v>
      </c>
      <c r="C159" s="161" t="s">
        <v>313</v>
      </c>
      <c r="D159" s="160">
        <v>8233</v>
      </c>
      <c r="E159" s="162" t="s">
        <v>416</v>
      </c>
      <c r="F159" s="160">
        <v>263</v>
      </c>
      <c r="G159" s="160">
        <v>21882.32</v>
      </c>
      <c r="H159" s="163">
        <v>5250.7927298384902</v>
      </c>
    </row>
    <row r="160" spans="1:8" ht="15.95" customHeight="1">
      <c r="A160" s="160">
        <v>142</v>
      </c>
      <c r="B160" s="160">
        <v>106485</v>
      </c>
      <c r="C160" s="161" t="s">
        <v>417</v>
      </c>
      <c r="D160" s="160">
        <v>5407</v>
      </c>
      <c r="E160" s="162" t="s">
        <v>418</v>
      </c>
      <c r="F160" s="160">
        <v>259</v>
      </c>
      <c r="G160" s="160">
        <v>21776.2</v>
      </c>
      <c r="H160" s="163">
        <v>5794.9823263990502</v>
      </c>
    </row>
    <row r="161" spans="1:8" ht="15.95" customHeight="1">
      <c r="A161" s="160">
        <v>143</v>
      </c>
      <c r="B161" s="160">
        <v>107728</v>
      </c>
      <c r="C161" s="161" t="s">
        <v>419</v>
      </c>
      <c r="D161" s="160">
        <v>11012</v>
      </c>
      <c r="E161" s="162" t="s">
        <v>420</v>
      </c>
      <c r="F161" s="160">
        <v>223</v>
      </c>
      <c r="G161" s="160">
        <v>21757.52</v>
      </c>
      <c r="H161" s="163">
        <v>3939.0035738299998</v>
      </c>
    </row>
    <row r="162" spans="1:8" ht="15.95" customHeight="1">
      <c r="A162" s="160">
        <v>144</v>
      </c>
      <c r="B162" s="160">
        <v>748</v>
      </c>
      <c r="C162" s="161" t="s">
        <v>297</v>
      </c>
      <c r="D162" s="160">
        <v>11903</v>
      </c>
      <c r="E162" s="162" t="s">
        <v>421</v>
      </c>
      <c r="F162" s="160">
        <v>183</v>
      </c>
      <c r="G162" s="160">
        <v>21719.27</v>
      </c>
      <c r="H162" s="163">
        <v>5485.4543249998997</v>
      </c>
    </row>
    <row r="163" spans="1:8" ht="15.95" customHeight="1">
      <c r="A163" s="160">
        <v>145</v>
      </c>
      <c r="B163" s="160">
        <v>572</v>
      </c>
      <c r="C163" s="161" t="s">
        <v>422</v>
      </c>
      <c r="D163" s="160">
        <v>11023</v>
      </c>
      <c r="E163" s="162" t="s">
        <v>423</v>
      </c>
      <c r="F163" s="160">
        <v>251</v>
      </c>
      <c r="G163" s="160">
        <v>21712.400000000001</v>
      </c>
      <c r="H163" s="163">
        <v>6236.6700405498996</v>
      </c>
    </row>
    <row r="164" spans="1:8" ht="15.95" customHeight="1">
      <c r="A164" s="160">
        <v>146</v>
      </c>
      <c r="B164" s="160">
        <v>746</v>
      </c>
      <c r="C164" s="161" t="s">
        <v>370</v>
      </c>
      <c r="D164" s="160">
        <v>8068</v>
      </c>
      <c r="E164" s="162" t="s">
        <v>424</v>
      </c>
      <c r="F164" s="160">
        <v>278</v>
      </c>
      <c r="G164" s="160">
        <v>21689.23</v>
      </c>
      <c r="H164" s="163">
        <v>5276.5724676150003</v>
      </c>
    </row>
    <row r="165" spans="1:8" ht="15.95" customHeight="1">
      <c r="A165" s="160">
        <v>147</v>
      </c>
      <c r="B165" s="160">
        <v>738</v>
      </c>
      <c r="C165" s="161" t="s">
        <v>425</v>
      </c>
      <c r="D165" s="160">
        <v>5698</v>
      </c>
      <c r="E165" s="162" t="s">
        <v>426</v>
      </c>
      <c r="F165" s="160">
        <v>171</v>
      </c>
      <c r="G165" s="160">
        <v>21464.17</v>
      </c>
      <c r="H165" s="163">
        <v>4715.9725269999999</v>
      </c>
    </row>
    <row r="166" spans="1:8" ht="15.95" customHeight="1">
      <c r="A166" s="160">
        <v>148</v>
      </c>
      <c r="B166" s="160">
        <v>710</v>
      </c>
      <c r="C166" s="161" t="s">
        <v>427</v>
      </c>
      <c r="D166" s="160">
        <v>9527</v>
      </c>
      <c r="E166" s="162" t="s">
        <v>428</v>
      </c>
      <c r="F166" s="160">
        <v>212</v>
      </c>
      <c r="G166" s="160">
        <v>21450.21</v>
      </c>
      <c r="H166" s="163">
        <v>6212.6604954482</v>
      </c>
    </row>
    <row r="167" spans="1:8" ht="15.95" customHeight="1">
      <c r="A167" s="160">
        <v>149</v>
      </c>
      <c r="B167" s="160">
        <v>748</v>
      </c>
      <c r="C167" s="161" t="s">
        <v>297</v>
      </c>
      <c r="D167" s="160">
        <v>11977</v>
      </c>
      <c r="E167" s="162" t="s">
        <v>429</v>
      </c>
      <c r="F167" s="160">
        <v>200</v>
      </c>
      <c r="G167" s="160">
        <v>21393.38</v>
      </c>
      <c r="H167" s="163">
        <v>4902.8636353517004</v>
      </c>
    </row>
    <row r="168" spans="1:8" ht="15.95" customHeight="1">
      <c r="A168" s="160">
        <v>150</v>
      </c>
      <c r="B168" s="160">
        <v>713</v>
      </c>
      <c r="C168" s="161" t="s">
        <v>430</v>
      </c>
      <c r="D168" s="160">
        <v>6492</v>
      </c>
      <c r="E168" s="162" t="s">
        <v>431</v>
      </c>
      <c r="F168" s="160">
        <v>211</v>
      </c>
      <c r="G168" s="160">
        <v>21116.95</v>
      </c>
      <c r="H168" s="163">
        <v>5053.4244333337701</v>
      </c>
    </row>
    <row r="169" spans="1:8" ht="15.95" customHeight="1">
      <c r="A169" s="160">
        <v>151</v>
      </c>
      <c r="B169" s="160">
        <v>514</v>
      </c>
      <c r="C169" s="161" t="s">
        <v>236</v>
      </c>
      <c r="D169" s="160">
        <v>12338</v>
      </c>
      <c r="E169" s="162" t="s">
        <v>432</v>
      </c>
      <c r="F169" s="160">
        <v>254</v>
      </c>
      <c r="G169" s="160">
        <v>21089.61</v>
      </c>
      <c r="H169" s="163">
        <v>3073.8708154661999</v>
      </c>
    </row>
    <row r="170" spans="1:8" ht="15.95" customHeight="1">
      <c r="A170" s="160">
        <v>152</v>
      </c>
      <c r="B170" s="160">
        <v>114844</v>
      </c>
      <c r="C170" s="161" t="s">
        <v>433</v>
      </c>
      <c r="D170" s="160">
        <v>12463</v>
      </c>
      <c r="E170" s="162" t="s">
        <v>434</v>
      </c>
      <c r="F170" s="160">
        <v>273</v>
      </c>
      <c r="G170" s="160">
        <v>21082.5</v>
      </c>
      <c r="H170" s="163">
        <v>2568.3062400796998</v>
      </c>
    </row>
    <row r="171" spans="1:8" ht="15.95" customHeight="1">
      <c r="A171" s="160">
        <v>153</v>
      </c>
      <c r="B171" s="160">
        <v>591</v>
      </c>
      <c r="C171" s="161" t="s">
        <v>435</v>
      </c>
      <c r="D171" s="160">
        <v>5764</v>
      </c>
      <c r="E171" s="162" t="s">
        <v>436</v>
      </c>
      <c r="F171" s="160">
        <v>258</v>
      </c>
      <c r="G171" s="160">
        <v>21012.58</v>
      </c>
      <c r="H171" s="163">
        <v>3771.6205700341002</v>
      </c>
    </row>
    <row r="172" spans="1:8" ht="15.95" customHeight="1">
      <c r="A172" s="160">
        <v>154</v>
      </c>
      <c r="B172" s="160">
        <v>585</v>
      </c>
      <c r="C172" s="161" t="s">
        <v>285</v>
      </c>
      <c r="D172" s="160">
        <v>7046</v>
      </c>
      <c r="E172" s="162" t="s">
        <v>437</v>
      </c>
      <c r="F172" s="160">
        <v>284</v>
      </c>
      <c r="G172" s="160">
        <v>21011.599999999999</v>
      </c>
      <c r="H172" s="163">
        <v>4567.7049323565498</v>
      </c>
    </row>
    <row r="173" spans="1:8" ht="15.95" customHeight="1">
      <c r="A173" s="160">
        <v>155</v>
      </c>
      <c r="B173" s="160">
        <v>713</v>
      </c>
      <c r="C173" s="161" t="s">
        <v>430</v>
      </c>
      <c r="D173" s="160">
        <v>11961</v>
      </c>
      <c r="E173" s="162" t="s">
        <v>438</v>
      </c>
      <c r="F173" s="160">
        <v>137</v>
      </c>
      <c r="G173" s="160">
        <v>20928.07</v>
      </c>
      <c r="H173" s="163">
        <v>4163.0940666677998</v>
      </c>
    </row>
    <row r="174" spans="1:8" ht="15.95" customHeight="1">
      <c r="A174" s="160">
        <v>156</v>
      </c>
      <c r="B174" s="160">
        <v>594</v>
      </c>
      <c r="C174" s="161" t="s">
        <v>439</v>
      </c>
      <c r="D174" s="160">
        <v>6232</v>
      </c>
      <c r="E174" s="162" t="s">
        <v>440</v>
      </c>
      <c r="F174" s="160">
        <v>193</v>
      </c>
      <c r="G174" s="160">
        <v>20752.669999999998</v>
      </c>
      <c r="H174" s="163">
        <v>5573.0976499999897</v>
      </c>
    </row>
    <row r="175" spans="1:8" ht="15.95" customHeight="1">
      <c r="A175" s="160">
        <v>157</v>
      </c>
      <c r="B175" s="160">
        <v>106568</v>
      </c>
      <c r="C175" s="161" t="s">
        <v>441</v>
      </c>
      <c r="D175" s="160">
        <v>12717</v>
      </c>
      <c r="E175" s="162" t="s">
        <v>442</v>
      </c>
      <c r="F175" s="160">
        <v>198</v>
      </c>
      <c r="G175" s="160">
        <v>20588.330000000002</v>
      </c>
      <c r="H175" s="163">
        <v>5316.7775920867998</v>
      </c>
    </row>
    <row r="176" spans="1:8" ht="15.95" customHeight="1">
      <c r="A176" s="160">
        <v>158</v>
      </c>
      <c r="B176" s="160">
        <v>56</v>
      </c>
      <c r="C176" s="161" t="s">
        <v>443</v>
      </c>
      <c r="D176" s="160">
        <v>7948</v>
      </c>
      <c r="E176" s="162" t="s">
        <v>444</v>
      </c>
      <c r="F176" s="160">
        <v>135</v>
      </c>
      <c r="G176" s="160">
        <v>20499.21</v>
      </c>
      <c r="H176" s="163">
        <v>4844.8506903846001</v>
      </c>
    </row>
    <row r="177" spans="1:8" ht="15.95" customHeight="1">
      <c r="A177" s="160">
        <v>159</v>
      </c>
      <c r="B177" s="160">
        <v>112415</v>
      </c>
      <c r="C177" s="161" t="s">
        <v>445</v>
      </c>
      <c r="D177" s="160">
        <v>4188</v>
      </c>
      <c r="E177" s="162" t="s">
        <v>446</v>
      </c>
      <c r="F177" s="160">
        <v>259</v>
      </c>
      <c r="G177" s="160">
        <v>20469.87</v>
      </c>
      <c r="H177" s="163">
        <v>4176.4514156696996</v>
      </c>
    </row>
    <row r="178" spans="1:8" ht="15.95" customHeight="1">
      <c r="A178" s="160">
        <v>160</v>
      </c>
      <c r="B178" s="160">
        <v>114622</v>
      </c>
      <c r="C178" s="161" t="s">
        <v>447</v>
      </c>
      <c r="D178" s="160">
        <v>11125</v>
      </c>
      <c r="E178" s="162" t="s">
        <v>448</v>
      </c>
      <c r="F178" s="160">
        <v>290</v>
      </c>
      <c r="G178" s="160">
        <v>20406.71</v>
      </c>
      <c r="H178" s="163">
        <v>4137.5015465099004</v>
      </c>
    </row>
    <row r="179" spans="1:8" ht="15.95" customHeight="1">
      <c r="A179" s="160">
        <v>161</v>
      </c>
      <c r="B179" s="160">
        <v>712</v>
      </c>
      <c r="C179" s="161" t="s">
        <v>248</v>
      </c>
      <c r="D179" s="160">
        <v>11487</v>
      </c>
      <c r="E179" s="162" t="s">
        <v>449</v>
      </c>
      <c r="F179" s="160">
        <v>244</v>
      </c>
      <c r="G179" s="160">
        <v>20383.82</v>
      </c>
      <c r="H179" s="163">
        <v>4805.2057430002997</v>
      </c>
    </row>
    <row r="180" spans="1:8" ht="15.95" customHeight="1">
      <c r="A180" s="160">
        <v>162</v>
      </c>
      <c r="B180" s="160">
        <v>578</v>
      </c>
      <c r="C180" s="161" t="s">
        <v>252</v>
      </c>
      <c r="D180" s="160">
        <v>13064</v>
      </c>
      <c r="E180" s="162" t="s">
        <v>450</v>
      </c>
      <c r="F180" s="160">
        <v>249</v>
      </c>
      <c r="G180" s="160">
        <v>20364.07</v>
      </c>
      <c r="H180" s="163">
        <v>5689.1842587051997</v>
      </c>
    </row>
    <row r="181" spans="1:8" ht="15.95" customHeight="1">
      <c r="A181" s="160">
        <v>163</v>
      </c>
      <c r="B181" s="160">
        <v>594</v>
      </c>
      <c r="C181" s="161" t="s">
        <v>439</v>
      </c>
      <c r="D181" s="160">
        <v>6148</v>
      </c>
      <c r="E181" s="162" t="s">
        <v>451</v>
      </c>
      <c r="F181" s="160">
        <v>205</v>
      </c>
      <c r="G181" s="160">
        <v>20360.68</v>
      </c>
      <c r="H181" s="163">
        <v>4744.3632333329997</v>
      </c>
    </row>
    <row r="182" spans="1:8" ht="15.95" customHeight="1">
      <c r="A182" s="160">
        <v>164</v>
      </c>
      <c r="B182" s="160">
        <v>746</v>
      </c>
      <c r="C182" s="161" t="s">
        <v>370</v>
      </c>
      <c r="D182" s="160">
        <v>12113</v>
      </c>
      <c r="E182" s="162" t="s">
        <v>452</v>
      </c>
      <c r="F182" s="160">
        <v>276</v>
      </c>
      <c r="G182" s="160">
        <v>20323.09</v>
      </c>
      <c r="H182" s="163">
        <v>4840.2097936606297</v>
      </c>
    </row>
    <row r="183" spans="1:8" ht="15.95" customHeight="1">
      <c r="A183" s="160">
        <v>165</v>
      </c>
      <c r="B183" s="160">
        <v>116919</v>
      </c>
      <c r="C183" s="161" t="s">
        <v>453</v>
      </c>
      <c r="D183" s="160">
        <v>12157</v>
      </c>
      <c r="E183" s="162" t="s">
        <v>454</v>
      </c>
      <c r="F183" s="160">
        <v>176</v>
      </c>
      <c r="G183" s="160">
        <v>20288.48</v>
      </c>
      <c r="H183" s="163">
        <v>4787.6453250673003</v>
      </c>
    </row>
    <row r="184" spans="1:8" ht="15.95" customHeight="1">
      <c r="A184" s="160">
        <v>166</v>
      </c>
      <c r="B184" s="160">
        <v>712</v>
      </c>
      <c r="C184" s="161" t="s">
        <v>248</v>
      </c>
      <c r="D184" s="160">
        <v>11382</v>
      </c>
      <c r="E184" s="162" t="s">
        <v>455</v>
      </c>
      <c r="F184" s="160">
        <v>263</v>
      </c>
      <c r="G184" s="160">
        <v>20128.46</v>
      </c>
      <c r="H184" s="163">
        <v>6324.1798617871</v>
      </c>
    </row>
    <row r="185" spans="1:8" ht="15.95" customHeight="1">
      <c r="A185" s="160">
        <v>167</v>
      </c>
      <c r="B185" s="160">
        <v>585</v>
      </c>
      <c r="C185" s="161" t="s">
        <v>285</v>
      </c>
      <c r="D185" s="160">
        <v>12920</v>
      </c>
      <c r="E185" s="162" t="s">
        <v>456</v>
      </c>
      <c r="F185" s="160">
        <v>276</v>
      </c>
      <c r="G185" s="160">
        <v>20114.509999999998</v>
      </c>
      <c r="H185" s="163">
        <v>4091.6702035203002</v>
      </c>
    </row>
    <row r="186" spans="1:8" ht="15.95" customHeight="1">
      <c r="A186" s="160">
        <v>168</v>
      </c>
      <c r="B186" s="160">
        <v>107658</v>
      </c>
      <c r="C186" s="161" t="s">
        <v>457</v>
      </c>
      <c r="D186" s="160">
        <v>7388</v>
      </c>
      <c r="E186" s="162" t="s">
        <v>458</v>
      </c>
      <c r="F186" s="160">
        <v>256</v>
      </c>
      <c r="G186" s="160">
        <v>20067.88</v>
      </c>
      <c r="H186" s="163">
        <v>3344.3058843427002</v>
      </c>
    </row>
    <row r="187" spans="1:8" ht="15.95" customHeight="1">
      <c r="A187" s="160">
        <v>169</v>
      </c>
      <c r="B187" s="160">
        <v>106865</v>
      </c>
      <c r="C187" s="161" t="s">
        <v>459</v>
      </c>
      <c r="D187" s="160">
        <v>9822</v>
      </c>
      <c r="E187" s="162" t="s">
        <v>460</v>
      </c>
      <c r="F187" s="160">
        <v>231</v>
      </c>
      <c r="G187" s="160">
        <v>19928.66</v>
      </c>
      <c r="H187" s="163">
        <v>3889.840234669</v>
      </c>
    </row>
    <row r="188" spans="1:8" ht="15.95" customHeight="1">
      <c r="A188" s="160">
        <v>170</v>
      </c>
      <c r="B188" s="160">
        <v>103639</v>
      </c>
      <c r="C188" s="161" t="s">
        <v>375</v>
      </c>
      <c r="D188" s="160">
        <v>12164</v>
      </c>
      <c r="E188" s="162" t="s">
        <v>461</v>
      </c>
      <c r="F188" s="160">
        <v>207</v>
      </c>
      <c r="G188" s="160">
        <v>19738.25</v>
      </c>
      <c r="H188" s="163">
        <v>4752.0690706768</v>
      </c>
    </row>
    <row r="189" spans="1:8" ht="15.95" customHeight="1">
      <c r="A189" s="160">
        <v>171</v>
      </c>
      <c r="B189" s="160">
        <v>101453</v>
      </c>
      <c r="C189" s="161" t="s">
        <v>291</v>
      </c>
      <c r="D189" s="160">
        <v>12517</v>
      </c>
      <c r="E189" s="162" t="s">
        <v>462</v>
      </c>
      <c r="F189" s="160">
        <v>203</v>
      </c>
      <c r="G189" s="160">
        <v>19416.52</v>
      </c>
      <c r="H189" s="163">
        <v>5702.7270378968997</v>
      </c>
    </row>
    <row r="190" spans="1:8" ht="15.95" customHeight="1">
      <c r="A190" s="160">
        <v>172</v>
      </c>
      <c r="B190" s="160">
        <v>111219</v>
      </c>
      <c r="C190" s="161" t="s">
        <v>340</v>
      </c>
      <c r="D190" s="160">
        <v>11231</v>
      </c>
      <c r="E190" s="162" t="s">
        <v>463</v>
      </c>
      <c r="F190" s="160">
        <v>173</v>
      </c>
      <c r="G190" s="160">
        <v>19414.38</v>
      </c>
      <c r="H190" s="163">
        <v>4813.5586803669003</v>
      </c>
    </row>
    <row r="191" spans="1:8" ht="15.95" customHeight="1">
      <c r="A191" s="160">
        <v>173</v>
      </c>
      <c r="B191" s="160">
        <v>114622</v>
      </c>
      <c r="C191" s="161" t="s">
        <v>447</v>
      </c>
      <c r="D191" s="160">
        <v>6544</v>
      </c>
      <c r="E191" s="162" t="s">
        <v>464</v>
      </c>
      <c r="F191" s="160">
        <v>213</v>
      </c>
      <c r="G191" s="160">
        <v>19391.41</v>
      </c>
      <c r="H191" s="163">
        <v>4699.3666197578996</v>
      </c>
    </row>
    <row r="192" spans="1:8" ht="15.95" customHeight="1">
      <c r="A192" s="160">
        <v>174</v>
      </c>
      <c r="B192" s="160">
        <v>104838</v>
      </c>
      <c r="C192" s="161" t="s">
        <v>465</v>
      </c>
      <c r="D192" s="160">
        <v>10218</v>
      </c>
      <c r="E192" s="162" t="s">
        <v>466</v>
      </c>
      <c r="F192" s="160">
        <v>329</v>
      </c>
      <c r="G192" s="160">
        <v>19346.419999999998</v>
      </c>
      <c r="H192" s="163">
        <v>3657.2714333333001</v>
      </c>
    </row>
    <row r="193" spans="1:8" ht="15.95" customHeight="1">
      <c r="A193" s="160">
        <v>175</v>
      </c>
      <c r="B193" s="160">
        <v>716</v>
      </c>
      <c r="C193" s="161" t="s">
        <v>358</v>
      </c>
      <c r="D193" s="160">
        <v>12412</v>
      </c>
      <c r="E193" s="162" t="s">
        <v>467</v>
      </c>
      <c r="F193" s="160">
        <v>281</v>
      </c>
      <c r="G193" s="160">
        <v>19278.189999999999</v>
      </c>
      <c r="H193" s="163">
        <v>4883.2554392325001</v>
      </c>
    </row>
    <row r="194" spans="1:8" ht="15.95" customHeight="1">
      <c r="A194" s="160">
        <v>176</v>
      </c>
      <c r="B194" s="160">
        <v>54</v>
      </c>
      <c r="C194" s="161" t="s">
        <v>240</v>
      </c>
      <c r="D194" s="160">
        <v>10808</v>
      </c>
      <c r="E194" s="162" t="s">
        <v>468</v>
      </c>
      <c r="F194" s="160">
        <v>233</v>
      </c>
      <c r="G194" s="160">
        <v>19246.36</v>
      </c>
      <c r="H194" s="163">
        <v>4281.1345349992998</v>
      </c>
    </row>
    <row r="195" spans="1:8" ht="15.95" customHeight="1">
      <c r="A195" s="160">
        <v>177</v>
      </c>
      <c r="B195" s="160">
        <v>351</v>
      </c>
      <c r="C195" s="161" t="s">
        <v>469</v>
      </c>
      <c r="D195" s="160">
        <v>8594</v>
      </c>
      <c r="E195" s="162" t="s">
        <v>470</v>
      </c>
      <c r="F195" s="160">
        <v>210</v>
      </c>
      <c r="G195" s="160">
        <v>19160.88</v>
      </c>
      <c r="H195" s="163">
        <v>3061.47483242408</v>
      </c>
    </row>
    <row r="196" spans="1:8" ht="15.95" customHeight="1">
      <c r="A196" s="160">
        <v>178</v>
      </c>
      <c r="B196" s="160">
        <v>710</v>
      </c>
      <c r="C196" s="161" t="s">
        <v>427</v>
      </c>
      <c r="D196" s="160">
        <v>12981</v>
      </c>
      <c r="E196" s="162" t="s">
        <v>471</v>
      </c>
      <c r="F196" s="160">
        <v>199</v>
      </c>
      <c r="G196" s="160">
        <v>19080.82</v>
      </c>
      <c r="H196" s="163">
        <v>4551.6578113904998</v>
      </c>
    </row>
    <row r="197" spans="1:8" ht="15.95" customHeight="1">
      <c r="A197" s="160">
        <v>179</v>
      </c>
      <c r="B197" s="160">
        <v>732</v>
      </c>
      <c r="C197" s="161" t="s">
        <v>411</v>
      </c>
      <c r="D197" s="160">
        <v>13482</v>
      </c>
      <c r="E197" s="162" t="s">
        <v>472</v>
      </c>
      <c r="F197" s="160">
        <v>244</v>
      </c>
      <c r="G197" s="160">
        <v>19035.29</v>
      </c>
      <c r="H197" s="163">
        <v>3955.9124197064998</v>
      </c>
    </row>
    <row r="198" spans="1:8" ht="15.95" customHeight="1">
      <c r="A198" s="160">
        <v>180</v>
      </c>
      <c r="B198" s="160">
        <v>351</v>
      </c>
      <c r="C198" s="161" t="s">
        <v>469</v>
      </c>
      <c r="D198" s="160">
        <v>8606</v>
      </c>
      <c r="E198" s="162" t="s">
        <v>473</v>
      </c>
      <c r="F198" s="160">
        <v>199</v>
      </c>
      <c r="G198" s="160">
        <v>19032.900000000001</v>
      </c>
      <c r="H198" s="163">
        <v>4583.1012411454503</v>
      </c>
    </row>
    <row r="199" spans="1:8" ht="15.95" customHeight="1">
      <c r="A199" s="160">
        <v>181</v>
      </c>
      <c r="B199" s="160">
        <v>717</v>
      </c>
      <c r="C199" s="161" t="s">
        <v>474</v>
      </c>
      <c r="D199" s="160">
        <v>6752</v>
      </c>
      <c r="E199" s="162" t="s">
        <v>475</v>
      </c>
      <c r="F199" s="160">
        <v>172</v>
      </c>
      <c r="G199" s="160">
        <v>18949.03</v>
      </c>
      <c r="H199" s="163">
        <v>4066.4608662828</v>
      </c>
    </row>
    <row r="200" spans="1:8" ht="15.95" customHeight="1">
      <c r="A200" s="160">
        <v>182</v>
      </c>
      <c r="B200" s="160">
        <v>513</v>
      </c>
      <c r="C200" s="161" t="s">
        <v>204</v>
      </c>
      <c r="D200" s="160">
        <v>11329</v>
      </c>
      <c r="E200" s="162" t="s">
        <v>476</v>
      </c>
      <c r="F200" s="160">
        <v>310</v>
      </c>
      <c r="G200" s="160">
        <v>18888.03</v>
      </c>
      <c r="H200" s="163">
        <v>3468.3328499997001</v>
      </c>
    </row>
    <row r="201" spans="1:8" ht="15.95" customHeight="1">
      <c r="A201" s="160">
        <v>183</v>
      </c>
      <c r="B201" s="160">
        <v>709</v>
      </c>
      <c r="C201" s="161" t="s">
        <v>336</v>
      </c>
      <c r="D201" s="160">
        <v>10191</v>
      </c>
      <c r="E201" s="162" t="s">
        <v>477</v>
      </c>
      <c r="F201" s="160">
        <v>240</v>
      </c>
      <c r="G201" s="160">
        <v>18637.12</v>
      </c>
      <c r="H201" s="163">
        <v>4006.0225328903002</v>
      </c>
    </row>
    <row r="202" spans="1:8" ht="15.95" customHeight="1">
      <c r="A202" s="160">
        <v>184</v>
      </c>
      <c r="B202" s="160">
        <v>349</v>
      </c>
      <c r="C202" s="161" t="s">
        <v>478</v>
      </c>
      <c r="D202" s="160">
        <v>5844</v>
      </c>
      <c r="E202" s="162" t="s">
        <v>479</v>
      </c>
      <c r="F202" s="160">
        <v>237</v>
      </c>
      <c r="G202" s="160">
        <v>18468.78</v>
      </c>
      <c r="H202" s="163">
        <v>4778.4835228207003</v>
      </c>
    </row>
    <row r="203" spans="1:8" ht="15.95" customHeight="1">
      <c r="A203" s="160">
        <v>185</v>
      </c>
      <c r="B203" s="160">
        <v>740</v>
      </c>
      <c r="C203" s="161" t="s">
        <v>480</v>
      </c>
      <c r="D203" s="160">
        <v>9749</v>
      </c>
      <c r="E203" s="162" t="s">
        <v>481</v>
      </c>
      <c r="F203" s="160">
        <v>191</v>
      </c>
      <c r="G203" s="160">
        <v>18124.77</v>
      </c>
      <c r="H203" s="163">
        <v>4720.6982525445901</v>
      </c>
    </row>
    <row r="204" spans="1:8" ht="15.95" customHeight="1">
      <c r="A204" s="160">
        <v>186</v>
      </c>
      <c r="B204" s="160">
        <v>750</v>
      </c>
      <c r="C204" s="161" t="s">
        <v>62</v>
      </c>
      <c r="D204" s="160">
        <v>13031</v>
      </c>
      <c r="E204" s="162" t="s">
        <v>482</v>
      </c>
      <c r="F204" s="160">
        <v>183</v>
      </c>
      <c r="G204" s="160">
        <v>17915.61</v>
      </c>
      <c r="H204" s="163">
        <v>4555.4601797055702</v>
      </c>
    </row>
    <row r="205" spans="1:8" ht="15.95" customHeight="1">
      <c r="A205" s="160">
        <v>187</v>
      </c>
      <c r="B205" s="160">
        <v>730</v>
      </c>
      <c r="C205" s="161" t="s">
        <v>256</v>
      </c>
      <c r="D205" s="160">
        <v>12999</v>
      </c>
      <c r="E205" s="162" t="s">
        <v>483</v>
      </c>
      <c r="F205" s="160">
        <v>226</v>
      </c>
      <c r="G205" s="160">
        <v>17909.57</v>
      </c>
      <c r="H205" s="163">
        <v>4391.9934789584004</v>
      </c>
    </row>
    <row r="206" spans="1:8" ht="15.95" customHeight="1">
      <c r="A206" s="160">
        <v>188</v>
      </c>
      <c r="B206" s="160">
        <v>114622</v>
      </c>
      <c r="C206" s="161" t="s">
        <v>447</v>
      </c>
      <c r="D206" s="160">
        <v>5641</v>
      </c>
      <c r="E206" s="162" t="s">
        <v>484</v>
      </c>
      <c r="F206" s="160">
        <v>387</v>
      </c>
      <c r="G206" s="160">
        <v>17903.7</v>
      </c>
      <c r="H206" s="163">
        <v>3161.9023265745</v>
      </c>
    </row>
    <row r="207" spans="1:8" ht="15.95" customHeight="1">
      <c r="A207" s="160">
        <v>189</v>
      </c>
      <c r="B207" s="160">
        <v>745</v>
      </c>
      <c r="C207" s="161" t="s">
        <v>307</v>
      </c>
      <c r="D207" s="160">
        <v>12952</v>
      </c>
      <c r="E207" s="162" t="s">
        <v>485</v>
      </c>
      <c r="F207" s="160">
        <v>276</v>
      </c>
      <c r="G207" s="160">
        <v>17687.86</v>
      </c>
      <c r="H207" s="163">
        <v>4071.1178782195302</v>
      </c>
    </row>
    <row r="208" spans="1:8" ht="15.95" customHeight="1">
      <c r="A208" s="160">
        <v>190</v>
      </c>
      <c r="B208" s="160">
        <v>102934</v>
      </c>
      <c r="C208" s="161" t="s">
        <v>244</v>
      </c>
      <c r="D208" s="160">
        <v>11512</v>
      </c>
      <c r="E208" s="162" t="s">
        <v>486</v>
      </c>
      <c r="F208" s="160">
        <v>180</v>
      </c>
      <c r="G208" s="160">
        <v>17595.38</v>
      </c>
      <c r="H208" s="163">
        <v>3486.6267250001001</v>
      </c>
    </row>
    <row r="209" spans="1:8" ht="15.95" customHeight="1">
      <c r="A209" s="160">
        <v>191</v>
      </c>
      <c r="B209" s="160">
        <v>104838</v>
      </c>
      <c r="C209" s="161" t="s">
        <v>465</v>
      </c>
      <c r="D209" s="160">
        <v>10955</v>
      </c>
      <c r="E209" s="162" t="s">
        <v>487</v>
      </c>
      <c r="F209" s="160">
        <v>287</v>
      </c>
      <c r="G209" s="160">
        <v>17538.25</v>
      </c>
      <c r="H209" s="163">
        <v>2539.0854796970002</v>
      </c>
    </row>
    <row r="210" spans="1:8" ht="15.95" customHeight="1">
      <c r="A210" s="160">
        <v>192</v>
      </c>
      <c r="B210" s="160">
        <v>107658</v>
      </c>
      <c r="C210" s="161" t="s">
        <v>457</v>
      </c>
      <c r="D210" s="160">
        <v>4562</v>
      </c>
      <c r="E210" s="162" t="s">
        <v>488</v>
      </c>
      <c r="F210" s="160">
        <v>287</v>
      </c>
      <c r="G210" s="160">
        <v>17321.48</v>
      </c>
      <c r="H210" s="163">
        <v>3710.3456575079999</v>
      </c>
    </row>
    <row r="211" spans="1:8" ht="15.95" customHeight="1">
      <c r="A211" s="160">
        <v>193</v>
      </c>
      <c r="B211" s="160">
        <v>742</v>
      </c>
      <c r="C211" s="161" t="s">
        <v>322</v>
      </c>
      <c r="D211" s="160">
        <v>1000434</v>
      </c>
      <c r="E211" s="162" t="s">
        <v>489</v>
      </c>
      <c r="F211" s="160">
        <v>111</v>
      </c>
      <c r="G211" s="160">
        <v>17253.21</v>
      </c>
      <c r="H211" s="163">
        <v>3270.9580999998998</v>
      </c>
    </row>
    <row r="212" spans="1:8" ht="15.95" customHeight="1">
      <c r="A212" s="160">
        <v>194</v>
      </c>
      <c r="B212" s="160">
        <v>107728</v>
      </c>
      <c r="C212" s="161" t="s">
        <v>419</v>
      </c>
      <c r="D212" s="160">
        <v>12094</v>
      </c>
      <c r="E212" s="162" t="s">
        <v>490</v>
      </c>
      <c r="F212" s="160">
        <v>228</v>
      </c>
      <c r="G212" s="160">
        <v>17235.07</v>
      </c>
      <c r="H212" s="163">
        <v>3659.5211289990002</v>
      </c>
    </row>
    <row r="213" spans="1:8" ht="15.95" customHeight="1">
      <c r="A213" s="160">
        <v>195</v>
      </c>
      <c r="B213" s="160">
        <v>112888</v>
      </c>
      <c r="C213" s="161" t="s">
        <v>491</v>
      </c>
      <c r="D213" s="160">
        <v>10468</v>
      </c>
      <c r="E213" s="162" t="s">
        <v>492</v>
      </c>
      <c r="F213" s="160">
        <v>177</v>
      </c>
      <c r="G213" s="160">
        <v>17063.759999999998</v>
      </c>
      <c r="H213" s="163">
        <v>4439.1255857919004</v>
      </c>
    </row>
    <row r="214" spans="1:8" ht="15.95" customHeight="1">
      <c r="A214" s="160">
        <v>196</v>
      </c>
      <c r="B214" s="160">
        <v>570</v>
      </c>
      <c r="C214" s="161" t="s">
        <v>493</v>
      </c>
      <c r="D214" s="160">
        <v>12332</v>
      </c>
      <c r="E214" s="162" t="s">
        <v>494</v>
      </c>
      <c r="F214" s="160">
        <v>176</v>
      </c>
      <c r="G214" s="160">
        <v>17004.63</v>
      </c>
      <c r="H214" s="163">
        <v>4426.8711696970004</v>
      </c>
    </row>
    <row r="215" spans="1:8" ht="15.95" customHeight="1">
      <c r="A215" s="160">
        <v>197</v>
      </c>
      <c r="B215" s="160">
        <v>385</v>
      </c>
      <c r="C215" s="161" t="s">
        <v>187</v>
      </c>
      <c r="D215" s="160">
        <v>11503</v>
      </c>
      <c r="E215" s="162" t="s">
        <v>495</v>
      </c>
      <c r="F215" s="160">
        <v>143</v>
      </c>
      <c r="G215" s="160">
        <v>16968.240000000002</v>
      </c>
      <c r="H215" s="163">
        <v>3872.5314332947</v>
      </c>
    </row>
    <row r="216" spans="1:8" ht="15.95" customHeight="1">
      <c r="A216" s="160">
        <v>198</v>
      </c>
      <c r="B216" s="160">
        <v>113298</v>
      </c>
      <c r="C216" s="161" t="s">
        <v>496</v>
      </c>
      <c r="D216" s="160">
        <v>12497</v>
      </c>
      <c r="E216" s="162" t="s">
        <v>497</v>
      </c>
      <c r="F216" s="160">
        <v>169</v>
      </c>
      <c r="G216" s="160">
        <v>16912.04</v>
      </c>
      <c r="H216" s="163">
        <v>3904.2359903954998</v>
      </c>
    </row>
    <row r="217" spans="1:8" ht="15.95" customHeight="1">
      <c r="A217" s="160">
        <v>199</v>
      </c>
      <c r="B217" s="160">
        <v>341</v>
      </c>
      <c r="C217" s="161" t="s">
        <v>263</v>
      </c>
      <c r="D217" s="160">
        <v>12535</v>
      </c>
      <c r="E217" s="162" t="s">
        <v>498</v>
      </c>
      <c r="F217" s="160">
        <v>264</v>
      </c>
      <c r="G217" s="160">
        <v>16910.11</v>
      </c>
      <c r="H217" s="163">
        <v>4088.9922806578402</v>
      </c>
    </row>
    <row r="218" spans="1:8" ht="15.95" customHeight="1">
      <c r="A218" s="160">
        <v>200</v>
      </c>
      <c r="B218" s="160">
        <v>101453</v>
      </c>
      <c r="C218" s="161" t="s">
        <v>291</v>
      </c>
      <c r="D218" s="160">
        <v>11866</v>
      </c>
      <c r="E218" s="162" t="s">
        <v>499</v>
      </c>
      <c r="F218" s="160">
        <v>219</v>
      </c>
      <c r="G218" s="160">
        <v>16724.32</v>
      </c>
      <c r="H218" s="163">
        <v>4916.0784567728997</v>
      </c>
    </row>
    <row r="219" spans="1:8" ht="15.95" customHeight="1">
      <c r="A219" s="160">
        <v>201</v>
      </c>
      <c r="B219" s="160">
        <v>399</v>
      </c>
      <c r="C219" s="161" t="s">
        <v>328</v>
      </c>
      <c r="D219" s="160">
        <v>13000</v>
      </c>
      <c r="E219" s="162" t="s">
        <v>500</v>
      </c>
      <c r="F219" s="160">
        <v>202</v>
      </c>
      <c r="G219" s="160">
        <v>16690.64</v>
      </c>
      <c r="H219" s="163">
        <v>3587.0729083996998</v>
      </c>
    </row>
    <row r="220" spans="1:8" ht="15.95" customHeight="1">
      <c r="A220" s="160">
        <v>202</v>
      </c>
      <c r="B220" s="160">
        <v>750</v>
      </c>
      <c r="C220" s="161" t="s">
        <v>62</v>
      </c>
      <c r="D220" s="160">
        <v>13159</v>
      </c>
      <c r="E220" s="162" t="s">
        <v>501</v>
      </c>
      <c r="F220" s="160">
        <v>192</v>
      </c>
      <c r="G220" s="160">
        <v>16526.45</v>
      </c>
      <c r="H220" s="163">
        <v>4963.2360503501995</v>
      </c>
    </row>
    <row r="221" spans="1:8" ht="15.95" customHeight="1">
      <c r="A221" s="160">
        <v>203</v>
      </c>
      <c r="B221" s="160">
        <v>308</v>
      </c>
      <c r="C221" s="161" t="s">
        <v>502</v>
      </c>
      <c r="D221" s="160">
        <v>12937</v>
      </c>
      <c r="E221" s="162" t="s">
        <v>503</v>
      </c>
      <c r="F221" s="160">
        <v>180</v>
      </c>
      <c r="G221" s="160">
        <v>16525.98</v>
      </c>
      <c r="H221" s="163">
        <v>4349.1908986687104</v>
      </c>
    </row>
    <row r="222" spans="1:8" ht="15.95" customHeight="1">
      <c r="A222" s="160">
        <v>204</v>
      </c>
      <c r="B222" s="160">
        <v>102567</v>
      </c>
      <c r="C222" s="161" t="s">
        <v>504</v>
      </c>
      <c r="D222" s="160">
        <v>5954</v>
      </c>
      <c r="E222" s="162" t="s">
        <v>505</v>
      </c>
      <c r="F222" s="160">
        <v>189</v>
      </c>
      <c r="G222" s="160">
        <v>16505.580000000002</v>
      </c>
      <c r="H222" s="163">
        <v>4081.6160249999002</v>
      </c>
    </row>
    <row r="223" spans="1:8" ht="15.95" customHeight="1">
      <c r="A223" s="160">
        <v>205</v>
      </c>
      <c r="B223" s="160">
        <v>308</v>
      </c>
      <c r="C223" s="161" t="s">
        <v>502</v>
      </c>
      <c r="D223" s="160">
        <v>12515</v>
      </c>
      <c r="E223" s="162" t="s">
        <v>506</v>
      </c>
      <c r="F223" s="160">
        <v>135</v>
      </c>
      <c r="G223" s="160">
        <v>16096.21</v>
      </c>
      <c r="H223" s="163">
        <v>3744.9866218338202</v>
      </c>
    </row>
    <row r="224" spans="1:8" ht="15.95" customHeight="1">
      <c r="A224" s="160">
        <v>206</v>
      </c>
      <c r="B224" s="160">
        <v>101453</v>
      </c>
      <c r="C224" s="161" t="s">
        <v>291</v>
      </c>
      <c r="D224" s="160">
        <v>13022</v>
      </c>
      <c r="E224" s="162" t="s">
        <v>507</v>
      </c>
      <c r="F224" s="160">
        <v>180</v>
      </c>
      <c r="G224" s="160">
        <v>16054.62</v>
      </c>
      <c r="H224" s="163">
        <v>4320.3496531252003</v>
      </c>
    </row>
    <row r="225" spans="1:8" ht="15.95" customHeight="1">
      <c r="A225" s="160">
        <v>207</v>
      </c>
      <c r="B225" s="160">
        <v>102934</v>
      </c>
      <c r="C225" s="161" t="s">
        <v>244</v>
      </c>
      <c r="D225" s="160">
        <v>12185</v>
      </c>
      <c r="E225" s="162" t="s">
        <v>508</v>
      </c>
      <c r="F225" s="160">
        <v>220</v>
      </c>
      <c r="G225" s="160">
        <v>15919.95</v>
      </c>
      <c r="H225" s="163">
        <v>3623.9951000400001</v>
      </c>
    </row>
    <row r="226" spans="1:8" ht="15.95" customHeight="1">
      <c r="A226" s="160">
        <v>208</v>
      </c>
      <c r="B226" s="160">
        <v>341</v>
      </c>
      <c r="C226" s="161" t="s">
        <v>263</v>
      </c>
      <c r="D226" s="160">
        <v>11483</v>
      </c>
      <c r="E226" s="162" t="s">
        <v>509</v>
      </c>
      <c r="F226" s="160">
        <v>255</v>
      </c>
      <c r="G226" s="160">
        <v>15900.21</v>
      </c>
      <c r="H226" s="163">
        <v>3881.4245214586499</v>
      </c>
    </row>
    <row r="227" spans="1:8" ht="15.95" customHeight="1">
      <c r="A227" s="160">
        <v>209</v>
      </c>
      <c r="B227" s="160">
        <v>102567</v>
      </c>
      <c r="C227" s="161" t="s">
        <v>504</v>
      </c>
      <c r="D227" s="160">
        <v>4196</v>
      </c>
      <c r="E227" s="162" t="s">
        <v>510</v>
      </c>
      <c r="F227" s="160">
        <v>143</v>
      </c>
      <c r="G227" s="160">
        <v>15783.19</v>
      </c>
      <c r="H227" s="163">
        <v>3142.2667104512002</v>
      </c>
    </row>
    <row r="228" spans="1:8" ht="15.95" customHeight="1">
      <c r="A228" s="160">
        <v>210</v>
      </c>
      <c r="B228" s="160">
        <v>357</v>
      </c>
      <c r="C228" s="161" t="s">
        <v>348</v>
      </c>
      <c r="D228" s="160">
        <v>13100</v>
      </c>
      <c r="E228" s="162" t="s">
        <v>511</v>
      </c>
      <c r="F228" s="160">
        <v>176</v>
      </c>
      <c r="G228" s="160">
        <v>15755.78</v>
      </c>
      <c r="H228" s="163">
        <v>2693.5743026468999</v>
      </c>
    </row>
    <row r="229" spans="1:8" ht="15.95" customHeight="1">
      <c r="A229" s="160">
        <v>211</v>
      </c>
      <c r="B229" s="160">
        <v>114844</v>
      </c>
      <c r="C229" s="161" t="s">
        <v>433</v>
      </c>
      <c r="D229" s="160">
        <v>13061</v>
      </c>
      <c r="E229" s="162" t="s">
        <v>512</v>
      </c>
      <c r="F229" s="160">
        <v>186</v>
      </c>
      <c r="G229" s="160">
        <v>15514.38</v>
      </c>
      <c r="H229" s="163">
        <v>1774.3808744101</v>
      </c>
    </row>
    <row r="230" spans="1:8" ht="15.95" customHeight="1">
      <c r="A230" s="160">
        <v>212</v>
      </c>
      <c r="B230" s="160">
        <v>717</v>
      </c>
      <c r="C230" s="161" t="s">
        <v>474</v>
      </c>
      <c r="D230" s="160">
        <v>11627</v>
      </c>
      <c r="E230" s="162" t="s">
        <v>513</v>
      </c>
      <c r="F230" s="160">
        <v>162</v>
      </c>
      <c r="G230" s="160">
        <v>15345.6</v>
      </c>
      <c r="H230" s="163">
        <v>3962.3352791232001</v>
      </c>
    </row>
    <row r="231" spans="1:8" ht="15.95" customHeight="1">
      <c r="A231" s="160">
        <v>213</v>
      </c>
      <c r="B231" s="160">
        <v>727</v>
      </c>
      <c r="C231" s="161" t="s">
        <v>514</v>
      </c>
      <c r="D231" s="160">
        <v>6456</v>
      </c>
      <c r="E231" s="162" t="s">
        <v>515</v>
      </c>
      <c r="F231" s="160">
        <v>173</v>
      </c>
      <c r="G231" s="160">
        <v>15334.32</v>
      </c>
      <c r="H231" s="163">
        <v>3367.8279249971001</v>
      </c>
    </row>
    <row r="232" spans="1:8" ht="15.95" customHeight="1">
      <c r="A232" s="160">
        <v>214</v>
      </c>
      <c r="B232" s="160">
        <v>721</v>
      </c>
      <c r="C232" s="161" t="s">
        <v>356</v>
      </c>
      <c r="D232" s="160">
        <v>11619</v>
      </c>
      <c r="E232" s="162" t="s">
        <v>516</v>
      </c>
      <c r="F232" s="160">
        <v>203</v>
      </c>
      <c r="G232" s="160">
        <v>15261.49</v>
      </c>
      <c r="H232" s="163">
        <v>3487.6243890677001</v>
      </c>
    </row>
    <row r="233" spans="1:8" ht="15.95" customHeight="1">
      <c r="A233" s="160">
        <v>215</v>
      </c>
      <c r="B233" s="160">
        <v>385</v>
      </c>
      <c r="C233" s="161" t="s">
        <v>187</v>
      </c>
      <c r="D233" s="160">
        <v>12566</v>
      </c>
      <c r="E233" s="162" t="s">
        <v>517</v>
      </c>
      <c r="F233" s="160">
        <v>150</v>
      </c>
      <c r="G233" s="160">
        <v>15256.23</v>
      </c>
      <c r="H233" s="163">
        <v>2836.9371530772</v>
      </c>
    </row>
    <row r="234" spans="1:8" ht="15.95" customHeight="1">
      <c r="A234" s="160">
        <v>216</v>
      </c>
      <c r="B234" s="160">
        <v>570</v>
      </c>
      <c r="C234" s="161" t="s">
        <v>493</v>
      </c>
      <c r="D234" s="160">
        <v>11537</v>
      </c>
      <c r="E234" s="162" t="s">
        <v>518</v>
      </c>
      <c r="F234" s="160">
        <v>142</v>
      </c>
      <c r="G234" s="160">
        <v>15210.22</v>
      </c>
      <c r="H234" s="163">
        <v>3456.7884794880001</v>
      </c>
    </row>
    <row r="235" spans="1:8" ht="15.95" customHeight="1">
      <c r="A235" s="160">
        <v>217</v>
      </c>
      <c r="B235" s="160">
        <v>727</v>
      </c>
      <c r="C235" s="161" t="s">
        <v>514</v>
      </c>
      <c r="D235" s="160">
        <v>8060</v>
      </c>
      <c r="E235" s="162" t="s">
        <v>519</v>
      </c>
      <c r="F235" s="160">
        <v>125</v>
      </c>
      <c r="G235" s="160">
        <v>15079.67</v>
      </c>
      <c r="H235" s="163">
        <v>3749.0194744904002</v>
      </c>
    </row>
    <row r="236" spans="1:8" ht="15.95" customHeight="1">
      <c r="A236" s="160">
        <v>218</v>
      </c>
      <c r="B236" s="160">
        <v>56</v>
      </c>
      <c r="C236" s="161" t="s">
        <v>443</v>
      </c>
      <c r="D236" s="160">
        <v>6473</v>
      </c>
      <c r="E236" s="162" t="s">
        <v>520</v>
      </c>
      <c r="F236" s="160">
        <v>143</v>
      </c>
      <c r="G236" s="160">
        <v>15076.76</v>
      </c>
      <c r="H236" s="163">
        <v>4273.7379687521998</v>
      </c>
    </row>
    <row r="237" spans="1:8" ht="15.95" customHeight="1">
      <c r="A237" s="160">
        <v>219</v>
      </c>
      <c r="B237" s="160">
        <v>56</v>
      </c>
      <c r="C237" s="161" t="s">
        <v>443</v>
      </c>
      <c r="D237" s="160">
        <v>10983</v>
      </c>
      <c r="E237" s="162" t="s">
        <v>521</v>
      </c>
      <c r="F237" s="160">
        <v>156</v>
      </c>
      <c r="G237" s="160">
        <v>15040.67</v>
      </c>
      <c r="H237" s="163">
        <v>3837.1810653848001</v>
      </c>
    </row>
    <row r="238" spans="1:8" ht="15.95" customHeight="1">
      <c r="A238" s="160">
        <v>220</v>
      </c>
      <c r="B238" s="160">
        <v>113299</v>
      </c>
      <c r="C238" s="161" t="s">
        <v>522</v>
      </c>
      <c r="D238" s="160">
        <v>11620</v>
      </c>
      <c r="E238" s="162" t="s">
        <v>523</v>
      </c>
      <c r="F238" s="160">
        <v>199</v>
      </c>
      <c r="G238" s="160">
        <v>14971.61</v>
      </c>
      <c r="H238" s="163">
        <v>2595.3536788316001</v>
      </c>
    </row>
    <row r="239" spans="1:8" ht="15.95" customHeight="1">
      <c r="A239" s="160">
        <v>221</v>
      </c>
      <c r="B239" s="160">
        <v>546</v>
      </c>
      <c r="C239" s="161" t="s">
        <v>222</v>
      </c>
      <c r="D239" s="160">
        <v>9689</v>
      </c>
      <c r="E239" s="162" t="s">
        <v>524</v>
      </c>
      <c r="F239" s="160">
        <v>223</v>
      </c>
      <c r="G239" s="160">
        <v>14870.11</v>
      </c>
      <c r="H239" s="163">
        <v>3942.7568050003001</v>
      </c>
    </row>
    <row r="240" spans="1:8" ht="15.95" customHeight="1">
      <c r="A240" s="160">
        <v>222</v>
      </c>
      <c r="B240" s="160">
        <v>329</v>
      </c>
      <c r="C240" s="161" t="s">
        <v>215</v>
      </c>
      <c r="D240" s="160">
        <v>11825</v>
      </c>
      <c r="E240" s="162" t="s">
        <v>525</v>
      </c>
      <c r="F240" s="160">
        <v>142</v>
      </c>
      <c r="G240" s="160">
        <v>14832.84</v>
      </c>
      <c r="H240" s="163">
        <v>963.95136990510002</v>
      </c>
    </row>
    <row r="241" spans="1:8" ht="15.95" customHeight="1">
      <c r="A241" s="160">
        <v>223</v>
      </c>
      <c r="B241" s="160">
        <v>720</v>
      </c>
      <c r="C241" s="161" t="s">
        <v>400</v>
      </c>
      <c r="D241" s="160">
        <v>12914</v>
      </c>
      <c r="E241" s="162" t="s">
        <v>526</v>
      </c>
      <c r="F241" s="160">
        <v>154</v>
      </c>
      <c r="G241" s="160">
        <v>14825.34</v>
      </c>
      <c r="H241" s="163">
        <v>2717.2963899987499</v>
      </c>
    </row>
    <row r="242" spans="1:8" ht="15.95" customHeight="1">
      <c r="A242" s="160">
        <v>224</v>
      </c>
      <c r="B242" s="160">
        <v>720</v>
      </c>
      <c r="C242" s="161" t="s">
        <v>400</v>
      </c>
      <c r="D242" s="160">
        <v>11142</v>
      </c>
      <c r="E242" s="162" t="s">
        <v>527</v>
      </c>
      <c r="F242" s="160">
        <v>183</v>
      </c>
      <c r="G242" s="160">
        <v>14806.2</v>
      </c>
      <c r="H242" s="163">
        <v>2971.3636915393499</v>
      </c>
    </row>
    <row r="243" spans="1:8" ht="15.95" customHeight="1">
      <c r="A243" s="160">
        <v>225</v>
      </c>
      <c r="B243" s="160">
        <v>347</v>
      </c>
      <c r="C243" s="161" t="s">
        <v>528</v>
      </c>
      <c r="D243" s="160">
        <v>12528</v>
      </c>
      <c r="E243" s="162" t="s">
        <v>529</v>
      </c>
      <c r="F243" s="160">
        <v>183</v>
      </c>
      <c r="G243" s="160">
        <v>14772.88</v>
      </c>
      <c r="H243" s="163">
        <v>3147.4350329005001</v>
      </c>
    </row>
    <row r="244" spans="1:8" ht="15.95" customHeight="1">
      <c r="A244" s="160">
        <v>226</v>
      </c>
      <c r="B244" s="160">
        <v>723</v>
      </c>
      <c r="C244" s="161" t="s">
        <v>530</v>
      </c>
      <c r="D244" s="160">
        <v>12516</v>
      </c>
      <c r="E244" s="162" t="s">
        <v>531</v>
      </c>
      <c r="F244" s="160">
        <v>213</v>
      </c>
      <c r="G244" s="160">
        <v>14752.26</v>
      </c>
      <c r="H244" s="163">
        <v>2128.9558809986002</v>
      </c>
    </row>
    <row r="245" spans="1:8" ht="15.95" customHeight="1">
      <c r="A245" s="160">
        <v>227</v>
      </c>
      <c r="B245" s="160">
        <v>108277</v>
      </c>
      <c r="C245" s="161" t="s">
        <v>387</v>
      </c>
      <c r="D245" s="160">
        <v>12451</v>
      </c>
      <c r="E245" s="162" t="s">
        <v>532</v>
      </c>
      <c r="F245" s="160">
        <v>343</v>
      </c>
      <c r="G245" s="160">
        <v>14677.9</v>
      </c>
      <c r="H245" s="163">
        <v>1314.7050042504</v>
      </c>
    </row>
    <row r="246" spans="1:8" ht="15.95" customHeight="1">
      <c r="A246" s="160">
        <v>228</v>
      </c>
      <c r="B246" s="160">
        <v>102564</v>
      </c>
      <c r="C246" s="161" t="s">
        <v>533</v>
      </c>
      <c r="D246" s="160">
        <v>11363</v>
      </c>
      <c r="E246" s="162" t="s">
        <v>534</v>
      </c>
      <c r="F246" s="160">
        <v>148</v>
      </c>
      <c r="G246" s="160">
        <v>14587.27</v>
      </c>
      <c r="H246" s="163">
        <v>3928.6368326597999</v>
      </c>
    </row>
    <row r="247" spans="1:8" ht="15.95" customHeight="1">
      <c r="A247" s="160">
        <v>229</v>
      </c>
      <c r="B247" s="160">
        <v>742</v>
      </c>
      <c r="C247" s="161" t="s">
        <v>322</v>
      </c>
      <c r="D247" s="160">
        <v>1000452</v>
      </c>
      <c r="E247" s="162" t="s">
        <v>535</v>
      </c>
      <c r="F247" s="160">
        <v>11</v>
      </c>
      <c r="G247" s="160">
        <v>14563.86</v>
      </c>
      <c r="H247" s="163">
        <v>-1658.2231302601999</v>
      </c>
    </row>
    <row r="248" spans="1:8" ht="15.95" customHeight="1">
      <c r="A248" s="160">
        <v>230</v>
      </c>
      <c r="B248" s="160">
        <v>742</v>
      </c>
      <c r="C248" s="161" t="s">
        <v>322</v>
      </c>
      <c r="D248" s="160">
        <v>1000431</v>
      </c>
      <c r="E248" s="162" t="s">
        <v>536</v>
      </c>
      <c r="F248" s="160">
        <v>63</v>
      </c>
      <c r="G248" s="160">
        <v>14477.26</v>
      </c>
      <c r="H248" s="163">
        <v>5293.4552779998003</v>
      </c>
    </row>
    <row r="249" spans="1:8" ht="15.95" customHeight="1">
      <c r="A249" s="160">
        <v>231</v>
      </c>
      <c r="B249" s="160">
        <v>106865</v>
      </c>
      <c r="C249" s="161" t="s">
        <v>459</v>
      </c>
      <c r="D249" s="160">
        <v>11335</v>
      </c>
      <c r="E249" s="162" t="s">
        <v>537</v>
      </c>
      <c r="F249" s="160">
        <v>223</v>
      </c>
      <c r="G249" s="160">
        <v>14442.17</v>
      </c>
      <c r="H249" s="163">
        <v>2804.7188191793002</v>
      </c>
    </row>
    <row r="250" spans="1:8" ht="15.95" customHeight="1">
      <c r="A250" s="160">
        <v>232</v>
      </c>
      <c r="B250" s="160">
        <v>111219</v>
      </c>
      <c r="C250" s="161" t="s">
        <v>340</v>
      </c>
      <c r="D250" s="160">
        <v>12880</v>
      </c>
      <c r="E250" s="162" t="s">
        <v>538</v>
      </c>
      <c r="F250" s="160">
        <v>224</v>
      </c>
      <c r="G250" s="160">
        <v>14362.87</v>
      </c>
      <c r="H250" s="163">
        <v>4313.3537820667998</v>
      </c>
    </row>
    <row r="251" spans="1:8" ht="15.95" customHeight="1">
      <c r="A251" s="160">
        <v>233</v>
      </c>
      <c r="B251" s="160">
        <v>371</v>
      </c>
      <c r="C251" s="161" t="s">
        <v>539</v>
      </c>
      <c r="D251" s="160">
        <v>9112</v>
      </c>
      <c r="E251" s="162" t="s">
        <v>540</v>
      </c>
      <c r="F251" s="160">
        <v>134</v>
      </c>
      <c r="G251" s="160">
        <v>14251.32</v>
      </c>
      <c r="H251" s="163">
        <v>2461.8729669999998</v>
      </c>
    </row>
    <row r="252" spans="1:8" ht="15.95" customHeight="1">
      <c r="A252" s="160">
        <v>234</v>
      </c>
      <c r="B252" s="160">
        <v>752</v>
      </c>
      <c r="C252" s="161" t="s">
        <v>541</v>
      </c>
      <c r="D252" s="160">
        <v>12906</v>
      </c>
      <c r="E252" s="162" t="s">
        <v>542</v>
      </c>
      <c r="F252" s="160">
        <v>140</v>
      </c>
      <c r="G252" s="160">
        <v>14250.01</v>
      </c>
      <c r="H252" s="163">
        <v>3156.0253934766001</v>
      </c>
    </row>
    <row r="253" spans="1:8" ht="15.95" customHeight="1">
      <c r="A253" s="160">
        <v>235</v>
      </c>
      <c r="B253" s="160">
        <v>107658</v>
      </c>
      <c r="C253" s="161" t="s">
        <v>457</v>
      </c>
      <c r="D253" s="160">
        <v>12921</v>
      </c>
      <c r="E253" s="162" t="s">
        <v>543</v>
      </c>
      <c r="F253" s="160">
        <v>202</v>
      </c>
      <c r="G253" s="160">
        <v>14236.69</v>
      </c>
      <c r="H253" s="163">
        <v>3185.3308466737999</v>
      </c>
    </row>
    <row r="254" spans="1:8" ht="15.95" customHeight="1">
      <c r="A254" s="160">
        <v>236</v>
      </c>
      <c r="B254" s="160">
        <v>754</v>
      </c>
      <c r="C254" s="161" t="s">
        <v>544</v>
      </c>
      <c r="D254" s="160">
        <v>10900</v>
      </c>
      <c r="E254" s="162" t="s">
        <v>545</v>
      </c>
      <c r="F254" s="160">
        <v>169</v>
      </c>
      <c r="G254" s="160">
        <v>14128.87</v>
      </c>
      <c r="H254" s="163">
        <v>2457.3783346671999</v>
      </c>
    </row>
    <row r="255" spans="1:8" ht="15.95" customHeight="1">
      <c r="A255" s="160">
        <v>237</v>
      </c>
      <c r="B255" s="160">
        <v>103199</v>
      </c>
      <c r="C255" s="161" t="s">
        <v>546</v>
      </c>
      <c r="D255" s="160">
        <v>12874</v>
      </c>
      <c r="E255" s="162" t="s">
        <v>547</v>
      </c>
      <c r="F255" s="160">
        <v>196</v>
      </c>
      <c r="G255" s="160">
        <v>14084.71</v>
      </c>
      <c r="H255" s="163">
        <v>4573.7020301825996</v>
      </c>
    </row>
    <row r="256" spans="1:8" ht="15.95" customHeight="1">
      <c r="A256" s="160">
        <v>238</v>
      </c>
      <c r="B256" s="160">
        <v>107728</v>
      </c>
      <c r="C256" s="161" t="s">
        <v>419</v>
      </c>
      <c r="D256" s="160">
        <v>13397</v>
      </c>
      <c r="E256" s="162" t="s">
        <v>548</v>
      </c>
      <c r="F256" s="160">
        <v>168</v>
      </c>
      <c r="G256" s="160">
        <v>14084.05</v>
      </c>
      <c r="H256" s="163">
        <v>2702.3416310002999</v>
      </c>
    </row>
    <row r="257" spans="1:8" ht="15.95" customHeight="1">
      <c r="A257" s="160">
        <v>239</v>
      </c>
      <c r="B257" s="160">
        <v>545</v>
      </c>
      <c r="C257" s="161" t="s">
        <v>549</v>
      </c>
      <c r="D257" s="160">
        <v>11143</v>
      </c>
      <c r="E257" s="162" t="s">
        <v>550</v>
      </c>
      <c r="F257" s="160">
        <v>167</v>
      </c>
      <c r="G257" s="160">
        <v>13994.45</v>
      </c>
      <c r="H257" s="163">
        <v>1745.5258584370999</v>
      </c>
    </row>
    <row r="258" spans="1:8" ht="15.95" customHeight="1">
      <c r="A258" s="160">
        <v>240</v>
      </c>
      <c r="B258" s="160">
        <v>103199</v>
      </c>
      <c r="C258" s="161" t="s">
        <v>546</v>
      </c>
      <c r="D258" s="160">
        <v>7666</v>
      </c>
      <c r="E258" s="162" t="s">
        <v>551</v>
      </c>
      <c r="F258" s="160">
        <v>234</v>
      </c>
      <c r="G258" s="160">
        <v>13978.28</v>
      </c>
      <c r="H258" s="163">
        <v>3732.1942243167</v>
      </c>
    </row>
    <row r="259" spans="1:8" ht="15.95" customHeight="1">
      <c r="A259" s="160">
        <v>241</v>
      </c>
      <c r="B259" s="160">
        <v>704</v>
      </c>
      <c r="C259" s="161" t="s">
        <v>552</v>
      </c>
      <c r="D259" s="160">
        <v>6505</v>
      </c>
      <c r="E259" s="162" t="s">
        <v>553</v>
      </c>
      <c r="F259" s="160">
        <v>168</v>
      </c>
      <c r="G259" s="160">
        <v>13939.52</v>
      </c>
      <c r="H259" s="163">
        <v>3372.9919063870998</v>
      </c>
    </row>
    <row r="260" spans="1:8" ht="15.95" customHeight="1">
      <c r="A260" s="160">
        <v>242</v>
      </c>
      <c r="B260" s="160">
        <v>107829</v>
      </c>
      <c r="C260" s="161" t="s">
        <v>554</v>
      </c>
      <c r="D260" s="160">
        <v>11330</v>
      </c>
      <c r="E260" s="162" t="s">
        <v>555</v>
      </c>
      <c r="F260" s="160">
        <v>223</v>
      </c>
      <c r="G260" s="160">
        <v>13919.83</v>
      </c>
      <c r="H260" s="163">
        <v>3356.8088590003999</v>
      </c>
    </row>
    <row r="261" spans="1:8" ht="15.95" customHeight="1">
      <c r="A261" s="160">
        <v>243</v>
      </c>
      <c r="B261" s="160">
        <v>598</v>
      </c>
      <c r="C261" s="161" t="s">
        <v>365</v>
      </c>
      <c r="D261" s="160">
        <v>12888</v>
      </c>
      <c r="E261" s="162" t="s">
        <v>556</v>
      </c>
      <c r="F261" s="160">
        <v>222</v>
      </c>
      <c r="G261" s="160">
        <v>13779.18</v>
      </c>
      <c r="H261" s="163">
        <v>3451.289273336</v>
      </c>
    </row>
    <row r="262" spans="1:8" ht="15.95" customHeight="1">
      <c r="A262" s="160">
        <v>244</v>
      </c>
      <c r="B262" s="160">
        <v>704</v>
      </c>
      <c r="C262" s="161" t="s">
        <v>552</v>
      </c>
      <c r="D262" s="160">
        <v>6385</v>
      </c>
      <c r="E262" s="162" t="s">
        <v>557</v>
      </c>
      <c r="F262" s="160">
        <v>192</v>
      </c>
      <c r="G262" s="160">
        <v>13729.01</v>
      </c>
      <c r="H262" s="163">
        <v>2499.4217999998</v>
      </c>
    </row>
    <row r="263" spans="1:8" ht="15.95" customHeight="1">
      <c r="A263" s="160">
        <v>245</v>
      </c>
      <c r="B263" s="160">
        <v>717</v>
      </c>
      <c r="C263" s="161" t="s">
        <v>474</v>
      </c>
      <c r="D263" s="160">
        <v>12184</v>
      </c>
      <c r="E263" s="162" t="s">
        <v>558</v>
      </c>
      <c r="F263" s="160">
        <v>165</v>
      </c>
      <c r="G263" s="160">
        <v>13705.06</v>
      </c>
      <c r="H263" s="163">
        <v>3379.3995136741</v>
      </c>
    </row>
    <row r="264" spans="1:8" ht="15.95" customHeight="1">
      <c r="A264" s="160">
        <v>246</v>
      </c>
      <c r="B264" s="160">
        <v>105910</v>
      </c>
      <c r="C264" s="161" t="s">
        <v>265</v>
      </c>
      <c r="D264" s="160">
        <v>12949</v>
      </c>
      <c r="E264" s="162" t="s">
        <v>559</v>
      </c>
      <c r="F264" s="160">
        <v>222</v>
      </c>
      <c r="G264" s="160">
        <v>13623.1</v>
      </c>
      <c r="H264" s="163">
        <v>2924.0421145</v>
      </c>
    </row>
    <row r="265" spans="1:8" ht="15.95" customHeight="1">
      <c r="A265" s="160">
        <v>247</v>
      </c>
      <c r="B265" s="160">
        <v>104430</v>
      </c>
      <c r="C265" s="161" t="s">
        <v>560</v>
      </c>
      <c r="D265" s="160">
        <v>11463</v>
      </c>
      <c r="E265" s="162" t="s">
        <v>561</v>
      </c>
      <c r="F265" s="160">
        <v>166</v>
      </c>
      <c r="G265" s="160">
        <v>13591.41</v>
      </c>
      <c r="H265" s="163">
        <v>3231.51862720077</v>
      </c>
    </row>
    <row r="266" spans="1:8" ht="15.95" customHeight="1">
      <c r="A266" s="160">
        <v>248</v>
      </c>
      <c r="B266" s="160">
        <v>54</v>
      </c>
      <c r="C266" s="161" t="s">
        <v>240</v>
      </c>
      <c r="D266" s="160">
        <v>6884</v>
      </c>
      <c r="E266" s="162" t="s">
        <v>562</v>
      </c>
      <c r="F266" s="160">
        <v>155</v>
      </c>
      <c r="G266" s="160">
        <v>13553.92</v>
      </c>
      <c r="H266" s="163">
        <v>2586.2625219236602</v>
      </c>
    </row>
    <row r="267" spans="1:8" ht="15.95" customHeight="1">
      <c r="A267" s="160">
        <v>249</v>
      </c>
      <c r="B267" s="160">
        <v>753</v>
      </c>
      <c r="C267" s="161" t="s">
        <v>563</v>
      </c>
      <c r="D267" s="160">
        <v>12464</v>
      </c>
      <c r="E267" s="162" t="s">
        <v>564</v>
      </c>
      <c r="F267" s="160">
        <v>183</v>
      </c>
      <c r="G267" s="160">
        <v>13488.26</v>
      </c>
      <c r="H267" s="163">
        <v>2322.0795706663898</v>
      </c>
    </row>
    <row r="268" spans="1:8" ht="15.95" customHeight="1">
      <c r="A268" s="160">
        <v>250</v>
      </c>
      <c r="B268" s="160">
        <v>102564</v>
      </c>
      <c r="C268" s="161" t="s">
        <v>533</v>
      </c>
      <c r="D268" s="160">
        <v>8113</v>
      </c>
      <c r="E268" s="162" t="s">
        <v>565</v>
      </c>
      <c r="F268" s="160">
        <v>147</v>
      </c>
      <c r="G268" s="160">
        <v>13479.57</v>
      </c>
      <c r="H268" s="163">
        <v>2407.6802861701999</v>
      </c>
    </row>
    <row r="269" spans="1:8" ht="15.95" customHeight="1">
      <c r="A269" s="160">
        <v>251</v>
      </c>
      <c r="B269" s="160">
        <v>706</v>
      </c>
      <c r="C269" s="161" t="s">
        <v>566</v>
      </c>
      <c r="D269" s="160">
        <v>6121</v>
      </c>
      <c r="E269" s="162" t="s">
        <v>567</v>
      </c>
      <c r="F269" s="160">
        <v>118</v>
      </c>
      <c r="G269" s="160">
        <v>13429.78</v>
      </c>
      <c r="H269" s="163">
        <v>2668.9783401</v>
      </c>
    </row>
    <row r="270" spans="1:8" ht="15.95" customHeight="1">
      <c r="A270" s="160">
        <v>252</v>
      </c>
      <c r="B270" s="160">
        <v>391</v>
      </c>
      <c r="C270" s="161" t="s">
        <v>391</v>
      </c>
      <c r="D270" s="160">
        <v>12462</v>
      </c>
      <c r="E270" s="162" t="s">
        <v>568</v>
      </c>
      <c r="F270" s="160">
        <v>193</v>
      </c>
      <c r="G270" s="160">
        <v>13330.27</v>
      </c>
      <c r="H270" s="163">
        <v>3722.3479463801</v>
      </c>
    </row>
    <row r="271" spans="1:8" ht="15.95" customHeight="1">
      <c r="A271" s="160">
        <v>253</v>
      </c>
      <c r="B271" s="160">
        <v>113023</v>
      </c>
      <c r="C271" s="161" t="s">
        <v>569</v>
      </c>
      <c r="D271" s="160">
        <v>12486</v>
      </c>
      <c r="E271" s="162" t="s">
        <v>570</v>
      </c>
      <c r="F271" s="160">
        <v>226</v>
      </c>
      <c r="G271" s="160">
        <v>13282.21</v>
      </c>
      <c r="H271" s="163">
        <v>466.34251843491302</v>
      </c>
    </row>
    <row r="272" spans="1:8" ht="15.95" customHeight="1">
      <c r="A272" s="160">
        <v>254</v>
      </c>
      <c r="B272" s="160">
        <v>572</v>
      </c>
      <c r="C272" s="161" t="s">
        <v>422</v>
      </c>
      <c r="D272" s="160">
        <v>10186</v>
      </c>
      <c r="E272" s="162" t="s">
        <v>571</v>
      </c>
      <c r="F272" s="160">
        <v>112</v>
      </c>
      <c r="G272" s="160">
        <v>13279.75</v>
      </c>
      <c r="H272" s="163">
        <v>3210.5446138817001</v>
      </c>
    </row>
    <row r="273" spans="1:8" ht="15.95" customHeight="1">
      <c r="A273" s="160">
        <v>255</v>
      </c>
      <c r="B273" s="160">
        <v>113833</v>
      </c>
      <c r="C273" s="161" t="s">
        <v>572</v>
      </c>
      <c r="D273" s="160">
        <v>12505</v>
      </c>
      <c r="E273" s="162" t="s">
        <v>573</v>
      </c>
      <c r="F273" s="160">
        <v>178</v>
      </c>
      <c r="G273" s="160">
        <v>13176.03</v>
      </c>
      <c r="H273" s="163">
        <v>2881.1484394128001</v>
      </c>
    </row>
    <row r="274" spans="1:8" ht="15.95" customHeight="1">
      <c r="A274" s="160">
        <v>256</v>
      </c>
      <c r="B274" s="160">
        <v>723</v>
      </c>
      <c r="C274" s="161" t="s">
        <v>530</v>
      </c>
      <c r="D274" s="160">
        <v>13020</v>
      </c>
      <c r="E274" s="162" t="s">
        <v>574</v>
      </c>
      <c r="F274" s="160">
        <v>177</v>
      </c>
      <c r="G274" s="160">
        <v>13166.47</v>
      </c>
      <c r="H274" s="163">
        <v>2572.4832433329002</v>
      </c>
    </row>
    <row r="275" spans="1:8" ht="15.95" customHeight="1">
      <c r="A275" s="160">
        <v>257</v>
      </c>
      <c r="B275" s="160">
        <v>549</v>
      </c>
      <c r="C275" s="161" t="s">
        <v>414</v>
      </c>
      <c r="D275" s="160">
        <v>7687</v>
      </c>
      <c r="E275" s="162" t="s">
        <v>575</v>
      </c>
      <c r="F275" s="160">
        <v>118</v>
      </c>
      <c r="G275" s="160">
        <v>13119.39</v>
      </c>
      <c r="H275" s="163">
        <v>2819.1890999995899</v>
      </c>
    </row>
    <row r="276" spans="1:8" ht="15.95" customHeight="1">
      <c r="A276" s="160">
        <v>258</v>
      </c>
      <c r="B276" s="160">
        <v>706</v>
      </c>
      <c r="C276" s="161" t="s">
        <v>566</v>
      </c>
      <c r="D276" s="160">
        <v>11985</v>
      </c>
      <c r="E276" s="162" t="s">
        <v>576</v>
      </c>
      <c r="F276" s="160">
        <v>151</v>
      </c>
      <c r="G276" s="160">
        <v>12923.49</v>
      </c>
      <c r="H276" s="163">
        <v>3115.3528836247001</v>
      </c>
    </row>
    <row r="277" spans="1:8" ht="15.95" customHeight="1">
      <c r="A277" s="160">
        <v>259</v>
      </c>
      <c r="B277" s="160">
        <v>573</v>
      </c>
      <c r="C277" s="161" t="s">
        <v>382</v>
      </c>
      <c r="D277" s="160">
        <v>12446</v>
      </c>
      <c r="E277" s="162" t="s">
        <v>577</v>
      </c>
      <c r="F277" s="160">
        <v>239</v>
      </c>
      <c r="G277" s="160">
        <v>12852.15</v>
      </c>
      <c r="H277" s="163">
        <v>1642.3184502306999</v>
      </c>
    </row>
    <row r="278" spans="1:8" ht="15.95" customHeight="1">
      <c r="A278" s="160">
        <v>260</v>
      </c>
      <c r="B278" s="160">
        <v>102479</v>
      </c>
      <c r="C278" s="161" t="s">
        <v>330</v>
      </c>
      <c r="D278" s="160">
        <v>12898</v>
      </c>
      <c r="E278" s="162" t="s">
        <v>578</v>
      </c>
      <c r="F278" s="160">
        <v>221</v>
      </c>
      <c r="G278" s="160">
        <v>12829.16</v>
      </c>
      <c r="H278" s="163">
        <v>3424.5833999995498</v>
      </c>
    </row>
    <row r="279" spans="1:8" ht="15.95" customHeight="1">
      <c r="A279" s="160">
        <v>261</v>
      </c>
      <c r="B279" s="160">
        <v>113025</v>
      </c>
      <c r="C279" s="161" t="s">
        <v>579</v>
      </c>
      <c r="D279" s="160">
        <v>12471</v>
      </c>
      <c r="E279" s="162" t="s">
        <v>580</v>
      </c>
      <c r="F279" s="160">
        <v>177</v>
      </c>
      <c r="G279" s="160">
        <v>12822.84</v>
      </c>
      <c r="H279" s="163">
        <v>3253.6531309845</v>
      </c>
    </row>
    <row r="280" spans="1:8" ht="15.95" customHeight="1">
      <c r="A280" s="160">
        <v>262</v>
      </c>
      <c r="B280" s="160">
        <v>706</v>
      </c>
      <c r="C280" s="161" t="s">
        <v>566</v>
      </c>
      <c r="D280" s="160">
        <v>10772</v>
      </c>
      <c r="E280" s="162" t="s">
        <v>581</v>
      </c>
      <c r="F280" s="160">
        <v>141</v>
      </c>
      <c r="G280" s="160">
        <v>12814.19</v>
      </c>
      <c r="H280" s="163">
        <v>3179.9145848749599</v>
      </c>
    </row>
    <row r="281" spans="1:8" ht="15.95" customHeight="1">
      <c r="A281" s="160">
        <v>263</v>
      </c>
      <c r="B281" s="160">
        <v>349</v>
      </c>
      <c r="C281" s="161" t="s">
        <v>478</v>
      </c>
      <c r="D281" s="160">
        <v>11639</v>
      </c>
      <c r="E281" s="162" t="s">
        <v>582</v>
      </c>
      <c r="F281" s="160">
        <v>193</v>
      </c>
      <c r="G281" s="160">
        <v>12799.25</v>
      </c>
      <c r="H281" s="163">
        <v>3738.1527820369001</v>
      </c>
    </row>
    <row r="282" spans="1:8" ht="15.95" customHeight="1">
      <c r="A282" s="160">
        <v>264</v>
      </c>
      <c r="B282" s="160">
        <v>754</v>
      </c>
      <c r="C282" s="161" t="s">
        <v>544</v>
      </c>
      <c r="D282" s="160">
        <v>11241</v>
      </c>
      <c r="E282" s="162" t="s">
        <v>583</v>
      </c>
      <c r="F282" s="160">
        <v>160</v>
      </c>
      <c r="G282" s="160">
        <v>12735.59</v>
      </c>
      <c r="H282" s="163">
        <v>2877.7106666668001</v>
      </c>
    </row>
    <row r="283" spans="1:8" ht="15.95" customHeight="1">
      <c r="A283" s="160">
        <v>265</v>
      </c>
      <c r="B283" s="160">
        <v>104429</v>
      </c>
      <c r="C283" s="161" t="s">
        <v>584</v>
      </c>
      <c r="D283" s="160">
        <v>12501</v>
      </c>
      <c r="E283" s="162" t="s">
        <v>585</v>
      </c>
      <c r="F283" s="160">
        <v>119</v>
      </c>
      <c r="G283" s="160">
        <v>12699.12</v>
      </c>
      <c r="H283" s="163">
        <v>2343.2593330901</v>
      </c>
    </row>
    <row r="284" spans="1:8" ht="15.95" customHeight="1">
      <c r="A284" s="160">
        <v>266</v>
      </c>
      <c r="B284" s="160">
        <v>738</v>
      </c>
      <c r="C284" s="161" t="s">
        <v>425</v>
      </c>
      <c r="D284" s="160">
        <v>12718</v>
      </c>
      <c r="E284" s="162" t="s">
        <v>586</v>
      </c>
      <c r="F284" s="160">
        <v>148</v>
      </c>
      <c r="G284" s="160">
        <v>12685.98</v>
      </c>
      <c r="H284" s="163">
        <v>2322.2949615602802</v>
      </c>
    </row>
    <row r="285" spans="1:8" ht="15.95" customHeight="1">
      <c r="A285" s="160">
        <v>267</v>
      </c>
      <c r="B285" s="160">
        <v>740</v>
      </c>
      <c r="C285" s="161" t="s">
        <v>480</v>
      </c>
      <c r="D285" s="160">
        <v>10650</v>
      </c>
      <c r="E285" s="162" t="s">
        <v>587</v>
      </c>
      <c r="F285" s="160">
        <v>186</v>
      </c>
      <c r="G285" s="160">
        <v>12659.63</v>
      </c>
      <c r="H285" s="163">
        <v>2978.55000666658</v>
      </c>
    </row>
    <row r="286" spans="1:8" ht="15.95" customHeight="1">
      <c r="A286" s="160">
        <v>268</v>
      </c>
      <c r="B286" s="160">
        <v>106066</v>
      </c>
      <c r="C286" s="161" t="s">
        <v>588</v>
      </c>
      <c r="D286" s="160">
        <v>999472</v>
      </c>
      <c r="E286" s="162" t="s">
        <v>589</v>
      </c>
      <c r="F286" s="160">
        <v>94</v>
      </c>
      <c r="G286" s="160">
        <v>12634.53</v>
      </c>
      <c r="H286" s="163">
        <v>1751.8300734996999</v>
      </c>
    </row>
    <row r="287" spans="1:8" ht="15.95" customHeight="1">
      <c r="A287" s="160">
        <v>269</v>
      </c>
      <c r="B287" s="160">
        <v>744</v>
      </c>
      <c r="C287" s="161" t="s">
        <v>305</v>
      </c>
      <c r="D287" s="160">
        <v>12846</v>
      </c>
      <c r="E287" s="162" t="s">
        <v>590</v>
      </c>
      <c r="F287" s="160">
        <v>230</v>
      </c>
      <c r="G287" s="160">
        <v>12581.81</v>
      </c>
      <c r="H287" s="163">
        <v>2390.8918927192799</v>
      </c>
    </row>
    <row r="288" spans="1:8" ht="15.95" customHeight="1">
      <c r="A288" s="160">
        <v>270</v>
      </c>
      <c r="B288" s="160">
        <v>754</v>
      </c>
      <c r="C288" s="161" t="s">
        <v>544</v>
      </c>
      <c r="D288" s="160">
        <v>4540</v>
      </c>
      <c r="E288" s="162" t="s">
        <v>591</v>
      </c>
      <c r="F288" s="160">
        <v>195</v>
      </c>
      <c r="G288" s="160">
        <v>12565.51</v>
      </c>
      <c r="H288" s="163">
        <v>4167.4541250003003</v>
      </c>
    </row>
    <row r="289" spans="1:8" ht="15.95" customHeight="1">
      <c r="A289" s="160">
        <v>271</v>
      </c>
      <c r="B289" s="160">
        <v>339</v>
      </c>
      <c r="C289" s="161" t="s">
        <v>592</v>
      </c>
      <c r="D289" s="160">
        <v>11394</v>
      </c>
      <c r="E289" s="162" t="s">
        <v>593</v>
      </c>
      <c r="F289" s="160">
        <v>160</v>
      </c>
      <c r="G289" s="160">
        <v>12516.67</v>
      </c>
      <c r="H289" s="163">
        <v>3036.5629489990001</v>
      </c>
    </row>
    <row r="290" spans="1:8" ht="15.95" customHeight="1">
      <c r="A290" s="160">
        <v>272</v>
      </c>
      <c r="B290" s="160">
        <v>549</v>
      </c>
      <c r="C290" s="161" t="s">
        <v>414</v>
      </c>
      <c r="D290" s="160">
        <v>12538</v>
      </c>
      <c r="E290" s="162" t="s">
        <v>594</v>
      </c>
      <c r="F290" s="160">
        <v>171</v>
      </c>
      <c r="G290" s="160">
        <v>12392.96</v>
      </c>
      <c r="H290" s="163">
        <v>2251.9799238104902</v>
      </c>
    </row>
    <row r="291" spans="1:8" ht="15.95" customHeight="1">
      <c r="A291" s="160">
        <v>273</v>
      </c>
      <c r="B291" s="160">
        <v>754</v>
      </c>
      <c r="C291" s="161" t="s">
        <v>544</v>
      </c>
      <c r="D291" s="160">
        <v>12377</v>
      </c>
      <c r="E291" s="162" t="s">
        <v>595</v>
      </c>
      <c r="F291" s="160">
        <v>161</v>
      </c>
      <c r="G291" s="160">
        <v>12383.19</v>
      </c>
      <c r="H291" s="163">
        <v>2959.7063333325</v>
      </c>
    </row>
    <row r="292" spans="1:8" ht="15.95" customHeight="1">
      <c r="A292" s="160">
        <v>274</v>
      </c>
      <c r="B292" s="160">
        <v>351</v>
      </c>
      <c r="C292" s="161" t="s">
        <v>469</v>
      </c>
      <c r="D292" s="160">
        <v>12901</v>
      </c>
      <c r="E292" s="162" t="s">
        <v>596</v>
      </c>
      <c r="F292" s="160">
        <v>133</v>
      </c>
      <c r="G292" s="160">
        <v>12328.3</v>
      </c>
      <c r="H292" s="163">
        <v>3087.1799796974301</v>
      </c>
    </row>
    <row r="293" spans="1:8" ht="15.95" customHeight="1">
      <c r="A293" s="160">
        <v>275</v>
      </c>
      <c r="B293" s="160">
        <v>111219</v>
      </c>
      <c r="C293" s="161" t="s">
        <v>340</v>
      </c>
      <c r="D293" s="160">
        <v>13019</v>
      </c>
      <c r="E293" s="162" t="s">
        <v>597</v>
      </c>
      <c r="F293" s="160">
        <v>205</v>
      </c>
      <c r="G293" s="160">
        <v>12300.66</v>
      </c>
      <c r="H293" s="163">
        <v>3487.1187916706999</v>
      </c>
    </row>
    <row r="294" spans="1:8" ht="15.95" customHeight="1">
      <c r="A294" s="160">
        <v>276</v>
      </c>
      <c r="B294" s="160">
        <v>106485</v>
      </c>
      <c r="C294" s="161" t="s">
        <v>417</v>
      </c>
      <c r="D294" s="160">
        <v>12848</v>
      </c>
      <c r="E294" s="162" t="s">
        <v>598</v>
      </c>
      <c r="F294" s="160">
        <v>244</v>
      </c>
      <c r="G294" s="160">
        <v>12168.57</v>
      </c>
      <c r="H294" s="163">
        <v>2585.7319249999</v>
      </c>
    </row>
    <row r="295" spans="1:8" ht="15.95" customHeight="1">
      <c r="A295" s="160">
        <v>277</v>
      </c>
      <c r="B295" s="160">
        <v>387</v>
      </c>
      <c r="C295" s="161" t="s">
        <v>272</v>
      </c>
      <c r="D295" s="160">
        <v>13124</v>
      </c>
      <c r="E295" s="162" t="s">
        <v>599</v>
      </c>
      <c r="F295" s="160">
        <v>153</v>
      </c>
      <c r="G295" s="160">
        <v>12068.91</v>
      </c>
      <c r="H295" s="163">
        <v>2277.7890197921902</v>
      </c>
    </row>
    <row r="296" spans="1:8" ht="15.95" customHeight="1">
      <c r="A296" s="160">
        <v>278</v>
      </c>
      <c r="B296" s="160">
        <v>110378</v>
      </c>
      <c r="C296" s="161" t="s">
        <v>600</v>
      </c>
      <c r="D296" s="160">
        <v>5521</v>
      </c>
      <c r="E296" s="162" t="s">
        <v>601</v>
      </c>
      <c r="F296" s="160">
        <v>108</v>
      </c>
      <c r="G296" s="160">
        <v>12005.71</v>
      </c>
      <c r="H296" s="163">
        <v>1950.1617911026001</v>
      </c>
    </row>
    <row r="297" spans="1:8" ht="15.95" customHeight="1">
      <c r="A297" s="160">
        <v>279</v>
      </c>
      <c r="B297" s="160">
        <v>110378</v>
      </c>
      <c r="C297" s="161" t="s">
        <v>600</v>
      </c>
      <c r="D297" s="160">
        <v>12745</v>
      </c>
      <c r="E297" s="162" t="s">
        <v>602</v>
      </c>
      <c r="F297" s="160">
        <v>90</v>
      </c>
      <c r="G297" s="160">
        <v>11923.04</v>
      </c>
      <c r="H297" s="163">
        <v>2491.2031886404002</v>
      </c>
    </row>
    <row r="298" spans="1:8" ht="15.95" customHeight="1">
      <c r="A298" s="160">
        <v>280</v>
      </c>
      <c r="B298" s="160">
        <v>517</v>
      </c>
      <c r="C298" s="161" t="s">
        <v>198</v>
      </c>
      <c r="D298" s="160">
        <v>11326</v>
      </c>
      <c r="E298" s="162" t="s">
        <v>603</v>
      </c>
      <c r="F298" s="160">
        <v>214</v>
      </c>
      <c r="G298" s="160">
        <v>11837.77</v>
      </c>
      <c r="H298" s="163">
        <v>3391.6382333400002</v>
      </c>
    </row>
    <row r="299" spans="1:8" ht="15.95" customHeight="1">
      <c r="A299" s="160">
        <v>281</v>
      </c>
      <c r="B299" s="160">
        <v>373</v>
      </c>
      <c r="C299" s="161" t="s">
        <v>319</v>
      </c>
      <c r="D299" s="160">
        <v>13295</v>
      </c>
      <c r="E299" s="162" t="s">
        <v>604</v>
      </c>
      <c r="F299" s="160">
        <v>171</v>
      </c>
      <c r="G299" s="160">
        <v>11794.4</v>
      </c>
      <c r="H299" s="163">
        <v>2664.2715083342</v>
      </c>
    </row>
    <row r="300" spans="1:8" ht="15.95" customHeight="1">
      <c r="A300" s="160">
        <v>282</v>
      </c>
      <c r="B300" s="160">
        <v>733</v>
      </c>
      <c r="C300" s="161" t="s">
        <v>605</v>
      </c>
      <c r="D300" s="160">
        <v>13164</v>
      </c>
      <c r="E300" s="162" t="s">
        <v>606</v>
      </c>
      <c r="F300" s="160">
        <v>145</v>
      </c>
      <c r="G300" s="160">
        <v>11709.37</v>
      </c>
      <c r="H300" s="163">
        <v>3335.4206303895999</v>
      </c>
    </row>
    <row r="301" spans="1:8" ht="15.95" customHeight="1">
      <c r="A301" s="160">
        <v>283</v>
      </c>
      <c r="B301" s="160">
        <v>103199</v>
      </c>
      <c r="C301" s="161" t="s">
        <v>546</v>
      </c>
      <c r="D301" s="160">
        <v>12449</v>
      </c>
      <c r="E301" s="162" t="s">
        <v>607</v>
      </c>
      <c r="F301" s="160">
        <v>208</v>
      </c>
      <c r="G301" s="160">
        <v>11706.66</v>
      </c>
      <c r="H301" s="163">
        <v>3157.0892459199299</v>
      </c>
    </row>
    <row r="302" spans="1:8" ht="15.95" customHeight="1">
      <c r="A302" s="160">
        <v>284</v>
      </c>
      <c r="B302" s="160">
        <v>102478</v>
      </c>
      <c r="C302" s="161" t="s">
        <v>608</v>
      </c>
      <c r="D302" s="160">
        <v>11117</v>
      </c>
      <c r="E302" s="162" t="s">
        <v>609</v>
      </c>
      <c r="F302" s="160">
        <v>136</v>
      </c>
      <c r="G302" s="160">
        <v>11701.32</v>
      </c>
      <c r="H302" s="163">
        <v>2714.9834885559999</v>
      </c>
    </row>
    <row r="303" spans="1:8" ht="15.95" customHeight="1">
      <c r="A303" s="160">
        <v>285</v>
      </c>
      <c r="B303" s="160">
        <v>308</v>
      </c>
      <c r="C303" s="161" t="s">
        <v>502</v>
      </c>
      <c r="D303" s="160">
        <v>12197</v>
      </c>
      <c r="E303" s="162" t="s">
        <v>610</v>
      </c>
      <c r="F303" s="160">
        <v>176</v>
      </c>
      <c r="G303" s="160">
        <v>11662.26</v>
      </c>
      <c r="H303" s="163">
        <v>2725.24090016947</v>
      </c>
    </row>
    <row r="304" spans="1:8" ht="15.95" customHeight="1">
      <c r="A304" s="160">
        <v>286</v>
      </c>
      <c r="B304" s="160">
        <v>113023</v>
      </c>
      <c r="C304" s="161" t="s">
        <v>569</v>
      </c>
      <c r="D304" s="160">
        <v>9328</v>
      </c>
      <c r="E304" s="162" t="s">
        <v>611</v>
      </c>
      <c r="F304" s="160">
        <v>137</v>
      </c>
      <c r="G304" s="160">
        <v>11646.33</v>
      </c>
      <c r="H304" s="163">
        <v>367.76200998389999</v>
      </c>
    </row>
    <row r="305" spans="1:8" ht="15.95" customHeight="1">
      <c r="A305" s="160">
        <v>287</v>
      </c>
      <c r="B305" s="160">
        <v>721</v>
      </c>
      <c r="C305" s="161" t="s">
        <v>356</v>
      </c>
      <c r="D305" s="160">
        <v>12934</v>
      </c>
      <c r="E305" s="162" t="s">
        <v>612</v>
      </c>
      <c r="F305" s="160">
        <v>198</v>
      </c>
      <c r="G305" s="160">
        <v>11453.84</v>
      </c>
      <c r="H305" s="163">
        <v>2861.9976066664999</v>
      </c>
    </row>
    <row r="306" spans="1:8" ht="15.95" customHeight="1">
      <c r="A306" s="160">
        <v>288</v>
      </c>
      <c r="B306" s="160">
        <v>511</v>
      </c>
      <c r="C306" s="161" t="s">
        <v>238</v>
      </c>
      <c r="D306" s="160">
        <v>11769</v>
      </c>
      <c r="E306" s="162" t="s">
        <v>613</v>
      </c>
      <c r="F306" s="160">
        <v>167</v>
      </c>
      <c r="G306" s="160">
        <v>11293.57</v>
      </c>
      <c r="H306" s="163">
        <v>2389.4210999997999</v>
      </c>
    </row>
    <row r="307" spans="1:8" ht="15.95" customHeight="1">
      <c r="A307" s="160">
        <v>289</v>
      </c>
      <c r="B307" s="160">
        <v>752</v>
      </c>
      <c r="C307" s="161" t="s">
        <v>541</v>
      </c>
      <c r="D307" s="160">
        <v>11318</v>
      </c>
      <c r="E307" s="162" t="s">
        <v>614</v>
      </c>
      <c r="F307" s="160">
        <v>146</v>
      </c>
      <c r="G307" s="160">
        <v>11238.47</v>
      </c>
      <c r="H307" s="163">
        <v>2577.2819044439002</v>
      </c>
    </row>
    <row r="308" spans="1:8" ht="15.95" customHeight="1">
      <c r="A308" s="160">
        <v>290</v>
      </c>
      <c r="B308" s="160">
        <v>114286</v>
      </c>
      <c r="C308" s="161" t="s">
        <v>615</v>
      </c>
      <c r="D308" s="160">
        <v>13394</v>
      </c>
      <c r="E308" s="162" t="s">
        <v>616</v>
      </c>
      <c r="F308" s="160">
        <v>166</v>
      </c>
      <c r="G308" s="160">
        <v>11137.49</v>
      </c>
      <c r="H308" s="163">
        <v>2024.4717699798</v>
      </c>
    </row>
    <row r="309" spans="1:8" ht="15.95" customHeight="1">
      <c r="A309" s="160">
        <v>291</v>
      </c>
      <c r="B309" s="160">
        <v>52</v>
      </c>
      <c r="C309" s="161" t="s">
        <v>617</v>
      </c>
      <c r="D309" s="160">
        <v>12277</v>
      </c>
      <c r="E309" s="162" t="s">
        <v>618</v>
      </c>
      <c r="F309" s="160">
        <v>175</v>
      </c>
      <c r="G309" s="160">
        <v>11016.18</v>
      </c>
      <c r="H309" s="163">
        <v>2541.73667700021</v>
      </c>
    </row>
    <row r="310" spans="1:8" ht="15.95" customHeight="1">
      <c r="A310" s="160">
        <v>292</v>
      </c>
      <c r="B310" s="160">
        <v>753</v>
      </c>
      <c r="C310" s="161" t="s">
        <v>563</v>
      </c>
      <c r="D310" s="160">
        <v>6662</v>
      </c>
      <c r="E310" s="162" t="s">
        <v>619</v>
      </c>
      <c r="F310" s="160">
        <v>143</v>
      </c>
      <c r="G310" s="160">
        <v>10994.43</v>
      </c>
      <c r="H310" s="163">
        <v>2168.4369750766</v>
      </c>
    </row>
    <row r="311" spans="1:8" ht="15.95" customHeight="1">
      <c r="A311" s="160">
        <v>293</v>
      </c>
      <c r="B311" s="160">
        <v>365</v>
      </c>
      <c r="C311" s="161" t="s">
        <v>208</v>
      </c>
      <c r="D311" s="160">
        <v>12932</v>
      </c>
      <c r="E311" s="162" t="s">
        <v>620</v>
      </c>
      <c r="F311" s="160">
        <v>210</v>
      </c>
      <c r="G311" s="160">
        <v>10989.03</v>
      </c>
      <c r="H311" s="163">
        <v>2038.4714950003099</v>
      </c>
    </row>
    <row r="312" spans="1:8" ht="15.95" customHeight="1">
      <c r="A312" s="160">
        <v>294</v>
      </c>
      <c r="B312" s="160">
        <v>733</v>
      </c>
      <c r="C312" s="161" t="s">
        <v>605</v>
      </c>
      <c r="D312" s="160">
        <v>4435</v>
      </c>
      <c r="E312" s="162" t="s">
        <v>621</v>
      </c>
      <c r="F312" s="160">
        <v>134</v>
      </c>
      <c r="G312" s="160">
        <v>10924.74</v>
      </c>
      <c r="H312" s="163">
        <v>2411.1374730770999</v>
      </c>
    </row>
    <row r="313" spans="1:8" ht="15.95" customHeight="1">
      <c r="A313" s="160">
        <v>295</v>
      </c>
      <c r="B313" s="160">
        <v>738</v>
      </c>
      <c r="C313" s="161" t="s">
        <v>425</v>
      </c>
      <c r="D313" s="160">
        <v>13092</v>
      </c>
      <c r="E313" s="162" t="s">
        <v>622</v>
      </c>
      <c r="F313" s="160">
        <v>136</v>
      </c>
      <c r="G313" s="160">
        <v>10909.7</v>
      </c>
      <c r="H313" s="163">
        <v>2234.4966249999002</v>
      </c>
    </row>
    <row r="314" spans="1:8" ht="15.95" customHeight="1">
      <c r="A314" s="160">
        <v>296</v>
      </c>
      <c r="B314" s="160">
        <v>730</v>
      </c>
      <c r="C314" s="161" t="s">
        <v>256</v>
      </c>
      <c r="D314" s="160">
        <v>11596</v>
      </c>
      <c r="E314" s="162" t="s">
        <v>623</v>
      </c>
      <c r="F314" s="160">
        <v>163</v>
      </c>
      <c r="G314" s="160">
        <v>10851.03</v>
      </c>
      <c r="H314" s="163">
        <v>3145.35872376014</v>
      </c>
    </row>
    <row r="315" spans="1:8" ht="15.95" customHeight="1">
      <c r="A315" s="160">
        <v>297</v>
      </c>
      <c r="B315" s="160">
        <v>307</v>
      </c>
      <c r="C315" s="161" t="s">
        <v>191</v>
      </c>
      <c r="D315" s="160">
        <v>995407</v>
      </c>
      <c r="E315" s="162" t="s">
        <v>624</v>
      </c>
      <c r="F315" s="160">
        <v>189</v>
      </c>
      <c r="G315" s="160">
        <v>10724.14</v>
      </c>
      <c r="H315" s="163">
        <v>3829.5643760294502</v>
      </c>
    </row>
    <row r="316" spans="1:8" ht="15.95" customHeight="1">
      <c r="A316" s="160">
        <v>298</v>
      </c>
      <c r="B316" s="160">
        <v>52</v>
      </c>
      <c r="C316" s="161" t="s">
        <v>617</v>
      </c>
      <c r="D316" s="160">
        <v>13415</v>
      </c>
      <c r="E316" s="162" t="s">
        <v>625</v>
      </c>
      <c r="F316" s="160">
        <v>151</v>
      </c>
      <c r="G316" s="160">
        <v>10595.22</v>
      </c>
      <c r="H316" s="163">
        <v>2633.9458916672002</v>
      </c>
    </row>
    <row r="317" spans="1:8" ht="15.95" customHeight="1">
      <c r="A317" s="160">
        <v>299</v>
      </c>
      <c r="B317" s="160">
        <v>111064</v>
      </c>
      <c r="C317" s="161" t="s">
        <v>626</v>
      </c>
      <c r="D317" s="160">
        <v>11490</v>
      </c>
      <c r="E317" s="162" t="s">
        <v>627</v>
      </c>
      <c r="F317" s="160">
        <v>183</v>
      </c>
      <c r="G317" s="160">
        <v>10559.08</v>
      </c>
      <c r="H317" s="163">
        <v>1195.1050064818</v>
      </c>
    </row>
    <row r="318" spans="1:8" ht="15.95" customHeight="1">
      <c r="A318" s="160">
        <v>300</v>
      </c>
      <c r="B318" s="160">
        <v>111400</v>
      </c>
      <c r="C318" s="161" t="s">
        <v>218</v>
      </c>
      <c r="D318" s="160">
        <v>13702</v>
      </c>
      <c r="E318" s="162" t="s">
        <v>628</v>
      </c>
      <c r="F318" s="160">
        <v>161</v>
      </c>
      <c r="G318" s="160">
        <v>10426.23</v>
      </c>
      <c r="H318" s="163">
        <v>2134.2963400000999</v>
      </c>
    </row>
    <row r="319" spans="1:8" ht="15.95" customHeight="1">
      <c r="A319" s="160">
        <v>301</v>
      </c>
      <c r="B319" s="160">
        <v>106066</v>
      </c>
      <c r="C319" s="161" t="s">
        <v>588</v>
      </c>
      <c r="D319" s="160">
        <v>995673</v>
      </c>
      <c r="E319" s="162" t="s">
        <v>629</v>
      </c>
      <c r="F319" s="160">
        <v>92</v>
      </c>
      <c r="G319" s="160">
        <v>10420.44</v>
      </c>
      <c r="H319" s="163">
        <v>2528.7940004000998</v>
      </c>
    </row>
    <row r="320" spans="1:8" ht="15.95" customHeight="1">
      <c r="A320" s="160">
        <v>302</v>
      </c>
      <c r="B320" s="160">
        <v>704</v>
      </c>
      <c r="C320" s="161" t="s">
        <v>552</v>
      </c>
      <c r="D320" s="160">
        <v>10953</v>
      </c>
      <c r="E320" s="162" t="s">
        <v>630</v>
      </c>
      <c r="F320" s="160">
        <v>128</v>
      </c>
      <c r="G320" s="160">
        <v>10370.11</v>
      </c>
      <c r="H320" s="163">
        <v>2053.5996459097</v>
      </c>
    </row>
    <row r="321" spans="1:8" ht="15.95" customHeight="1">
      <c r="A321" s="160">
        <v>303</v>
      </c>
      <c r="B321" s="160">
        <v>114286</v>
      </c>
      <c r="C321" s="161" t="s">
        <v>615</v>
      </c>
      <c r="D321" s="160">
        <v>4077</v>
      </c>
      <c r="E321" s="162" t="s">
        <v>631</v>
      </c>
      <c r="F321" s="160">
        <v>158</v>
      </c>
      <c r="G321" s="160">
        <v>10359.34</v>
      </c>
      <c r="H321" s="163">
        <v>1567.0169028641999</v>
      </c>
    </row>
    <row r="322" spans="1:8" ht="15.95" customHeight="1">
      <c r="A322" s="160">
        <v>304</v>
      </c>
      <c r="B322" s="160">
        <v>742</v>
      </c>
      <c r="C322" s="161" t="s">
        <v>322</v>
      </c>
      <c r="D322" s="160">
        <v>1000456</v>
      </c>
      <c r="E322" s="162" t="s">
        <v>632</v>
      </c>
      <c r="F322" s="160">
        <v>103</v>
      </c>
      <c r="G322" s="160">
        <v>10329.299999999999</v>
      </c>
      <c r="H322" s="163">
        <v>1414.6912499201001</v>
      </c>
    </row>
    <row r="323" spans="1:8" ht="15.95" customHeight="1">
      <c r="A323" s="160">
        <v>305</v>
      </c>
      <c r="B323" s="160">
        <v>106568</v>
      </c>
      <c r="C323" s="161" t="s">
        <v>441</v>
      </c>
      <c r="D323" s="160">
        <v>12443</v>
      </c>
      <c r="E323" s="162" t="s">
        <v>633</v>
      </c>
      <c r="F323" s="160">
        <v>158</v>
      </c>
      <c r="G323" s="160">
        <v>10320.790000000001</v>
      </c>
      <c r="H323" s="163">
        <v>2199.2123364802001</v>
      </c>
    </row>
    <row r="324" spans="1:8" ht="15.95" customHeight="1">
      <c r="A324" s="160">
        <v>306</v>
      </c>
      <c r="B324" s="160">
        <v>517</v>
      </c>
      <c r="C324" s="161" t="s">
        <v>198</v>
      </c>
      <c r="D324" s="160">
        <v>13337</v>
      </c>
      <c r="E324" s="162" t="s">
        <v>634</v>
      </c>
      <c r="F324" s="160">
        <v>241</v>
      </c>
      <c r="G324" s="160">
        <v>10315.31</v>
      </c>
      <c r="H324" s="163">
        <v>3318.1120527841999</v>
      </c>
    </row>
    <row r="325" spans="1:8" ht="15.95" customHeight="1">
      <c r="A325" s="160">
        <v>307</v>
      </c>
      <c r="B325" s="160">
        <v>102564</v>
      </c>
      <c r="C325" s="161" t="s">
        <v>533</v>
      </c>
      <c r="D325" s="160">
        <v>12534</v>
      </c>
      <c r="E325" s="162" t="s">
        <v>635</v>
      </c>
      <c r="F325" s="160">
        <v>181</v>
      </c>
      <c r="G325" s="160">
        <v>10219.49</v>
      </c>
      <c r="H325" s="163">
        <v>2672.1228274280002</v>
      </c>
    </row>
    <row r="326" spans="1:8" ht="15.95" customHeight="1">
      <c r="A326" s="160">
        <v>308</v>
      </c>
      <c r="B326" s="160">
        <v>347</v>
      </c>
      <c r="C326" s="161" t="s">
        <v>528</v>
      </c>
      <c r="D326" s="160">
        <v>8400</v>
      </c>
      <c r="E326" s="162" t="s">
        <v>636</v>
      </c>
      <c r="F326" s="160">
        <v>120</v>
      </c>
      <c r="G326" s="160">
        <v>10205.99</v>
      </c>
      <c r="H326" s="163">
        <v>2517.5559576128999</v>
      </c>
    </row>
    <row r="327" spans="1:8" ht="15.95" customHeight="1">
      <c r="A327" s="160">
        <v>309</v>
      </c>
      <c r="B327" s="160">
        <v>114069</v>
      </c>
      <c r="C327" s="161" t="s">
        <v>637</v>
      </c>
      <c r="D327" s="160">
        <v>12847</v>
      </c>
      <c r="E327" s="162" t="s">
        <v>638</v>
      </c>
      <c r="F327" s="160">
        <v>115</v>
      </c>
      <c r="G327" s="160">
        <v>10040.780000000001</v>
      </c>
      <c r="H327" s="163">
        <v>3088.2489320770001</v>
      </c>
    </row>
    <row r="328" spans="1:8" ht="15.95" customHeight="1">
      <c r="A328" s="160">
        <v>310</v>
      </c>
      <c r="B328" s="160">
        <v>112888</v>
      </c>
      <c r="C328" s="161" t="s">
        <v>491</v>
      </c>
      <c r="D328" s="160">
        <v>12954</v>
      </c>
      <c r="E328" s="162" t="s">
        <v>364</v>
      </c>
      <c r="F328" s="160">
        <v>146</v>
      </c>
      <c r="G328" s="160">
        <v>10036.540000000001</v>
      </c>
      <c r="H328" s="163">
        <v>2398.5538383401999</v>
      </c>
    </row>
    <row r="329" spans="1:8" ht="15.95" customHeight="1">
      <c r="A329" s="160">
        <v>311</v>
      </c>
      <c r="B329" s="160">
        <v>106066</v>
      </c>
      <c r="C329" s="161" t="s">
        <v>588</v>
      </c>
      <c r="D329" s="160">
        <v>998867</v>
      </c>
      <c r="E329" s="162" t="s">
        <v>639</v>
      </c>
      <c r="F329" s="160">
        <v>143</v>
      </c>
      <c r="G329" s="160">
        <v>10027.200000000001</v>
      </c>
      <c r="H329" s="163">
        <v>2645.1376692268</v>
      </c>
    </row>
    <row r="330" spans="1:8" ht="15.95" customHeight="1">
      <c r="A330" s="160">
        <v>312</v>
      </c>
      <c r="B330" s="160">
        <v>339</v>
      </c>
      <c r="C330" s="161" t="s">
        <v>592</v>
      </c>
      <c r="D330" s="160">
        <v>12883</v>
      </c>
      <c r="E330" s="162" t="s">
        <v>640</v>
      </c>
      <c r="F330" s="160">
        <v>113</v>
      </c>
      <c r="G330" s="160">
        <v>9884.99</v>
      </c>
      <c r="H330" s="163">
        <v>1980.3158500003001</v>
      </c>
    </row>
    <row r="331" spans="1:8" ht="15.95" customHeight="1">
      <c r="A331" s="160">
        <v>313</v>
      </c>
      <c r="B331" s="160">
        <v>733</v>
      </c>
      <c r="C331" s="161" t="s">
        <v>605</v>
      </c>
      <c r="D331" s="160">
        <v>11004</v>
      </c>
      <c r="E331" s="162" t="s">
        <v>641</v>
      </c>
      <c r="F331" s="160">
        <v>181</v>
      </c>
      <c r="G331" s="160">
        <v>9860.06</v>
      </c>
      <c r="H331" s="163">
        <v>2255.6996195201</v>
      </c>
    </row>
    <row r="332" spans="1:8" ht="15.95" customHeight="1">
      <c r="A332" s="160">
        <v>314</v>
      </c>
      <c r="B332" s="160">
        <v>572</v>
      </c>
      <c r="C332" s="161" t="s">
        <v>422</v>
      </c>
      <c r="D332" s="160">
        <v>11058</v>
      </c>
      <c r="E332" s="162" t="s">
        <v>642</v>
      </c>
      <c r="F332" s="160">
        <v>137</v>
      </c>
      <c r="G332" s="160">
        <v>9773.74</v>
      </c>
      <c r="H332" s="163">
        <v>2593.6285916658098</v>
      </c>
    </row>
    <row r="333" spans="1:8" ht="15.95" customHeight="1">
      <c r="A333" s="160">
        <v>315</v>
      </c>
      <c r="B333" s="160">
        <v>114286</v>
      </c>
      <c r="C333" s="161" t="s">
        <v>615</v>
      </c>
      <c r="D333" s="160">
        <v>990035</v>
      </c>
      <c r="E333" s="162" t="s">
        <v>643</v>
      </c>
      <c r="F333" s="160">
        <v>84</v>
      </c>
      <c r="G333" s="160">
        <v>9465.84</v>
      </c>
      <c r="H333" s="163">
        <v>621.65577800029996</v>
      </c>
    </row>
    <row r="334" spans="1:8" ht="15.95" customHeight="1">
      <c r="A334" s="160">
        <v>316</v>
      </c>
      <c r="B334" s="160">
        <v>113025</v>
      </c>
      <c r="C334" s="161" t="s">
        <v>579</v>
      </c>
      <c r="D334" s="160">
        <v>12144</v>
      </c>
      <c r="E334" s="162" t="s">
        <v>644</v>
      </c>
      <c r="F334" s="160">
        <v>130</v>
      </c>
      <c r="G334" s="160">
        <v>9427.2900000000009</v>
      </c>
      <c r="H334" s="163">
        <v>2883.5925344942998</v>
      </c>
    </row>
    <row r="335" spans="1:8" ht="15.95" customHeight="1">
      <c r="A335" s="160">
        <v>317</v>
      </c>
      <c r="B335" s="160">
        <v>106569</v>
      </c>
      <c r="C335" s="161" t="s">
        <v>406</v>
      </c>
      <c r="D335" s="160">
        <v>13148</v>
      </c>
      <c r="E335" s="162" t="s">
        <v>645</v>
      </c>
      <c r="F335" s="160">
        <v>141</v>
      </c>
      <c r="G335" s="160">
        <v>9287.66</v>
      </c>
      <c r="H335" s="163">
        <v>2067.5971549499</v>
      </c>
    </row>
    <row r="336" spans="1:8" ht="15.95" customHeight="1">
      <c r="A336" s="160">
        <v>318</v>
      </c>
      <c r="B336" s="160">
        <v>591</v>
      </c>
      <c r="C336" s="161" t="s">
        <v>435</v>
      </c>
      <c r="D336" s="160">
        <v>13208</v>
      </c>
      <c r="E336" s="162" t="s">
        <v>646</v>
      </c>
      <c r="F336" s="160">
        <v>210</v>
      </c>
      <c r="G336" s="160">
        <v>9227.48</v>
      </c>
      <c r="H336" s="163">
        <v>2795.9871787433999</v>
      </c>
    </row>
    <row r="337" spans="1:8" ht="15.95" customHeight="1">
      <c r="A337" s="160">
        <v>319</v>
      </c>
      <c r="B337" s="160">
        <v>371</v>
      </c>
      <c r="C337" s="161" t="s">
        <v>539</v>
      </c>
      <c r="D337" s="160">
        <v>12682</v>
      </c>
      <c r="E337" s="162" t="s">
        <v>647</v>
      </c>
      <c r="F337" s="160">
        <v>107</v>
      </c>
      <c r="G337" s="160">
        <v>9109.1200000000008</v>
      </c>
      <c r="H337" s="163">
        <v>2191.4730272746001</v>
      </c>
    </row>
    <row r="338" spans="1:8" ht="15.95" customHeight="1">
      <c r="A338" s="160">
        <v>320</v>
      </c>
      <c r="B338" s="160">
        <v>545</v>
      </c>
      <c r="C338" s="161" t="s">
        <v>549</v>
      </c>
      <c r="D338" s="160">
        <v>12669</v>
      </c>
      <c r="E338" s="162" t="s">
        <v>648</v>
      </c>
      <c r="F338" s="160">
        <v>165</v>
      </c>
      <c r="G338" s="160">
        <v>9076.09</v>
      </c>
      <c r="H338" s="163">
        <v>1011.95348711999</v>
      </c>
    </row>
    <row r="339" spans="1:8" ht="15.95" customHeight="1">
      <c r="A339" s="160">
        <v>321</v>
      </c>
      <c r="B339" s="160">
        <v>347</v>
      </c>
      <c r="C339" s="161" t="s">
        <v>528</v>
      </c>
      <c r="D339" s="160">
        <v>12990</v>
      </c>
      <c r="E339" s="162" t="s">
        <v>649</v>
      </c>
      <c r="F339" s="160">
        <v>182</v>
      </c>
      <c r="G339" s="160">
        <v>9008.18</v>
      </c>
      <c r="H339" s="163">
        <v>1548.3642352904001</v>
      </c>
    </row>
    <row r="340" spans="1:8" ht="15.95" customHeight="1">
      <c r="A340" s="160">
        <v>322</v>
      </c>
      <c r="B340" s="160">
        <v>113833</v>
      </c>
      <c r="C340" s="161" t="s">
        <v>572</v>
      </c>
      <c r="D340" s="160">
        <v>13296</v>
      </c>
      <c r="E340" s="162" t="s">
        <v>650</v>
      </c>
      <c r="F340" s="160">
        <v>134</v>
      </c>
      <c r="G340" s="160">
        <v>8986.7800000000007</v>
      </c>
      <c r="H340" s="163">
        <v>2039.9617195897999</v>
      </c>
    </row>
    <row r="341" spans="1:8" ht="15.95" customHeight="1">
      <c r="A341" s="160">
        <v>323</v>
      </c>
      <c r="B341" s="160">
        <v>108656</v>
      </c>
      <c r="C341" s="161" t="s">
        <v>326</v>
      </c>
      <c r="D341" s="160">
        <v>13622</v>
      </c>
      <c r="E341" s="162" t="s">
        <v>651</v>
      </c>
      <c r="F341" s="160">
        <v>82</v>
      </c>
      <c r="G341" s="160">
        <v>8939.32</v>
      </c>
      <c r="H341" s="163">
        <v>1423.4548242838</v>
      </c>
    </row>
    <row r="342" spans="1:8" ht="15.95" customHeight="1">
      <c r="A342" s="160">
        <v>324</v>
      </c>
      <c r="B342" s="160">
        <v>355</v>
      </c>
      <c r="C342" s="161" t="s">
        <v>313</v>
      </c>
      <c r="D342" s="160">
        <v>13091</v>
      </c>
      <c r="E342" s="162" t="s">
        <v>652</v>
      </c>
      <c r="F342" s="160">
        <v>87</v>
      </c>
      <c r="G342" s="160">
        <v>8926.7000000000007</v>
      </c>
      <c r="H342" s="163">
        <v>2418.0020395191</v>
      </c>
    </row>
    <row r="343" spans="1:8" ht="15.95" customHeight="1">
      <c r="A343" s="160">
        <v>325</v>
      </c>
      <c r="B343" s="160">
        <v>113298</v>
      </c>
      <c r="C343" s="161" t="s">
        <v>496</v>
      </c>
      <c r="D343" s="160">
        <v>6471</v>
      </c>
      <c r="E343" s="162" t="s">
        <v>653</v>
      </c>
      <c r="F343" s="160">
        <v>150</v>
      </c>
      <c r="G343" s="160">
        <v>8664.64</v>
      </c>
      <c r="H343" s="163">
        <v>2346.0326569908002</v>
      </c>
    </row>
    <row r="344" spans="1:8" ht="15.95" customHeight="1">
      <c r="A344" s="160">
        <v>326</v>
      </c>
      <c r="B344" s="160">
        <v>371</v>
      </c>
      <c r="C344" s="161" t="s">
        <v>539</v>
      </c>
      <c r="D344" s="160">
        <v>11388</v>
      </c>
      <c r="E344" s="162" t="s">
        <v>654</v>
      </c>
      <c r="F344" s="160">
        <v>118</v>
      </c>
      <c r="G344" s="160">
        <v>8502.4</v>
      </c>
      <c r="H344" s="163">
        <v>2044.3533000001</v>
      </c>
    </row>
    <row r="345" spans="1:8" ht="15.95" customHeight="1">
      <c r="A345" s="160">
        <v>327</v>
      </c>
      <c r="B345" s="160">
        <v>727</v>
      </c>
      <c r="C345" s="161" t="s">
        <v>514</v>
      </c>
      <c r="D345" s="160">
        <v>12915</v>
      </c>
      <c r="E345" s="162" t="s">
        <v>655</v>
      </c>
      <c r="F345" s="160">
        <v>129</v>
      </c>
      <c r="G345" s="160">
        <v>8408.5</v>
      </c>
      <c r="H345" s="163">
        <v>2235.5377949999001</v>
      </c>
    </row>
    <row r="346" spans="1:8" ht="15.95" customHeight="1">
      <c r="A346" s="160">
        <v>328</v>
      </c>
      <c r="B346" s="160">
        <v>387</v>
      </c>
      <c r="C346" s="161" t="s">
        <v>272</v>
      </c>
      <c r="D346" s="160">
        <v>13293</v>
      </c>
      <c r="E346" s="162" t="s">
        <v>656</v>
      </c>
      <c r="F346" s="160">
        <v>117</v>
      </c>
      <c r="G346" s="160">
        <v>8353.7999999999993</v>
      </c>
      <c r="H346" s="163">
        <v>909.26440127290005</v>
      </c>
    </row>
    <row r="347" spans="1:8" ht="15.95" customHeight="1">
      <c r="A347" s="160">
        <v>329</v>
      </c>
      <c r="B347" s="160">
        <v>102479</v>
      </c>
      <c r="C347" s="161" t="s">
        <v>330</v>
      </c>
      <c r="D347" s="160">
        <v>12845</v>
      </c>
      <c r="E347" s="162" t="s">
        <v>657</v>
      </c>
      <c r="F347" s="160">
        <v>210</v>
      </c>
      <c r="G347" s="160">
        <v>8314.2999999999993</v>
      </c>
      <c r="H347" s="163">
        <v>1909.2318229999</v>
      </c>
    </row>
    <row r="348" spans="1:8" ht="15.95" customHeight="1">
      <c r="A348" s="160">
        <v>330</v>
      </c>
      <c r="B348" s="160">
        <v>111400</v>
      </c>
      <c r="C348" s="161" t="s">
        <v>218</v>
      </c>
      <c r="D348" s="160">
        <v>13312</v>
      </c>
      <c r="E348" s="162" t="s">
        <v>658</v>
      </c>
      <c r="F348" s="160">
        <v>128</v>
      </c>
      <c r="G348" s="160">
        <v>8266.99</v>
      </c>
      <c r="H348" s="163">
        <v>1465.4488386605999</v>
      </c>
    </row>
    <row r="349" spans="1:8" ht="15.95" customHeight="1">
      <c r="A349" s="160">
        <v>331</v>
      </c>
      <c r="B349" s="160">
        <v>102478</v>
      </c>
      <c r="C349" s="161" t="s">
        <v>608</v>
      </c>
      <c r="D349" s="160">
        <v>12894</v>
      </c>
      <c r="E349" s="162" t="s">
        <v>659</v>
      </c>
      <c r="F349" s="160">
        <v>158</v>
      </c>
      <c r="G349" s="160">
        <v>8090.97</v>
      </c>
      <c r="H349" s="163">
        <v>1568.1544212169999</v>
      </c>
    </row>
    <row r="350" spans="1:8" ht="15.95" customHeight="1">
      <c r="A350" s="160">
        <v>332</v>
      </c>
      <c r="B350" s="160">
        <v>114069</v>
      </c>
      <c r="C350" s="161" t="s">
        <v>637</v>
      </c>
      <c r="D350" s="160">
        <v>4304</v>
      </c>
      <c r="E350" s="162" t="s">
        <v>660</v>
      </c>
      <c r="F350" s="160">
        <v>131</v>
      </c>
      <c r="G350" s="160">
        <v>7899.32</v>
      </c>
      <c r="H350" s="163">
        <v>1908.5811396198001</v>
      </c>
    </row>
    <row r="351" spans="1:8" ht="15.95" customHeight="1">
      <c r="A351" s="160">
        <v>333</v>
      </c>
      <c r="B351" s="160">
        <v>104429</v>
      </c>
      <c r="C351" s="161" t="s">
        <v>584</v>
      </c>
      <c r="D351" s="160">
        <v>12147</v>
      </c>
      <c r="E351" s="162" t="s">
        <v>661</v>
      </c>
      <c r="F351" s="160">
        <v>97</v>
      </c>
      <c r="G351" s="160">
        <v>7827.62</v>
      </c>
      <c r="H351" s="163">
        <v>1738.7704618799</v>
      </c>
    </row>
    <row r="352" spans="1:8" ht="15.95" customHeight="1">
      <c r="A352" s="160">
        <v>334</v>
      </c>
      <c r="B352" s="160">
        <v>750</v>
      </c>
      <c r="C352" s="161" t="s">
        <v>62</v>
      </c>
      <c r="D352" s="160">
        <v>11762</v>
      </c>
      <c r="E352" s="162" t="s">
        <v>662</v>
      </c>
      <c r="F352" s="160">
        <v>127</v>
      </c>
      <c r="G352" s="160">
        <v>7753.8</v>
      </c>
      <c r="H352" s="163">
        <v>2089.9207809999998</v>
      </c>
    </row>
    <row r="353" spans="1:8" ht="15.95" customHeight="1">
      <c r="A353" s="160">
        <v>335</v>
      </c>
      <c r="B353" s="160">
        <v>339</v>
      </c>
      <c r="C353" s="161" t="s">
        <v>592</v>
      </c>
      <c r="D353" s="160">
        <v>997727</v>
      </c>
      <c r="E353" s="162" t="s">
        <v>663</v>
      </c>
      <c r="F353" s="160">
        <v>52</v>
      </c>
      <c r="G353" s="160">
        <v>7727.39</v>
      </c>
      <c r="H353" s="163">
        <v>1584.3819999990001</v>
      </c>
    </row>
    <row r="354" spans="1:8" ht="15.95" customHeight="1">
      <c r="A354" s="160">
        <v>336</v>
      </c>
      <c r="B354" s="160">
        <v>707</v>
      </c>
      <c r="C354" s="161" t="s">
        <v>231</v>
      </c>
      <c r="D354" s="160">
        <v>13578</v>
      </c>
      <c r="E354" s="162" t="s">
        <v>664</v>
      </c>
      <c r="F354" s="160">
        <v>140</v>
      </c>
      <c r="G354" s="160">
        <v>7547.31</v>
      </c>
      <c r="H354" s="163">
        <v>1988.9647716774</v>
      </c>
    </row>
    <row r="355" spans="1:8" ht="15.95" customHeight="1">
      <c r="A355" s="160">
        <v>337</v>
      </c>
      <c r="B355" s="160">
        <v>113008</v>
      </c>
      <c r="C355" s="161" t="s">
        <v>665</v>
      </c>
      <c r="D355" s="160">
        <v>11622</v>
      </c>
      <c r="E355" s="162" t="s">
        <v>666</v>
      </c>
      <c r="F355" s="160">
        <v>124</v>
      </c>
      <c r="G355" s="160">
        <v>7507.36</v>
      </c>
      <c r="H355" s="163">
        <v>2183.6707638618</v>
      </c>
    </row>
    <row r="356" spans="1:8" ht="15.95" customHeight="1">
      <c r="A356" s="160">
        <v>338</v>
      </c>
      <c r="B356" s="160">
        <v>104429</v>
      </c>
      <c r="C356" s="161" t="s">
        <v>584</v>
      </c>
      <c r="D356" s="160">
        <v>13161</v>
      </c>
      <c r="E356" s="162" t="s">
        <v>667</v>
      </c>
      <c r="F356" s="160">
        <v>109</v>
      </c>
      <c r="G356" s="160">
        <v>7426.41</v>
      </c>
      <c r="H356" s="163">
        <v>1243.9534270908</v>
      </c>
    </row>
    <row r="357" spans="1:8" ht="15.95" customHeight="1">
      <c r="A357" s="160">
        <v>339</v>
      </c>
      <c r="B357" s="160">
        <v>391</v>
      </c>
      <c r="C357" s="161" t="s">
        <v>391</v>
      </c>
      <c r="D357" s="160">
        <v>13318</v>
      </c>
      <c r="E357" s="162" t="s">
        <v>668</v>
      </c>
      <c r="F357" s="160">
        <v>142</v>
      </c>
      <c r="G357" s="160">
        <v>7242.41</v>
      </c>
      <c r="H357" s="163">
        <v>1550.2913000000001</v>
      </c>
    </row>
    <row r="358" spans="1:8" ht="15.95" customHeight="1">
      <c r="A358" s="160">
        <v>340</v>
      </c>
      <c r="B358" s="160">
        <v>107658</v>
      </c>
      <c r="C358" s="161" t="s">
        <v>457</v>
      </c>
      <c r="D358" s="160">
        <v>13206</v>
      </c>
      <c r="E358" s="162" t="s">
        <v>669</v>
      </c>
      <c r="F358" s="160">
        <v>161</v>
      </c>
      <c r="G358" s="160">
        <v>7023.06</v>
      </c>
      <c r="H358" s="163">
        <v>1207.9312925641</v>
      </c>
    </row>
    <row r="359" spans="1:8" ht="15.95" customHeight="1">
      <c r="A359" s="160">
        <v>341</v>
      </c>
      <c r="B359" s="160">
        <v>750</v>
      </c>
      <c r="C359" s="161" t="s">
        <v>62</v>
      </c>
      <c r="D359" s="160">
        <v>11088</v>
      </c>
      <c r="E359" s="162" t="s">
        <v>670</v>
      </c>
      <c r="F359" s="160">
        <v>49</v>
      </c>
      <c r="G359" s="160">
        <v>6982.23</v>
      </c>
      <c r="H359" s="163">
        <v>1185.6466799993</v>
      </c>
    </row>
    <row r="360" spans="1:8" ht="15.95" customHeight="1">
      <c r="A360" s="160">
        <v>342</v>
      </c>
      <c r="B360" s="160">
        <v>106066</v>
      </c>
      <c r="C360" s="161" t="s">
        <v>588</v>
      </c>
      <c r="D360" s="160">
        <v>995671</v>
      </c>
      <c r="E360" s="162" t="s">
        <v>671</v>
      </c>
      <c r="F360" s="160">
        <v>51</v>
      </c>
      <c r="G360" s="160">
        <v>6977.11</v>
      </c>
      <c r="H360" s="163">
        <v>1402.9479250006</v>
      </c>
    </row>
    <row r="361" spans="1:8" ht="15.95" customHeight="1">
      <c r="A361" s="160">
        <v>343</v>
      </c>
      <c r="B361" s="160">
        <v>108656</v>
      </c>
      <c r="C361" s="161" t="s">
        <v>326</v>
      </c>
      <c r="D361" s="160">
        <v>11458</v>
      </c>
      <c r="E361" s="162" t="s">
        <v>672</v>
      </c>
      <c r="F361" s="160">
        <v>76</v>
      </c>
      <c r="G361" s="160">
        <v>6922.41</v>
      </c>
      <c r="H361" s="163">
        <v>1859.449132193</v>
      </c>
    </row>
    <row r="362" spans="1:8" ht="15.95" customHeight="1">
      <c r="A362" s="160">
        <v>344</v>
      </c>
      <c r="B362" s="160">
        <v>106066</v>
      </c>
      <c r="C362" s="161" t="s">
        <v>588</v>
      </c>
      <c r="D362" s="160">
        <v>998831</v>
      </c>
      <c r="E362" s="162" t="s">
        <v>673</v>
      </c>
      <c r="F362" s="160">
        <v>109</v>
      </c>
      <c r="G362" s="160">
        <v>6813.34</v>
      </c>
      <c r="H362" s="163">
        <v>2310.5490000002001</v>
      </c>
    </row>
    <row r="363" spans="1:8" ht="15.95" customHeight="1">
      <c r="A363" s="160">
        <v>345</v>
      </c>
      <c r="B363" s="160">
        <v>114286</v>
      </c>
      <c r="C363" s="161" t="s">
        <v>615</v>
      </c>
      <c r="D363" s="160">
        <v>13162</v>
      </c>
      <c r="E363" s="162" t="s">
        <v>674</v>
      </c>
      <c r="F363" s="160">
        <v>117</v>
      </c>
      <c r="G363" s="160">
        <v>6790.92</v>
      </c>
      <c r="H363" s="163">
        <v>1246.3291331094999</v>
      </c>
    </row>
    <row r="364" spans="1:8" ht="15.95" customHeight="1">
      <c r="A364" s="160">
        <v>346</v>
      </c>
      <c r="B364" s="160">
        <v>738</v>
      </c>
      <c r="C364" s="161" t="s">
        <v>425</v>
      </c>
      <c r="D364" s="160">
        <v>13583</v>
      </c>
      <c r="E364" s="162" t="s">
        <v>675</v>
      </c>
      <c r="F364" s="160">
        <v>93</v>
      </c>
      <c r="G364" s="160">
        <v>6773.16</v>
      </c>
      <c r="H364" s="163">
        <v>819.17083333359994</v>
      </c>
    </row>
    <row r="365" spans="1:8" ht="15.95" customHeight="1">
      <c r="A365" s="160">
        <v>347</v>
      </c>
      <c r="B365" s="160">
        <v>102478</v>
      </c>
      <c r="C365" s="161" t="s">
        <v>608</v>
      </c>
      <c r="D365" s="160">
        <v>10751</v>
      </c>
      <c r="E365" s="162" t="s">
        <v>676</v>
      </c>
      <c r="F365" s="160">
        <v>39</v>
      </c>
      <c r="G365" s="160">
        <v>6342.89</v>
      </c>
      <c r="H365" s="163">
        <v>271.63049355999999</v>
      </c>
    </row>
    <row r="366" spans="1:8" ht="15.95" customHeight="1">
      <c r="A366" s="160">
        <v>348</v>
      </c>
      <c r="B366" s="160">
        <v>106569</v>
      </c>
      <c r="C366" s="161" t="s">
        <v>406</v>
      </c>
      <c r="D366" s="160">
        <v>13335</v>
      </c>
      <c r="E366" s="162" t="s">
        <v>677</v>
      </c>
      <c r="F366" s="160">
        <v>117</v>
      </c>
      <c r="G366" s="160">
        <v>6241.27</v>
      </c>
      <c r="H366" s="163">
        <v>1781.9896400001001</v>
      </c>
    </row>
    <row r="367" spans="1:8" ht="15.95" customHeight="1">
      <c r="A367" s="160">
        <v>349</v>
      </c>
      <c r="B367" s="160">
        <v>307</v>
      </c>
      <c r="C367" s="161" t="s">
        <v>191</v>
      </c>
      <c r="D367" s="160">
        <v>8592</v>
      </c>
      <c r="E367" s="162" t="s">
        <v>678</v>
      </c>
      <c r="F367" s="160">
        <v>11</v>
      </c>
      <c r="G367" s="160">
        <v>6147.08</v>
      </c>
      <c r="H367" s="163">
        <v>1674.5301093749999</v>
      </c>
    </row>
    <row r="368" spans="1:8" ht="15.95" customHeight="1">
      <c r="A368" s="160">
        <v>350</v>
      </c>
      <c r="B368" s="160">
        <v>742</v>
      </c>
      <c r="C368" s="161" t="s">
        <v>322</v>
      </c>
      <c r="D368" s="160">
        <v>1000509</v>
      </c>
      <c r="E368" s="162" t="s">
        <v>679</v>
      </c>
      <c r="F368" s="160">
        <v>51</v>
      </c>
      <c r="G368" s="160">
        <v>6051.08</v>
      </c>
      <c r="H368" s="163">
        <v>992.02299999989998</v>
      </c>
    </row>
    <row r="369" spans="1:8" ht="15.95" customHeight="1">
      <c r="A369" s="160">
        <v>351</v>
      </c>
      <c r="B369" s="160">
        <v>723</v>
      </c>
      <c r="C369" s="161" t="s">
        <v>530</v>
      </c>
      <c r="D369" s="160">
        <v>13203</v>
      </c>
      <c r="E369" s="162" t="s">
        <v>680</v>
      </c>
      <c r="F369" s="160">
        <v>131</v>
      </c>
      <c r="G369" s="160">
        <v>5683.17</v>
      </c>
      <c r="H369" s="163">
        <v>1161.7155072728001</v>
      </c>
    </row>
    <row r="370" spans="1:8" ht="15.95" customHeight="1">
      <c r="A370" s="160">
        <v>352</v>
      </c>
      <c r="B370" s="160">
        <v>112415</v>
      </c>
      <c r="C370" s="161" t="s">
        <v>445</v>
      </c>
      <c r="D370" s="160">
        <v>12922</v>
      </c>
      <c r="E370" s="162" t="s">
        <v>681</v>
      </c>
      <c r="F370" s="160">
        <v>150</v>
      </c>
      <c r="G370" s="160">
        <v>5553.72</v>
      </c>
      <c r="H370" s="163">
        <v>1107.8233</v>
      </c>
    </row>
    <row r="371" spans="1:8" ht="15.95" customHeight="1">
      <c r="A371" s="160">
        <v>353</v>
      </c>
      <c r="B371" s="160">
        <v>726</v>
      </c>
      <c r="C371" s="161" t="s">
        <v>333</v>
      </c>
      <c r="D371" s="160">
        <v>13039</v>
      </c>
      <c r="E371" s="162" t="s">
        <v>682</v>
      </c>
      <c r="F371" s="160">
        <v>102</v>
      </c>
      <c r="G371" s="160">
        <v>5507.07</v>
      </c>
      <c r="H371" s="163">
        <v>1535.2519159999999</v>
      </c>
    </row>
    <row r="372" spans="1:8" ht="15.95" customHeight="1">
      <c r="A372" s="160">
        <v>354</v>
      </c>
      <c r="B372" s="160">
        <v>106066</v>
      </c>
      <c r="C372" s="161" t="s">
        <v>588</v>
      </c>
      <c r="D372" s="160">
        <v>998828</v>
      </c>
      <c r="E372" s="162" t="s">
        <v>683</v>
      </c>
      <c r="F372" s="160">
        <v>47</v>
      </c>
      <c r="G372" s="160">
        <v>5491.15</v>
      </c>
      <c r="H372" s="163">
        <v>1355.9290000000999</v>
      </c>
    </row>
    <row r="373" spans="1:8" ht="15.95" customHeight="1">
      <c r="A373" s="160">
        <v>355</v>
      </c>
      <c r="B373" s="160">
        <v>515</v>
      </c>
      <c r="C373" s="161" t="s">
        <v>275</v>
      </c>
      <c r="D373" s="160">
        <v>13319</v>
      </c>
      <c r="E373" s="162" t="s">
        <v>684</v>
      </c>
      <c r="F373" s="160">
        <v>89</v>
      </c>
      <c r="G373" s="160">
        <v>5420.87</v>
      </c>
      <c r="H373" s="163">
        <v>482.76314062500001</v>
      </c>
    </row>
    <row r="374" spans="1:8" ht="15.95" customHeight="1">
      <c r="A374" s="160">
        <v>356</v>
      </c>
      <c r="B374" s="160">
        <v>367</v>
      </c>
      <c r="C374" s="161" t="s">
        <v>279</v>
      </c>
      <c r="D374" s="160">
        <v>13199</v>
      </c>
      <c r="E374" s="162" t="s">
        <v>685</v>
      </c>
      <c r="F374" s="160">
        <v>101</v>
      </c>
      <c r="G374" s="160">
        <v>5397.13</v>
      </c>
      <c r="H374" s="163">
        <v>1026.5437272728</v>
      </c>
    </row>
    <row r="375" spans="1:8" ht="15.95" customHeight="1">
      <c r="A375" s="160">
        <v>357</v>
      </c>
      <c r="B375" s="160">
        <v>112415</v>
      </c>
      <c r="C375" s="161" t="s">
        <v>445</v>
      </c>
      <c r="D375" s="160">
        <v>11880</v>
      </c>
      <c r="E375" s="162" t="s">
        <v>686</v>
      </c>
      <c r="F375" s="160">
        <v>85</v>
      </c>
      <c r="G375" s="160">
        <v>5373.89</v>
      </c>
      <c r="H375" s="163">
        <v>1066.3938239999</v>
      </c>
    </row>
    <row r="376" spans="1:8" ht="15.95" customHeight="1">
      <c r="A376" s="160">
        <v>358</v>
      </c>
      <c r="B376" s="160">
        <v>307</v>
      </c>
      <c r="C376" s="161" t="s">
        <v>191</v>
      </c>
      <c r="D376" s="160">
        <v>992519</v>
      </c>
      <c r="E376" s="162" t="s">
        <v>687</v>
      </c>
      <c r="F376" s="160">
        <v>18</v>
      </c>
      <c r="G376" s="160">
        <v>5344.2</v>
      </c>
      <c r="H376" s="163">
        <v>1106.9513840033401</v>
      </c>
    </row>
    <row r="377" spans="1:8" ht="15.95" customHeight="1">
      <c r="A377" s="160">
        <v>359</v>
      </c>
      <c r="B377" s="160">
        <v>104430</v>
      </c>
      <c r="C377" s="161" t="s">
        <v>560</v>
      </c>
      <c r="D377" s="160">
        <v>12048</v>
      </c>
      <c r="E377" s="162" t="s">
        <v>688</v>
      </c>
      <c r="F377" s="160">
        <v>110</v>
      </c>
      <c r="G377" s="160">
        <v>5314.21</v>
      </c>
      <c r="H377" s="163">
        <v>1267.7861909994001</v>
      </c>
    </row>
    <row r="378" spans="1:8" ht="15.95" customHeight="1">
      <c r="A378" s="160">
        <v>360</v>
      </c>
      <c r="B378" s="160">
        <v>108656</v>
      </c>
      <c r="C378" s="161" t="s">
        <v>326</v>
      </c>
      <c r="D378" s="160">
        <v>1000732</v>
      </c>
      <c r="E378" s="162" t="s">
        <v>689</v>
      </c>
      <c r="F378" s="160">
        <v>28</v>
      </c>
      <c r="G378" s="160">
        <v>5213.8500000000004</v>
      </c>
      <c r="H378" s="163">
        <v>823.10713499999997</v>
      </c>
    </row>
    <row r="379" spans="1:8" ht="15.95" customHeight="1">
      <c r="A379" s="160">
        <v>361</v>
      </c>
      <c r="B379" s="160">
        <v>750</v>
      </c>
      <c r="C379" s="161" t="s">
        <v>62</v>
      </c>
      <c r="D379" s="160">
        <v>13122</v>
      </c>
      <c r="E379" s="162" t="s">
        <v>690</v>
      </c>
      <c r="F379" s="160">
        <v>93</v>
      </c>
      <c r="G379" s="160">
        <v>5199.08</v>
      </c>
      <c r="H379" s="163">
        <v>1300.6096000003499</v>
      </c>
    </row>
    <row r="380" spans="1:8" ht="15.95" customHeight="1">
      <c r="A380" s="160">
        <v>362</v>
      </c>
      <c r="B380" s="160">
        <v>307</v>
      </c>
      <c r="C380" s="161" t="s">
        <v>191</v>
      </c>
      <c r="D380" s="160">
        <v>990213</v>
      </c>
      <c r="E380" s="162" t="s">
        <v>691</v>
      </c>
      <c r="F380" s="160">
        <v>63</v>
      </c>
      <c r="G380" s="160">
        <v>5171.33</v>
      </c>
      <c r="H380" s="163">
        <v>2460.7784967782</v>
      </c>
    </row>
    <row r="381" spans="1:8" ht="15.95" customHeight="1">
      <c r="A381" s="160">
        <v>363</v>
      </c>
      <c r="B381" s="160">
        <v>102934</v>
      </c>
      <c r="C381" s="161" t="s">
        <v>244</v>
      </c>
      <c r="D381" s="160">
        <v>13528</v>
      </c>
      <c r="E381" s="162" t="s">
        <v>692</v>
      </c>
      <c r="F381" s="160">
        <v>168</v>
      </c>
      <c r="G381" s="160">
        <v>5131.1899999999996</v>
      </c>
      <c r="H381" s="163">
        <v>1307.3674937180999</v>
      </c>
    </row>
    <row r="382" spans="1:8" ht="15.95" customHeight="1">
      <c r="A382" s="160">
        <v>364</v>
      </c>
      <c r="B382" s="160">
        <v>399</v>
      </c>
      <c r="C382" s="161" t="s">
        <v>328</v>
      </c>
      <c r="D382" s="160">
        <v>13268</v>
      </c>
      <c r="E382" s="162" t="s">
        <v>693</v>
      </c>
      <c r="F382" s="160">
        <v>69</v>
      </c>
      <c r="G382" s="160">
        <v>5092.4399999999996</v>
      </c>
      <c r="H382" s="163">
        <v>891.70086789970196</v>
      </c>
    </row>
    <row r="383" spans="1:8" ht="15.95" customHeight="1">
      <c r="A383" s="160">
        <v>365</v>
      </c>
      <c r="B383" s="160">
        <v>726</v>
      </c>
      <c r="C383" s="161" t="s">
        <v>333</v>
      </c>
      <c r="D383" s="160">
        <v>12909</v>
      </c>
      <c r="E383" s="162" t="s">
        <v>694</v>
      </c>
      <c r="F383" s="160">
        <v>94</v>
      </c>
      <c r="G383" s="160">
        <v>5083.2299999999996</v>
      </c>
      <c r="H383" s="163">
        <v>888.74628800769995</v>
      </c>
    </row>
    <row r="384" spans="1:8" ht="15.95" customHeight="1">
      <c r="A384" s="160">
        <v>366</v>
      </c>
      <c r="B384" s="160">
        <v>752</v>
      </c>
      <c r="C384" s="161" t="s">
        <v>541</v>
      </c>
      <c r="D384" s="160">
        <v>13406</v>
      </c>
      <c r="E384" s="162" t="s">
        <v>695</v>
      </c>
      <c r="F384" s="160">
        <v>116</v>
      </c>
      <c r="G384" s="160">
        <v>4982.8</v>
      </c>
      <c r="H384" s="163">
        <v>284.16499999989998</v>
      </c>
    </row>
    <row r="385" spans="1:8" ht="15.95" customHeight="1">
      <c r="A385" s="160">
        <v>367</v>
      </c>
      <c r="B385" s="160">
        <v>710</v>
      </c>
      <c r="C385" s="161" t="s">
        <v>427</v>
      </c>
      <c r="D385" s="160">
        <v>13304</v>
      </c>
      <c r="E385" s="162" t="s">
        <v>696</v>
      </c>
      <c r="F385" s="160">
        <v>170</v>
      </c>
      <c r="G385" s="160">
        <v>4870.1000000000004</v>
      </c>
      <c r="H385" s="163">
        <v>1096.4170000003</v>
      </c>
    </row>
    <row r="386" spans="1:8" ht="15.95" customHeight="1">
      <c r="A386" s="160">
        <v>368</v>
      </c>
      <c r="B386" s="160">
        <v>113833</v>
      </c>
      <c r="C386" s="161" t="s">
        <v>572</v>
      </c>
      <c r="D386" s="160">
        <v>13149</v>
      </c>
      <c r="E386" s="162" t="s">
        <v>697</v>
      </c>
      <c r="F386" s="160">
        <v>90</v>
      </c>
      <c r="G386" s="160">
        <v>4813.71</v>
      </c>
      <c r="H386" s="163">
        <v>823.59308933390002</v>
      </c>
    </row>
    <row r="387" spans="1:8" ht="15.95" customHeight="1">
      <c r="A387" s="160">
        <v>369</v>
      </c>
      <c r="B387" s="160">
        <v>106066</v>
      </c>
      <c r="C387" s="161" t="s">
        <v>588</v>
      </c>
      <c r="D387" s="160">
        <v>998836</v>
      </c>
      <c r="E387" s="162" t="s">
        <v>698</v>
      </c>
      <c r="F387" s="160">
        <v>69</v>
      </c>
      <c r="G387" s="160">
        <v>4730.1000000000004</v>
      </c>
      <c r="H387" s="163">
        <v>968.52000000019996</v>
      </c>
    </row>
    <row r="388" spans="1:8" ht="15.95" customHeight="1">
      <c r="A388" s="160">
        <v>370</v>
      </c>
      <c r="B388" s="160">
        <v>744</v>
      </c>
      <c r="C388" s="161" t="s">
        <v>305</v>
      </c>
      <c r="D388" s="160">
        <v>13281</v>
      </c>
      <c r="E388" s="162" t="s">
        <v>699</v>
      </c>
      <c r="F388" s="160">
        <v>97</v>
      </c>
      <c r="G388" s="160">
        <v>4718.41</v>
      </c>
      <c r="H388" s="163">
        <v>938.45499599909999</v>
      </c>
    </row>
    <row r="389" spans="1:8" ht="15.95" customHeight="1">
      <c r="A389" s="160">
        <v>371</v>
      </c>
      <c r="B389" s="160">
        <v>339</v>
      </c>
      <c r="C389" s="161" t="s">
        <v>592</v>
      </c>
      <c r="D389" s="160">
        <v>13645</v>
      </c>
      <c r="E389" s="162" t="s">
        <v>700</v>
      </c>
      <c r="F389" s="160">
        <v>85</v>
      </c>
      <c r="G389" s="160">
        <v>4582.7299999999996</v>
      </c>
      <c r="H389" s="163">
        <v>330.95259499989999</v>
      </c>
    </row>
    <row r="390" spans="1:8" ht="15.95" customHeight="1">
      <c r="A390" s="160">
        <v>372</v>
      </c>
      <c r="B390" s="160">
        <v>515</v>
      </c>
      <c r="C390" s="161" t="s">
        <v>275</v>
      </c>
      <c r="D390" s="160">
        <v>13139</v>
      </c>
      <c r="E390" s="162" t="s">
        <v>701</v>
      </c>
      <c r="F390" s="160">
        <v>109</v>
      </c>
      <c r="G390" s="160">
        <v>4581.41</v>
      </c>
      <c r="H390" s="163">
        <v>1269.2411406240001</v>
      </c>
    </row>
    <row r="391" spans="1:8" ht="15.95" customHeight="1">
      <c r="A391" s="160">
        <v>373</v>
      </c>
      <c r="B391" s="160">
        <v>106066</v>
      </c>
      <c r="C391" s="161" t="s">
        <v>588</v>
      </c>
      <c r="D391" s="160">
        <v>995590</v>
      </c>
      <c r="E391" s="162" t="s">
        <v>702</v>
      </c>
      <c r="F391" s="160">
        <v>64</v>
      </c>
      <c r="G391" s="160">
        <v>4555.41</v>
      </c>
      <c r="H391" s="163">
        <v>1393.7127398800999</v>
      </c>
    </row>
    <row r="392" spans="1:8" ht="15.95" customHeight="1">
      <c r="A392" s="160">
        <v>374</v>
      </c>
      <c r="B392" s="160">
        <v>103639</v>
      </c>
      <c r="C392" s="161" t="s">
        <v>375</v>
      </c>
      <c r="D392" s="160">
        <v>13216</v>
      </c>
      <c r="E392" s="162" t="s">
        <v>703</v>
      </c>
      <c r="F392" s="160">
        <v>69</v>
      </c>
      <c r="G392" s="160">
        <v>4403.47</v>
      </c>
      <c r="H392" s="163">
        <v>975.16659999980004</v>
      </c>
    </row>
    <row r="393" spans="1:8" ht="15.95" customHeight="1">
      <c r="A393" s="160">
        <v>375</v>
      </c>
      <c r="B393" s="160">
        <v>752</v>
      </c>
      <c r="C393" s="161" t="s">
        <v>541</v>
      </c>
      <c r="D393" s="160">
        <v>13411</v>
      </c>
      <c r="E393" s="162" t="s">
        <v>704</v>
      </c>
      <c r="F393" s="160">
        <v>103</v>
      </c>
      <c r="G393" s="160">
        <v>4321.4399999999996</v>
      </c>
      <c r="H393" s="163">
        <v>318.46299272139998</v>
      </c>
    </row>
    <row r="394" spans="1:8" ht="15.95" customHeight="1">
      <c r="A394" s="160">
        <v>376</v>
      </c>
      <c r="B394" s="160">
        <v>113299</v>
      </c>
      <c r="C394" s="161" t="s">
        <v>522</v>
      </c>
      <c r="D394" s="160">
        <v>12447</v>
      </c>
      <c r="E394" s="162" t="s">
        <v>705</v>
      </c>
      <c r="F394" s="160">
        <v>100</v>
      </c>
      <c r="G394" s="160">
        <v>4303.3999999999996</v>
      </c>
      <c r="H394" s="163">
        <v>1001.6561412</v>
      </c>
    </row>
    <row r="395" spans="1:8" ht="15.95" customHeight="1">
      <c r="A395" s="160">
        <v>377</v>
      </c>
      <c r="B395" s="160">
        <v>106568</v>
      </c>
      <c r="C395" s="161" t="s">
        <v>441</v>
      </c>
      <c r="D395" s="160">
        <v>13214</v>
      </c>
      <c r="E395" s="162" t="s">
        <v>706</v>
      </c>
      <c r="F395" s="160">
        <v>99</v>
      </c>
      <c r="G395" s="160">
        <v>4300.6000000000004</v>
      </c>
      <c r="H395" s="163">
        <v>1149.8030000000001</v>
      </c>
    </row>
    <row r="396" spans="1:8" ht="15.95" customHeight="1">
      <c r="A396" s="160">
        <v>378</v>
      </c>
      <c r="B396" s="160">
        <v>106066</v>
      </c>
      <c r="C396" s="161" t="s">
        <v>588</v>
      </c>
      <c r="D396" s="160">
        <v>998827</v>
      </c>
      <c r="E396" s="162" t="s">
        <v>707</v>
      </c>
      <c r="F396" s="160">
        <v>3</v>
      </c>
      <c r="G396" s="160">
        <v>4293</v>
      </c>
      <c r="H396" s="163">
        <v>602</v>
      </c>
    </row>
    <row r="397" spans="1:8" ht="15.95" customHeight="1">
      <c r="A397" s="160">
        <v>379</v>
      </c>
      <c r="B397" s="160">
        <v>709</v>
      </c>
      <c r="C397" s="161" t="s">
        <v>336</v>
      </c>
      <c r="D397" s="160">
        <v>13221</v>
      </c>
      <c r="E397" s="162" t="s">
        <v>708</v>
      </c>
      <c r="F397" s="160">
        <v>84</v>
      </c>
      <c r="G397" s="160">
        <v>4262.1899999999996</v>
      </c>
      <c r="H397" s="163">
        <v>914.46014062510005</v>
      </c>
    </row>
    <row r="398" spans="1:8" ht="15.95" customHeight="1">
      <c r="A398" s="160">
        <v>380</v>
      </c>
      <c r="B398" s="160">
        <v>108656</v>
      </c>
      <c r="C398" s="161" t="s">
        <v>326</v>
      </c>
      <c r="D398" s="160">
        <v>1000729</v>
      </c>
      <c r="E398" s="162" t="s">
        <v>709</v>
      </c>
      <c r="F398" s="160">
        <v>37</v>
      </c>
      <c r="G398" s="160">
        <v>4127.05</v>
      </c>
      <c r="H398" s="163">
        <v>706.61</v>
      </c>
    </row>
    <row r="399" spans="1:8" ht="15.95" customHeight="1">
      <c r="A399" s="160">
        <v>381</v>
      </c>
      <c r="B399" s="160">
        <v>750</v>
      </c>
      <c r="C399" s="161" t="s">
        <v>62</v>
      </c>
      <c r="D399" s="160">
        <v>13228</v>
      </c>
      <c r="E399" s="162" t="s">
        <v>710</v>
      </c>
      <c r="F399" s="160">
        <v>115</v>
      </c>
      <c r="G399" s="160">
        <v>4094.51</v>
      </c>
      <c r="H399" s="163">
        <v>889.52900000043996</v>
      </c>
    </row>
    <row r="400" spans="1:8" ht="15.95" customHeight="1">
      <c r="A400" s="160">
        <v>382</v>
      </c>
      <c r="B400" s="160">
        <v>113299</v>
      </c>
      <c r="C400" s="161" t="s">
        <v>522</v>
      </c>
      <c r="D400" s="160">
        <v>13273</v>
      </c>
      <c r="E400" s="162" t="s">
        <v>711</v>
      </c>
      <c r="F400" s="160">
        <v>83</v>
      </c>
      <c r="G400" s="160">
        <v>4078.16</v>
      </c>
      <c r="H400" s="163">
        <v>552.43566666829997</v>
      </c>
    </row>
    <row r="401" spans="1:8" ht="15.95" customHeight="1">
      <c r="A401" s="160">
        <v>383</v>
      </c>
      <c r="B401" s="160">
        <v>111064</v>
      </c>
      <c r="C401" s="161" t="s">
        <v>626</v>
      </c>
      <c r="D401" s="160">
        <v>13207</v>
      </c>
      <c r="E401" s="162" t="s">
        <v>712</v>
      </c>
      <c r="F401" s="160">
        <v>124</v>
      </c>
      <c r="G401" s="160">
        <v>4050.82</v>
      </c>
      <c r="H401" s="163">
        <v>900.50742276446704</v>
      </c>
    </row>
    <row r="402" spans="1:8" ht="15.95" customHeight="1">
      <c r="A402" s="160">
        <v>384</v>
      </c>
      <c r="B402" s="160">
        <v>307</v>
      </c>
      <c r="C402" s="161" t="s">
        <v>191</v>
      </c>
      <c r="D402" s="160">
        <v>990280</v>
      </c>
      <c r="E402" s="162" t="s">
        <v>713</v>
      </c>
      <c r="F402" s="160">
        <v>31</v>
      </c>
      <c r="G402" s="160">
        <v>4011.1</v>
      </c>
      <c r="H402" s="163">
        <v>901.89569999989999</v>
      </c>
    </row>
    <row r="403" spans="1:8" ht="15.95" customHeight="1">
      <c r="A403" s="160">
        <v>385</v>
      </c>
      <c r="B403" s="160">
        <v>373</v>
      </c>
      <c r="C403" s="161" t="s">
        <v>319</v>
      </c>
      <c r="D403" s="160">
        <v>13150</v>
      </c>
      <c r="E403" s="162" t="s">
        <v>714</v>
      </c>
      <c r="F403" s="160">
        <v>89</v>
      </c>
      <c r="G403" s="160">
        <v>3981.04</v>
      </c>
      <c r="H403" s="163">
        <v>1156.1650000001</v>
      </c>
    </row>
    <row r="404" spans="1:8" ht="15.95" customHeight="1">
      <c r="A404" s="160">
        <v>386</v>
      </c>
      <c r="B404" s="160">
        <v>307</v>
      </c>
      <c r="C404" s="161" t="s">
        <v>191</v>
      </c>
      <c r="D404" s="160">
        <v>990222</v>
      </c>
      <c r="E404" s="162" t="s">
        <v>715</v>
      </c>
      <c r="F404" s="160">
        <v>13</v>
      </c>
      <c r="G404" s="160">
        <v>3958.07</v>
      </c>
      <c r="H404" s="163">
        <v>1721.97082999849</v>
      </c>
    </row>
    <row r="405" spans="1:8" ht="15.95" customHeight="1">
      <c r="A405" s="160">
        <v>387</v>
      </c>
      <c r="B405" s="160">
        <v>307</v>
      </c>
      <c r="C405" s="161" t="s">
        <v>191</v>
      </c>
      <c r="D405" s="160">
        <v>10890</v>
      </c>
      <c r="E405" s="162" t="s">
        <v>716</v>
      </c>
      <c r="F405" s="160">
        <v>21</v>
      </c>
      <c r="G405" s="160">
        <v>3902.1</v>
      </c>
      <c r="H405" s="163">
        <v>3.3575500001999998</v>
      </c>
    </row>
    <row r="406" spans="1:8" ht="15.95" customHeight="1">
      <c r="A406" s="160">
        <v>388</v>
      </c>
      <c r="B406" s="160">
        <v>103198</v>
      </c>
      <c r="C406" s="161" t="s">
        <v>338</v>
      </c>
      <c r="D406" s="160">
        <v>13324</v>
      </c>
      <c r="E406" s="162" t="s">
        <v>717</v>
      </c>
      <c r="F406" s="160">
        <v>44</v>
      </c>
      <c r="G406" s="160">
        <v>3898.06</v>
      </c>
      <c r="H406" s="163">
        <v>807.65333000010003</v>
      </c>
    </row>
    <row r="407" spans="1:8" ht="15.95" customHeight="1">
      <c r="A407" s="160">
        <v>389</v>
      </c>
      <c r="B407" s="160">
        <v>106865</v>
      </c>
      <c r="C407" s="161" t="s">
        <v>459</v>
      </c>
      <c r="D407" s="160">
        <v>13342</v>
      </c>
      <c r="E407" s="162" t="s">
        <v>718</v>
      </c>
      <c r="F407" s="160">
        <v>74</v>
      </c>
      <c r="G407" s="160">
        <v>3810.96</v>
      </c>
      <c r="H407" s="163">
        <v>995.957938700216</v>
      </c>
    </row>
    <row r="408" spans="1:8" ht="15.95" customHeight="1">
      <c r="A408" s="160">
        <v>390</v>
      </c>
      <c r="B408" s="160">
        <v>704</v>
      </c>
      <c r="C408" s="161" t="s">
        <v>552</v>
      </c>
      <c r="D408" s="160">
        <v>13299</v>
      </c>
      <c r="E408" s="162" t="s">
        <v>719</v>
      </c>
      <c r="F408" s="160">
        <v>70</v>
      </c>
      <c r="G408" s="160">
        <v>3783.4</v>
      </c>
      <c r="H408" s="163">
        <v>869.16299999989997</v>
      </c>
    </row>
    <row r="409" spans="1:8" ht="15.95" customHeight="1">
      <c r="A409" s="160">
        <v>391</v>
      </c>
      <c r="B409" s="160">
        <v>113023</v>
      </c>
      <c r="C409" s="161" t="s">
        <v>569</v>
      </c>
      <c r="D409" s="160">
        <v>13263</v>
      </c>
      <c r="E409" s="162" t="s">
        <v>720</v>
      </c>
      <c r="F409" s="160">
        <v>67</v>
      </c>
      <c r="G409" s="160">
        <v>3654.33</v>
      </c>
      <c r="H409" s="163">
        <v>280.86851333380002</v>
      </c>
    </row>
    <row r="410" spans="1:8" ht="15.95" customHeight="1">
      <c r="A410" s="160">
        <v>392</v>
      </c>
      <c r="B410" s="160">
        <v>102565</v>
      </c>
      <c r="C410" s="161" t="s">
        <v>246</v>
      </c>
      <c r="D410" s="160">
        <v>13132</v>
      </c>
      <c r="E410" s="162" t="s">
        <v>721</v>
      </c>
      <c r="F410" s="160">
        <v>85</v>
      </c>
      <c r="G410" s="160">
        <v>3649.72</v>
      </c>
      <c r="H410" s="163">
        <v>316.92740000020001</v>
      </c>
    </row>
    <row r="411" spans="1:8" ht="15.95" customHeight="1">
      <c r="A411" s="160">
        <v>393</v>
      </c>
      <c r="B411" s="160">
        <v>105910</v>
      </c>
      <c r="C411" s="161" t="s">
        <v>265</v>
      </c>
      <c r="D411" s="160">
        <v>13222</v>
      </c>
      <c r="E411" s="162" t="s">
        <v>722</v>
      </c>
      <c r="F411" s="160">
        <v>89</v>
      </c>
      <c r="G411" s="160">
        <v>3647.6</v>
      </c>
      <c r="H411" s="163">
        <v>919.65999999990004</v>
      </c>
    </row>
    <row r="412" spans="1:8" ht="15.95" customHeight="1">
      <c r="A412" s="160">
        <v>394</v>
      </c>
      <c r="B412" s="160">
        <v>105751</v>
      </c>
      <c r="C412" s="161" t="s">
        <v>267</v>
      </c>
      <c r="D412" s="160">
        <v>13321</v>
      </c>
      <c r="E412" s="162" t="s">
        <v>723</v>
      </c>
      <c r="F412" s="160">
        <v>2</v>
      </c>
      <c r="G412" s="160">
        <v>3640.02</v>
      </c>
      <c r="H412" s="163">
        <v>-130.078125</v>
      </c>
    </row>
    <row r="413" spans="1:8" ht="15.95" customHeight="1">
      <c r="A413" s="160">
        <v>395</v>
      </c>
      <c r="B413" s="160">
        <v>307</v>
      </c>
      <c r="C413" s="161" t="s">
        <v>191</v>
      </c>
      <c r="D413" s="160">
        <v>9679</v>
      </c>
      <c r="E413" s="162" t="s">
        <v>724</v>
      </c>
      <c r="F413" s="160">
        <v>38</v>
      </c>
      <c r="G413" s="160">
        <v>3628.61</v>
      </c>
      <c r="H413" s="163">
        <v>226.55872499989999</v>
      </c>
    </row>
    <row r="414" spans="1:8" ht="15.95" customHeight="1">
      <c r="A414" s="160">
        <v>396</v>
      </c>
      <c r="B414" s="160">
        <v>113008</v>
      </c>
      <c r="C414" s="161" t="s">
        <v>665</v>
      </c>
      <c r="D414" s="160">
        <v>12539</v>
      </c>
      <c r="E414" s="162" t="s">
        <v>725</v>
      </c>
      <c r="F414" s="160">
        <v>83</v>
      </c>
      <c r="G414" s="160">
        <v>3605.9</v>
      </c>
      <c r="H414" s="163">
        <v>629.01356217800003</v>
      </c>
    </row>
    <row r="415" spans="1:8" ht="15.95" customHeight="1">
      <c r="A415" s="160">
        <v>397</v>
      </c>
      <c r="B415" s="160">
        <v>106865</v>
      </c>
      <c r="C415" s="161" t="s">
        <v>459</v>
      </c>
      <c r="D415" s="160">
        <v>13307</v>
      </c>
      <c r="E415" s="162" t="s">
        <v>726</v>
      </c>
      <c r="F415" s="160">
        <v>81</v>
      </c>
      <c r="G415" s="160">
        <v>3497.38</v>
      </c>
      <c r="H415" s="163">
        <v>965.87694615400005</v>
      </c>
    </row>
    <row r="416" spans="1:8" ht="15.95" customHeight="1">
      <c r="A416" s="160">
        <v>398</v>
      </c>
      <c r="B416" s="160">
        <v>105910</v>
      </c>
      <c r="C416" s="161" t="s">
        <v>265</v>
      </c>
      <c r="D416" s="160">
        <v>13144</v>
      </c>
      <c r="E416" s="162" t="s">
        <v>727</v>
      </c>
      <c r="F416" s="160">
        <v>84</v>
      </c>
      <c r="G416" s="160">
        <v>3445.84</v>
      </c>
      <c r="H416" s="163">
        <v>990.29129999960003</v>
      </c>
    </row>
    <row r="417" spans="1:8" ht="15.95" customHeight="1">
      <c r="A417" s="160">
        <v>399</v>
      </c>
      <c r="B417" s="160">
        <v>103198</v>
      </c>
      <c r="C417" s="161" t="s">
        <v>338</v>
      </c>
      <c r="D417" s="160">
        <v>13146</v>
      </c>
      <c r="E417" s="162" t="s">
        <v>728</v>
      </c>
      <c r="F417" s="160">
        <v>64</v>
      </c>
      <c r="G417" s="160">
        <v>3403.38</v>
      </c>
      <c r="H417" s="163">
        <v>885.55244900030004</v>
      </c>
    </row>
    <row r="418" spans="1:8" ht="15.95" customHeight="1">
      <c r="A418" s="160">
        <v>400</v>
      </c>
      <c r="B418" s="160">
        <v>717</v>
      </c>
      <c r="C418" s="161" t="s">
        <v>474</v>
      </c>
      <c r="D418" s="160">
        <v>13644</v>
      </c>
      <c r="E418" s="162" t="s">
        <v>729</v>
      </c>
      <c r="F418" s="160">
        <v>80</v>
      </c>
      <c r="G418" s="160">
        <v>3348.55</v>
      </c>
      <c r="H418" s="163">
        <v>495.66012500009998</v>
      </c>
    </row>
    <row r="419" spans="1:8" ht="15.95" customHeight="1">
      <c r="A419" s="160">
        <v>401</v>
      </c>
      <c r="B419" s="160">
        <v>387</v>
      </c>
      <c r="C419" s="161" t="s">
        <v>272</v>
      </c>
      <c r="D419" s="160">
        <v>13187</v>
      </c>
      <c r="E419" s="162" t="s">
        <v>730</v>
      </c>
      <c r="F419" s="160">
        <v>70</v>
      </c>
      <c r="G419" s="160">
        <v>3315.13</v>
      </c>
      <c r="H419" s="163">
        <v>517.47500000000002</v>
      </c>
    </row>
    <row r="420" spans="1:8" ht="15.95" customHeight="1">
      <c r="A420" s="160">
        <v>402</v>
      </c>
      <c r="B420" s="160">
        <v>572</v>
      </c>
      <c r="C420" s="161" t="s">
        <v>422</v>
      </c>
      <c r="D420" s="160">
        <v>13217</v>
      </c>
      <c r="E420" s="162" t="s">
        <v>731</v>
      </c>
      <c r="F420" s="160">
        <v>75</v>
      </c>
      <c r="G420" s="160">
        <v>3314.19</v>
      </c>
      <c r="H420" s="163">
        <v>660.90580000069895</v>
      </c>
    </row>
    <row r="421" spans="1:8" ht="15.95" customHeight="1">
      <c r="A421" s="160">
        <v>403</v>
      </c>
      <c r="B421" s="160">
        <v>337</v>
      </c>
      <c r="C421" s="161" t="s">
        <v>194</v>
      </c>
      <c r="D421" s="160">
        <v>12339</v>
      </c>
      <c r="E421" s="162" t="s">
        <v>732</v>
      </c>
      <c r="F421" s="160">
        <v>29</v>
      </c>
      <c r="G421" s="160">
        <v>3225.45</v>
      </c>
      <c r="H421" s="163">
        <v>397.99012432000001</v>
      </c>
    </row>
    <row r="422" spans="1:8" ht="15.95" customHeight="1">
      <c r="A422" s="160">
        <v>404</v>
      </c>
      <c r="B422" s="160">
        <v>113298</v>
      </c>
      <c r="C422" s="161" t="s">
        <v>496</v>
      </c>
      <c r="D422" s="160">
        <v>12989</v>
      </c>
      <c r="E422" s="162" t="s">
        <v>733</v>
      </c>
      <c r="F422" s="160">
        <v>88</v>
      </c>
      <c r="G422" s="160">
        <v>3190.58</v>
      </c>
      <c r="H422" s="163">
        <v>870.0194190771</v>
      </c>
    </row>
    <row r="423" spans="1:8" ht="15.95" customHeight="1">
      <c r="A423" s="160">
        <v>405</v>
      </c>
      <c r="B423" s="160">
        <v>106066</v>
      </c>
      <c r="C423" s="161" t="s">
        <v>588</v>
      </c>
      <c r="D423" s="160">
        <v>998835</v>
      </c>
      <c r="E423" s="162" t="s">
        <v>734</v>
      </c>
      <c r="F423" s="160">
        <v>66</v>
      </c>
      <c r="G423" s="160">
        <v>3123.55</v>
      </c>
      <c r="H423" s="163">
        <v>1067.7274699999</v>
      </c>
    </row>
    <row r="424" spans="1:8" ht="15.95" customHeight="1">
      <c r="A424" s="160">
        <v>406</v>
      </c>
      <c r="B424" s="160">
        <v>598</v>
      </c>
      <c r="C424" s="161" t="s">
        <v>365</v>
      </c>
      <c r="D424" s="160">
        <v>13404</v>
      </c>
      <c r="E424" s="162" t="s">
        <v>735</v>
      </c>
      <c r="F424" s="160">
        <v>83</v>
      </c>
      <c r="G424" s="160">
        <v>3121.6</v>
      </c>
      <c r="H424" s="163">
        <v>511.31780000200001</v>
      </c>
    </row>
    <row r="425" spans="1:8" ht="15.95" customHeight="1">
      <c r="A425" s="160">
        <v>407</v>
      </c>
      <c r="B425" s="160">
        <v>570</v>
      </c>
      <c r="C425" s="161" t="s">
        <v>493</v>
      </c>
      <c r="D425" s="160">
        <v>13135</v>
      </c>
      <c r="E425" s="162" t="s">
        <v>736</v>
      </c>
      <c r="F425" s="160">
        <v>62</v>
      </c>
      <c r="G425" s="160">
        <v>3115.95</v>
      </c>
      <c r="H425" s="163">
        <v>993.30492500000003</v>
      </c>
    </row>
    <row r="426" spans="1:8" ht="15.95" customHeight="1">
      <c r="A426" s="160">
        <v>408</v>
      </c>
      <c r="B426" s="160">
        <v>747</v>
      </c>
      <c r="C426" s="161" t="s">
        <v>269</v>
      </c>
      <c r="D426" s="160">
        <v>13269</v>
      </c>
      <c r="E426" s="162" t="s">
        <v>737</v>
      </c>
      <c r="F426" s="160">
        <v>40</v>
      </c>
      <c r="G426" s="160">
        <v>3105.01</v>
      </c>
      <c r="H426" s="163">
        <v>342.25033223039998</v>
      </c>
    </row>
    <row r="427" spans="1:8" ht="15.95" customHeight="1">
      <c r="A427" s="160">
        <v>409</v>
      </c>
      <c r="B427" s="160">
        <v>102565</v>
      </c>
      <c r="C427" s="161" t="s">
        <v>246</v>
      </c>
      <c r="D427" s="160">
        <v>13447</v>
      </c>
      <c r="E427" s="162" t="s">
        <v>738</v>
      </c>
      <c r="F427" s="160">
        <v>102</v>
      </c>
      <c r="G427" s="160">
        <v>3093.74</v>
      </c>
      <c r="H427" s="163">
        <v>1089.1789406252001</v>
      </c>
    </row>
    <row r="428" spans="1:8" ht="15.95" customHeight="1">
      <c r="A428" s="160">
        <v>410</v>
      </c>
      <c r="B428" s="160">
        <v>114286</v>
      </c>
      <c r="C428" s="161" t="s">
        <v>615</v>
      </c>
      <c r="D428" s="160">
        <v>13698</v>
      </c>
      <c r="E428" s="162" t="s">
        <v>739</v>
      </c>
      <c r="F428" s="160">
        <v>34</v>
      </c>
      <c r="G428" s="160">
        <v>3035.21</v>
      </c>
      <c r="H428" s="163">
        <v>426.3862499997</v>
      </c>
    </row>
    <row r="429" spans="1:8" ht="15.95" customHeight="1">
      <c r="A429" s="160">
        <v>411</v>
      </c>
      <c r="B429" s="160">
        <v>108656</v>
      </c>
      <c r="C429" s="161" t="s">
        <v>326</v>
      </c>
      <c r="D429" s="160">
        <v>1000731</v>
      </c>
      <c r="E429" s="162" t="s">
        <v>740</v>
      </c>
      <c r="F429" s="160">
        <v>13</v>
      </c>
      <c r="G429" s="160">
        <v>3021.01</v>
      </c>
      <c r="H429" s="163">
        <v>210.46</v>
      </c>
    </row>
    <row r="430" spans="1:8" ht="15.95" customHeight="1">
      <c r="A430" s="160">
        <v>412</v>
      </c>
      <c r="B430" s="160">
        <v>329</v>
      </c>
      <c r="C430" s="161" t="s">
        <v>215</v>
      </c>
      <c r="D430" s="160">
        <v>13211</v>
      </c>
      <c r="E430" s="162" t="s">
        <v>741</v>
      </c>
      <c r="F430" s="160">
        <v>69</v>
      </c>
      <c r="G430" s="160">
        <v>2956.78</v>
      </c>
      <c r="H430" s="163">
        <v>616.59799999999996</v>
      </c>
    </row>
    <row r="431" spans="1:8" ht="15.95" customHeight="1">
      <c r="A431" s="160">
        <v>413</v>
      </c>
      <c r="B431" s="160">
        <v>570</v>
      </c>
      <c r="C431" s="161" t="s">
        <v>493</v>
      </c>
      <c r="D431" s="160">
        <v>13264</v>
      </c>
      <c r="E431" s="162" t="s">
        <v>742</v>
      </c>
      <c r="F431" s="160">
        <v>69</v>
      </c>
      <c r="G431" s="160">
        <v>2918.32</v>
      </c>
      <c r="H431" s="163">
        <v>685.6258333339</v>
      </c>
    </row>
    <row r="432" spans="1:8" ht="15.95" customHeight="1">
      <c r="A432" s="160">
        <v>414</v>
      </c>
      <c r="B432" s="160">
        <v>706</v>
      </c>
      <c r="C432" s="161" t="s">
        <v>566</v>
      </c>
      <c r="D432" s="160">
        <v>13585</v>
      </c>
      <c r="E432" s="162" t="s">
        <v>743</v>
      </c>
      <c r="F432" s="160">
        <v>48</v>
      </c>
      <c r="G432" s="160">
        <v>2727.9</v>
      </c>
      <c r="H432" s="163">
        <v>756.04587500000002</v>
      </c>
    </row>
    <row r="433" spans="1:8" ht="15.95" customHeight="1">
      <c r="A433" s="160">
        <v>415</v>
      </c>
      <c r="B433" s="160">
        <v>106066</v>
      </c>
      <c r="C433" s="161" t="s">
        <v>588</v>
      </c>
      <c r="D433" s="160">
        <v>999469</v>
      </c>
      <c r="E433" s="162" t="s">
        <v>744</v>
      </c>
      <c r="F433" s="160">
        <v>37</v>
      </c>
      <c r="G433" s="160">
        <v>2618.71</v>
      </c>
      <c r="H433" s="163">
        <v>826.702742145299</v>
      </c>
    </row>
    <row r="434" spans="1:8" ht="15.95" customHeight="1">
      <c r="A434" s="160">
        <v>416</v>
      </c>
      <c r="B434" s="160">
        <v>385</v>
      </c>
      <c r="C434" s="161" t="s">
        <v>187</v>
      </c>
      <c r="D434" s="160">
        <v>1000735</v>
      </c>
      <c r="E434" s="162" t="s">
        <v>745</v>
      </c>
      <c r="F434" s="160">
        <v>45</v>
      </c>
      <c r="G434" s="160">
        <v>2607.92</v>
      </c>
      <c r="H434" s="163">
        <v>373.0961274201</v>
      </c>
    </row>
    <row r="435" spans="1:8" ht="15.95" customHeight="1">
      <c r="A435" s="160">
        <v>417</v>
      </c>
      <c r="B435" s="160">
        <v>307</v>
      </c>
      <c r="C435" s="161" t="s">
        <v>191</v>
      </c>
      <c r="D435" s="160">
        <v>990224</v>
      </c>
      <c r="E435" s="162" t="s">
        <v>746</v>
      </c>
      <c r="F435" s="160">
        <v>1</v>
      </c>
      <c r="G435" s="160">
        <v>2600</v>
      </c>
      <c r="H435" s="163">
        <v>639.215703125</v>
      </c>
    </row>
    <row r="436" spans="1:8" ht="15.95" customHeight="1">
      <c r="A436" s="160">
        <v>418</v>
      </c>
      <c r="B436" s="160">
        <v>307</v>
      </c>
      <c r="C436" s="161" t="s">
        <v>191</v>
      </c>
      <c r="D436" s="160">
        <v>12140</v>
      </c>
      <c r="E436" s="162" t="s">
        <v>747</v>
      </c>
      <c r="F436" s="160">
        <v>24</v>
      </c>
      <c r="G436" s="160">
        <v>2534.5300000000002</v>
      </c>
      <c r="H436" s="163">
        <v>782.79166666670005</v>
      </c>
    </row>
    <row r="437" spans="1:8" ht="15.95" customHeight="1">
      <c r="A437" s="160">
        <v>419</v>
      </c>
      <c r="B437" s="160">
        <v>113299</v>
      </c>
      <c r="C437" s="161" t="s">
        <v>522</v>
      </c>
      <c r="D437" s="160">
        <v>13320</v>
      </c>
      <c r="E437" s="162" t="s">
        <v>748</v>
      </c>
      <c r="F437" s="160">
        <v>80</v>
      </c>
      <c r="G437" s="160">
        <v>2521.63</v>
      </c>
      <c r="H437" s="163">
        <v>521.99500000010198</v>
      </c>
    </row>
    <row r="438" spans="1:8" ht="15.95" customHeight="1">
      <c r="A438" s="160">
        <v>420</v>
      </c>
      <c r="B438" s="160">
        <v>114286</v>
      </c>
      <c r="C438" s="161" t="s">
        <v>615</v>
      </c>
      <c r="D438" s="160">
        <v>13137</v>
      </c>
      <c r="E438" s="162" t="s">
        <v>749</v>
      </c>
      <c r="F438" s="160">
        <v>56</v>
      </c>
      <c r="G438" s="160">
        <v>2441.77</v>
      </c>
      <c r="H438" s="163">
        <v>479.18420000010002</v>
      </c>
    </row>
    <row r="439" spans="1:8" ht="15.95" customHeight="1">
      <c r="A439" s="160">
        <v>421</v>
      </c>
      <c r="B439" s="160">
        <v>108656</v>
      </c>
      <c r="C439" s="161" t="s">
        <v>326</v>
      </c>
      <c r="D439" s="160">
        <v>1000730</v>
      </c>
      <c r="E439" s="162" t="s">
        <v>750</v>
      </c>
      <c r="F439" s="160">
        <v>19</v>
      </c>
      <c r="G439" s="160">
        <v>2337.65</v>
      </c>
      <c r="H439" s="163">
        <v>346.87334600000003</v>
      </c>
    </row>
    <row r="440" spans="1:8" ht="15.95" customHeight="1">
      <c r="A440" s="160">
        <v>422</v>
      </c>
      <c r="B440" s="160">
        <v>103639</v>
      </c>
      <c r="C440" s="161" t="s">
        <v>375</v>
      </c>
      <c r="D440" s="160">
        <v>13145</v>
      </c>
      <c r="E440" s="162" t="s">
        <v>751</v>
      </c>
      <c r="F440" s="160">
        <v>57</v>
      </c>
      <c r="G440" s="160">
        <v>2329.86</v>
      </c>
      <c r="H440" s="163">
        <v>426.78321399990301</v>
      </c>
    </row>
    <row r="441" spans="1:8" ht="15.95" customHeight="1">
      <c r="A441" s="160">
        <v>423</v>
      </c>
      <c r="B441" s="160">
        <v>742</v>
      </c>
      <c r="C441" s="161" t="s">
        <v>322</v>
      </c>
      <c r="D441" s="160">
        <v>1000437</v>
      </c>
      <c r="E441" s="162" t="s">
        <v>752</v>
      </c>
      <c r="F441" s="160">
        <v>4</v>
      </c>
      <c r="G441" s="160">
        <v>2327.1</v>
      </c>
      <c r="H441" s="163">
        <v>-432.27606659999998</v>
      </c>
    </row>
    <row r="442" spans="1:8" ht="15.95" customHeight="1">
      <c r="A442" s="160">
        <v>424</v>
      </c>
      <c r="B442" s="160">
        <v>587</v>
      </c>
      <c r="C442" s="161" t="s">
        <v>346</v>
      </c>
      <c r="D442" s="160">
        <v>13621</v>
      </c>
      <c r="E442" s="162" t="s">
        <v>753</v>
      </c>
      <c r="F442" s="160">
        <v>28</v>
      </c>
      <c r="G442" s="160">
        <v>2239.69</v>
      </c>
      <c r="H442" s="163">
        <v>355.58112499999999</v>
      </c>
    </row>
    <row r="443" spans="1:8" ht="15.95" customHeight="1">
      <c r="A443" s="160">
        <v>425</v>
      </c>
      <c r="B443" s="160">
        <v>113008</v>
      </c>
      <c r="C443" s="161" t="s">
        <v>665</v>
      </c>
      <c r="D443" s="160">
        <v>13182</v>
      </c>
      <c r="E443" s="162" t="s">
        <v>754</v>
      </c>
      <c r="F443" s="160">
        <v>57</v>
      </c>
      <c r="G443" s="160">
        <v>2231.46</v>
      </c>
      <c r="H443" s="163">
        <v>406.51132252000002</v>
      </c>
    </row>
    <row r="444" spans="1:8" ht="15.95" customHeight="1">
      <c r="A444" s="160">
        <v>426</v>
      </c>
      <c r="B444" s="160">
        <v>113025</v>
      </c>
      <c r="C444" s="161" t="s">
        <v>579</v>
      </c>
      <c r="D444" s="160">
        <v>13210</v>
      </c>
      <c r="E444" s="162" t="s">
        <v>755</v>
      </c>
      <c r="F444" s="160">
        <v>37</v>
      </c>
      <c r="G444" s="160">
        <v>2137.08</v>
      </c>
      <c r="H444" s="163">
        <v>291.39994551410001</v>
      </c>
    </row>
    <row r="445" spans="1:8" ht="15.95" customHeight="1">
      <c r="A445" s="160">
        <v>427</v>
      </c>
      <c r="B445" s="160">
        <v>742</v>
      </c>
      <c r="C445" s="161" t="s">
        <v>322</v>
      </c>
      <c r="D445" s="160">
        <v>1000439</v>
      </c>
      <c r="E445" s="162" t="s">
        <v>756</v>
      </c>
      <c r="F445" s="160">
        <v>57</v>
      </c>
      <c r="G445" s="160">
        <v>2081.11</v>
      </c>
      <c r="H445" s="163">
        <v>836.495054999903</v>
      </c>
    </row>
    <row r="446" spans="1:8" ht="15.95" customHeight="1">
      <c r="A446" s="160">
        <v>428</v>
      </c>
      <c r="B446" s="160">
        <v>307</v>
      </c>
      <c r="C446" s="161" t="s">
        <v>191</v>
      </c>
      <c r="D446" s="160">
        <v>996928</v>
      </c>
      <c r="E446" s="162" t="s">
        <v>757</v>
      </c>
      <c r="F446" s="160">
        <v>5</v>
      </c>
      <c r="G446" s="160">
        <v>2008.56</v>
      </c>
      <c r="H446" s="163">
        <v>869.26403080146997</v>
      </c>
    </row>
    <row r="447" spans="1:8" ht="15.95" customHeight="1">
      <c r="A447" s="160">
        <v>429</v>
      </c>
      <c r="B447" s="160">
        <v>106066</v>
      </c>
      <c r="C447" s="161" t="s">
        <v>588</v>
      </c>
      <c r="D447" s="160">
        <v>998837</v>
      </c>
      <c r="E447" s="162" t="s">
        <v>758</v>
      </c>
      <c r="F447" s="160">
        <v>36</v>
      </c>
      <c r="G447" s="160">
        <v>1948.71</v>
      </c>
      <c r="H447" s="163">
        <v>575.96139999989998</v>
      </c>
    </row>
    <row r="448" spans="1:8" ht="15.95" customHeight="1">
      <c r="A448" s="160">
        <v>430</v>
      </c>
      <c r="B448" s="160">
        <v>750</v>
      </c>
      <c r="C448" s="161" t="s">
        <v>62</v>
      </c>
      <c r="D448" s="160">
        <v>13339</v>
      </c>
      <c r="E448" s="162" t="s">
        <v>759</v>
      </c>
      <c r="F448" s="160">
        <v>75</v>
      </c>
      <c r="G448" s="160">
        <v>1932.03</v>
      </c>
      <c r="H448" s="163">
        <v>571.13720000010005</v>
      </c>
    </row>
    <row r="449" spans="1:8" ht="15.95" customHeight="1">
      <c r="A449" s="160">
        <v>431</v>
      </c>
      <c r="B449" s="160">
        <v>747</v>
      </c>
      <c r="C449" s="161" t="s">
        <v>269</v>
      </c>
      <c r="D449" s="160">
        <v>13201</v>
      </c>
      <c r="E449" s="162" t="s">
        <v>760</v>
      </c>
      <c r="F449" s="160">
        <v>72</v>
      </c>
      <c r="G449" s="160">
        <v>1891.92</v>
      </c>
      <c r="H449" s="163">
        <v>200.55311999989999</v>
      </c>
    </row>
    <row r="450" spans="1:8" ht="15.95" customHeight="1">
      <c r="A450" s="160">
        <v>432</v>
      </c>
      <c r="B450" s="160">
        <v>724</v>
      </c>
      <c r="C450" s="161" t="s">
        <v>301</v>
      </c>
      <c r="D450" s="160">
        <v>13285</v>
      </c>
      <c r="E450" s="162" t="s">
        <v>761</v>
      </c>
      <c r="F450" s="160">
        <v>192</v>
      </c>
      <c r="G450" s="160">
        <v>1857.32</v>
      </c>
      <c r="H450" s="163">
        <v>-1000.17645935589</v>
      </c>
    </row>
    <row r="451" spans="1:8" ht="15.95" customHeight="1">
      <c r="A451" s="160">
        <v>433</v>
      </c>
      <c r="B451" s="160">
        <v>587</v>
      </c>
      <c r="C451" s="161" t="s">
        <v>346</v>
      </c>
      <c r="D451" s="160">
        <v>13212</v>
      </c>
      <c r="E451" s="162" t="s">
        <v>762</v>
      </c>
      <c r="F451" s="160">
        <v>25</v>
      </c>
      <c r="G451" s="160">
        <v>1706.55</v>
      </c>
      <c r="H451" s="163">
        <v>305.95112499999999</v>
      </c>
    </row>
    <row r="452" spans="1:8" ht="15.95" customHeight="1">
      <c r="A452" s="160">
        <v>434</v>
      </c>
      <c r="B452" s="160">
        <v>110378</v>
      </c>
      <c r="C452" s="161" t="s">
        <v>600</v>
      </c>
      <c r="D452" s="160">
        <v>13699</v>
      </c>
      <c r="E452" s="162" t="s">
        <v>763</v>
      </c>
      <c r="F452" s="160">
        <v>31</v>
      </c>
      <c r="G452" s="160">
        <v>1702.98</v>
      </c>
      <c r="H452" s="163">
        <v>115.68000000009999</v>
      </c>
    </row>
    <row r="453" spans="1:8" ht="15.95" customHeight="1">
      <c r="A453" s="160">
        <v>435</v>
      </c>
      <c r="B453" s="160">
        <v>114685</v>
      </c>
      <c r="C453" s="161" t="s">
        <v>260</v>
      </c>
      <c r="D453" s="160">
        <v>13254</v>
      </c>
      <c r="E453" s="162" t="s">
        <v>764</v>
      </c>
      <c r="F453" s="160">
        <v>61</v>
      </c>
      <c r="G453" s="160">
        <v>1687.72</v>
      </c>
      <c r="H453" s="163">
        <v>522.7907272727</v>
      </c>
    </row>
    <row r="454" spans="1:8" ht="15.95" customHeight="1">
      <c r="A454" s="160">
        <v>436</v>
      </c>
      <c r="B454" s="160">
        <v>114685</v>
      </c>
      <c r="C454" s="161" t="s">
        <v>260</v>
      </c>
      <c r="D454" s="160">
        <v>13229</v>
      </c>
      <c r="E454" s="162" t="s">
        <v>765</v>
      </c>
      <c r="F454" s="160">
        <v>60</v>
      </c>
      <c r="G454" s="160">
        <v>1619.37</v>
      </c>
      <c r="H454" s="163">
        <v>405.048</v>
      </c>
    </row>
    <row r="455" spans="1:8" ht="15.95" customHeight="1">
      <c r="A455" s="160">
        <v>437</v>
      </c>
      <c r="B455" s="160">
        <v>307</v>
      </c>
      <c r="C455" s="161" t="s">
        <v>191</v>
      </c>
      <c r="D455" s="160">
        <v>9190</v>
      </c>
      <c r="E455" s="162" t="s">
        <v>766</v>
      </c>
      <c r="F455" s="160">
        <v>4</v>
      </c>
      <c r="G455" s="160">
        <v>1579.5</v>
      </c>
      <c r="H455" s="163">
        <v>885.04916916000002</v>
      </c>
    </row>
    <row r="456" spans="1:8" ht="15.95" customHeight="1">
      <c r="A456" s="160">
        <v>438</v>
      </c>
      <c r="B456" s="160">
        <v>307</v>
      </c>
      <c r="C456" s="161" t="s">
        <v>191</v>
      </c>
      <c r="D456" s="160">
        <v>990211</v>
      </c>
      <c r="E456" s="162" t="s">
        <v>767</v>
      </c>
      <c r="F456" s="160">
        <v>24</v>
      </c>
      <c r="G456" s="160">
        <v>1539.75</v>
      </c>
      <c r="H456" s="163">
        <v>596.08549680235103</v>
      </c>
    </row>
    <row r="457" spans="1:8" ht="15.95" customHeight="1">
      <c r="A457" s="160">
        <v>439</v>
      </c>
      <c r="B457" s="160">
        <v>742</v>
      </c>
      <c r="C457" s="161" t="s">
        <v>322</v>
      </c>
      <c r="D457" s="160">
        <v>1000429</v>
      </c>
      <c r="E457" s="162" t="s">
        <v>768</v>
      </c>
      <c r="F457" s="160">
        <v>10</v>
      </c>
      <c r="G457" s="160">
        <v>1500.3</v>
      </c>
      <c r="H457" s="163">
        <v>-2.1194999999999999</v>
      </c>
    </row>
    <row r="458" spans="1:8" ht="15.95" customHeight="1">
      <c r="A458" s="160">
        <v>440</v>
      </c>
      <c r="B458" s="160">
        <v>104430</v>
      </c>
      <c r="C458" s="161" t="s">
        <v>560</v>
      </c>
      <c r="D458" s="160">
        <v>13196</v>
      </c>
      <c r="E458" s="162" t="s">
        <v>769</v>
      </c>
      <c r="F458" s="160">
        <v>38</v>
      </c>
      <c r="G458" s="160">
        <v>1498.73</v>
      </c>
      <c r="H458" s="163">
        <v>244.9131250001</v>
      </c>
    </row>
    <row r="459" spans="1:8" ht="15.95" customHeight="1">
      <c r="A459" s="160">
        <v>441</v>
      </c>
      <c r="B459" s="160">
        <v>307</v>
      </c>
      <c r="C459" s="161" t="s">
        <v>191</v>
      </c>
      <c r="D459" s="160">
        <v>8022</v>
      </c>
      <c r="E459" s="162" t="s">
        <v>770</v>
      </c>
      <c r="F459" s="160">
        <v>24</v>
      </c>
      <c r="G459" s="160">
        <v>1476.35</v>
      </c>
      <c r="H459" s="163">
        <v>53.276538114700003</v>
      </c>
    </row>
    <row r="460" spans="1:8" ht="15.95" customHeight="1">
      <c r="A460" s="160">
        <v>442</v>
      </c>
      <c r="B460" s="160">
        <v>106066</v>
      </c>
      <c r="C460" s="161" t="s">
        <v>588</v>
      </c>
      <c r="D460" s="160">
        <v>995676</v>
      </c>
      <c r="E460" s="162" t="s">
        <v>771</v>
      </c>
      <c r="F460" s="160">
        <v>1</v>
      </c>
      <c r="G460" s="160">
        <v>1452</v>
      </c>
      <c r="H460" s="163">
        <v>246</v>
      </c>
    </row>
    <row r="461" spans="1:8" ht="15.95" customHeight="1">
      <c r="A461" s="160">
        <v>443</v>
      </c>
      <c r="B461" s="160">
        <v>107829</v>
      </c>
      <c r="C461" s="161" t="s">
        <v>554</v>
      </c>
      <c r="D461" s="160">
        <v>13340</v>
      </c>
      <c r="E461" s="162" t="s">
        <v>772</v>
      </c>
      <c r="F461" s="160">
        <v>36</v>
      </c>
      <c r="G461" s="160">
        <v>1429.81</v>
      </c>
      <c r="H461" s="163">
        <v>346.5538461539</v>
      </c>
    </row>
    <row r="462" spans="1:8" ht="15.95" customHeight="1">
      <c r="A462" s="160">
        <v>444</v>
      </c>
      <c r="B462" s="160">
        <v>347</v>
      </c>
      <c r="C462" s="161" t="s">
        <v>528</v>
      </c>
      <c r="D462" s="160">
        <v>13193</v>
      </c>
      <c r="E462" s="162" t="s">
        <v>773</v>
      </c>
      <c r="F462" s="160">
        <v>48</v>
      </c>
      <c r="G462" s="160">
        <v>1409.64</v>
      </c>
      <c r="H462" s="163">
        <v>-916.99998864999998</v>
      </c>
    </row>
    <row r="463" spans="1:8" ht="15.95" customHeight="1">
      <c r="A463" s="160">
        <v>445</v>
      </c>
      <c r="B463" s="160">
        <v>307</v>
      </c>
      <c r="C463" s="161" t="s">
        <v>191</v>
      </c>
      <c r="D463" s="160">
        <v>990215</v>
      </c>
      <c r="E463" s="162" t="s">
        <v>774</v>
      </c>
      <c r="F463" s="160">
        <v>6</v>
      </c>
      <c r="G463" s="160">
        <v>1408.12</v>
      </c>
      <c r="H463" s="163">
        <v>299.93142699877899</v>
      </c>
    </row>
    <row r="464" spans="1:8" ht="15.95" customHeight="1">
      <c r="A464" s="160">
        <v>446</v>
      </c>
      <c r="B464" s="160">
        <v>730</v>
      </c>
      <c r="C464" s="161" t="s">
        <v>256</v>
      </c>
      <c r="D464" s="160">
        <v>13177</v>
      </c>
      <c r="E464" s="162" t="s">
        <v>775</v>
      </c>
      <c r="F464" s="160">
        <v>33</v>
      </c>
      <c r="G464" s="160">
        <v>1368.93</v>
      </c>
      <c r="H464" s="163">
        <v>225.19312500000001</v>
      </c>
    </row>
    <row r="465" spans="1:8" ht="15.95" customHeight="1">
      <c r="A465" s="160">
        <v>447</v>
      </c>
      <c r="B465" s="160">
        <v>116482</v>
      </c>
      <c r="C465" s="161" t="s">
        <v>776</v>
      </c>
      <c r="D465" s="160">
        <v>5880</v>
      </c>
      <c r="E465" s="162" t="s">
        <v>777</v>
      </c>
      <c r="F465" s="160">
        <v>22</v>
      </c>
      <c r="G465" s="160">
        <v>1332.9</v>
      </c>
      <c r="H465" s="163">
        <v>434.98999999990002</v>
      </c>
    </row>
    <row r="466" spans="1:8" ht="15.95" customHeight="1">
      <c r="A466" s="160">
        <v>448</v>
      </c>
      <c r="B466" s="160">
        <v>116482</v>
      </c>
      <c r="C466" s="161" t="s">
        <v>776</v>
      </c>
      <c r="D466" s="160">
        <v>12190</v>
      </c>
      <c r="E466" s="162" t="s">
        <v>778</v>
      </c>
      <c r="F466" s="160">
        <v>22</v>
      </c>
      <c r="G466" s="160">
        <v>1313.55</v>
      </c>
      <c r="H466" s="163">
        <v>299.60000000000002</v>
      </c>
    </row>
    <row r="467" spans="1:8" ht="15.95" customHeight="1">
      <c r="A467" s="160">
        <v>449</v>
      </c>
      <c r="B467" s="160">
        <v>351</v>
      </c>
      <c r="C467" s="161" t="s">
        <v>469</v>
      </c>
      <c r="D467" s="160">
        <v>13190</v>
      </c>
      <c r="E467" s="162" t="s">
        <v>779</v>
      </c>
      <c r="F467" s="160">
        <v>15</v>
      </c>
      <c r="G467" s="160">
        <v>1296.5999999999999</v>
      </c>
      <c r="H467" s="163">
        <v>240.8599999999</v>
      </c>
    </row>
    <row r="468" spans="1:8" ht="15.95" customHeight="1">
      <c r="A468" s="160">
        <v>450</v>
      </c>
      <c r="B468" s="160">
        <v>742</v>
      </c>
      <c r="C468" s="161" t="s">
        <v>322</v>
      </c>
      <c r="D468" s="160">
        <v>1000449</v>
      </c>
      <c r="E468" s="162" t="s">
        <v>780</v>
      </c>
      <c r="F468" s="160">
        <v>24</v>
      </c>
      <c r="G468" s="160">
        <v>1280.4000000000001</v>
      </c>
      <c r="H468" s="163">
        <v>446.33810171009998</v>
      </c>
    </row>
    <row r="469" spans="1:8" ht="15.95" customHeight="1">
      <c r="A469" s="160">
        <v>451</v>
      </c>
      <c r="B469" s="160">
        <v>339</v>
      </c>
      <c r="C469" s="161" t="s">
        <v>592</v>
      </c>
      <c r="D469" s="160">
        <v>13309</v>
      </c>
      <c r="E469" s="162" t="s">
        <v>781</v>
      </c>
      <c r="F469" s="160">
        <v>35</v>
      </c>
      <c r="G469" s="160">
        <v>1229.3</v>
      </c>
      <c r="H469" s="163">
        <v>44.033124999999998</v>
      </c>
    </row>
    <row r="470" spans="1:8" ht="15.95" customHeight="1">
      <c r="A470" s="160">
        <v>452</v>
      </c>
      <c r="B470" s="160">
        <v>114622</v>
      </c>
      <c r="C470" s="161" t="s">
        <v>447</v>
      </c>
      <c r="D470" s="160">
        <v>13143</v>
      </c>
      <c r="E470" s="162" t="s">
        <v>782</v>
      </c>
      <c r="F470" s="160">
        <v>32</v>
      </c>
      <c r="G470" s="160">
        <v>1172.2</v>
      </c>
      <c r="H470" s="163">
        <v>355.63553934010002</v>
      </c>
    </row>
    <row r="471" spans="1:8" ht="15.95" customHeight="1">
      <c r="A471" s="160">
        <v>453</v>
      </c>
      <c r="B471" s="160">
        <v>341</v>
      </c>
      <c r="C471" s="161" t="s">
        <v>263</v>
      </c>
      <c r="D471" s="160">
        <v>13230</v>
      </c>
      <c r="E471" s="162" t="s">
        <v>783</v>
      </c>
      <c r="F471" s="160">
        <v>36</v>
      </c>
      <c r="G471" s="160">
        <v>1131.81</v>
      </c>
      <c r="H471" s="163">
        <v>125.63300000018</v>
      </c>
    </row>
    <row r="472" spans="1:8" ht="15.95" customHeight="1">
      <c r="A472" s="160">
        <v>454</v>
      </c>
      <c r="B472" s="160">
        <v>110378</v>
      </c>
      <c r="C472" s="161" t="s">
        <v>600</v>
      </c>
      <c r="D472" s="160">
        <v>13305</v>
      </c>
      <c r="E472" s="162" t="s">
        <v>784</v>
      </c>
      <c r="F472" s="160">
        <v>34</v>
      </c>
      <c r="G472" s="160">
        <v>1096.77</v>
      </c>
      <c r="H472" s="163">
        <v>203.738</v>
      </c>
    </row>
    <row r="473" spans="1:8" ht="15.95" customHeight="1">
      <c r="A473" s="160">
        <v>455</v>
      </c>
      <c r="B473" s="160">
        <v>571</v>
      </c>
      <c r="C473" s="161" t="s">
        <v>220</v>
      </c>
      <c r="D473" s="160">
        <v>13298</v>
      </c>
      <c r="E473" s="162" t="s">
        <v>785</v>
      </c>
      <c r="F473" s="160">
        <v>19</v>
      </c>
      <c r="G473" s="160">
        <v>1070.53</v>
      </c>
      <c r="H473" s="163">
        <v>194.99312499999999</v>
      </c>
    </row>
    <row r="474" spans="1:8" ht="15.95" customHeight="1">
      <c r="A474" s="160">
        <v>456</v>
      </c>
      <c r="B474" s="160">
        <v>359</v>
      </c>
      <c r="C474" s="161" t="s">
        <v>311</v>
      </c>
      <c r="D474" s="160">
        <v>13343</v>
      </c>
      <c r="E474" s="162" t="s">
        <v>786</v>
      </c>
      <c r="F474" s="160">
        <v>3</v>
      </c>
      <c r="G474" s="160">
        <v>1067.5</v>
      </c>
      <c r="H474" s="163">
        <v>260.68624999999997</v>
      </c>
    </row>
    <row r="475" spans="1:8" ht="15.95" customHeight="1">
      <c r="A475" s="160">
        <v>457</v>
      </c>
      <c r="B475" s="160">
        <v>112888</v>
      </c>
      <c r="C475" s="161" t="s">
        <v>491</v>
      </c>
      <c r="D475" s="160">
        <v>13284</v>
      </c>
      <c r="E475" s="162" t="s">
        <v>787</v>
      </c>
      <c r="F475" s="160">
        <v>35</v>
      </c>
      <c r="G475" s="160">
        <v>1033.51</v>
      </c>
      <c r="H475" s="163">
        <v>232.70105719700001</v>
      </c>
    </row>
    <row r="476" spans="1:8" ht="15.95" customHeight="1">
      <c r="A476" s="160">
        <v>458</v>
      </c>
      <c r="B476" s="160">
        <v>102567</v>
      </c>
      <c r="C476" s="161" t="s">
        <v>504</v>
      </c>
      <c r="D476" s="160">
        <v>13204</v>
      </c>
      <c r="E476" s="162" t="s">
        <v>788</v>
      </c>
      <c r="F476" s="160">
        <v>26</v>
      </c>
      <c r="G476" s="160">
        <v>1032.31</v>
      </c>
      <c r="H476" s="163">
        <v>171.8300000001</v>
      </c>
    </row>
    <row r="477" spans="1:8" ht="15.95" customHeight="1">
      <c r="A477" s="160">
        <v>459</v>
      </c>
      <c r="B477" s="160">
        <v>753</v>
      </c>
      <c r="C477" s="161" t="s">
        <v>563</v>
      </c>
      <c r="D477" s="160">
        <v>13408</v>
      </c>
      <c r="E477" s="162" t="s">
        <v>789</v>
      </c>
      <c r="F477" s="160">
        <v>29</v>
      </c>
      <c r="G477" s="160">
        <v>1008.23</v>
      </c>
      <c r="H477" s="163">
        <v>263.37312500000002</v>
      </c>
    </row>
    <row r="478" spans="1:8" ht="15.95" customHeight="1">
      <c r="A478" s="160">
        <v>460</v>
      </c>
      <c r="B478" s="160">
        <v>103199</v>
      </c>
      <c r="C478" s="161" t="s">
        <v>546</v>
      </c>
      <c r="D478" s="160">
        <v>13181</v>
      </c>
      <c r="E478" s="162" t="s">
        <v>790</v>
      </c>
      <c r="F478" s="160">
        <v>44</v>
      </c>
      <c r="G478" s="160">
        <v>1003.91</v>
      </c>
      <c r="H478" s="163">
        <v>-171.779875</v>
      </c>
    </row>
    <row r="479" spans="1:8" ht="15.95" customHeight="1">
      <c r="A479" s="160">
        <v>461</v>
      </c>
      <c r="B479" s="160">
        <v>742</v>
      </c>
      <c r="C479" s="161" t="s">
        <v>322</v>
      </c>
      <c r="D479" s="160">
        <v>1000450</v>
      </c>
      <c r="E479" s="162" t="s">
        <v>791</v>
      </c>
      <c r="F479" s="160">
        <v>19</v>
      </c>
      <c r="G479" s="160">
        <v>999.66</v>
      </c>
      <c r="H479" s="163">
        <v>254.15600000000001</v>
      </c>
    </row>
    <row r="480" spans="1:8" ht="15.95" customHeight="1">
      <c r="A480" s="160">
        <v>462</v>
      </c>
      <c r="B480" s="160">
        <v>112888</v>
      </c>
      <c r="C480" s="161" t="s">
        <v>491</v>
      </c>
      <c r="D480" s="160">
        <v>13338</v>
      </c>
      <c r="E480" s="162" t="s">
        <v>792</v>
      </c>
      <c r="F480" s="160">
        <v>30</v>
      </c>
      <c r="G480" s="160">
        <v>971.43</v>
      </c>
      <c r="H480" s="163">
        <v>247.60999999980001</v>
      </c>
    </row>
    <row r="481" spans="1:8" ht="15.95" customHeight="1">
      <c r="A481" s="160">
        <v>463</v>
      </c>
      <c r="B481" s="160">
        <v>307</v>
      </c>
      <c r="C481" s="161" t="s">
        <v>191</v>
      </c>
      <c r="D481" s="160">
        <v>990216</v>
      </c>
      <c r="E481" s="162" t="s">
        <v>793</v>
      </c>
      <c r="F481" s="160">
        <v>6</v>
      </c>
      <c r="G481" s="160">
        <v>883.88</v>
      </c>
      <c r="H481" s="163">
        <v>386.31596850108701</v>
      </c>
    </row>
    <row r="482" spans="1:8" ht="15.95" customHeight="1">
      <c r="A482" s="160">
        <v>464</v>
      </c>
      <c r="B482" s="160">
        <v>737</v>
      </c>
      <c r="C482" s="161" t="s">
        <v>225</v>
      </c>
      <c r="D482" s="160">
        <v>13288</v>
      </c>
      <c r="E482" s="162" t="s">
        <v>794</v>
      </c>
      <c r="F482" s="160">
        <v>23</v>
      </c>
      <c r="G482" s="160">
        <v>819.42</v>
      </c>
      <c r="H482" s="163">
        <v>114.823125</v>
      </c>
    </row>
    <row r="483" spans="1:8" ht="15.95" customHeight="1">
      <c r="A483" s="160">
        <v>465</v>
      </c>
      <c r="B483" s="160">
        <v>737</v>
      </c>
      <c r="C483" s="161" t="s">
        <v>225</v>
      </c>
      <c r="D483" s="160">
        <v>13205</v>
      </c>
      <c r="E483" s="162" t="s">
        <v>795</v>
      </c>
      <c r="F483" s="160">
        <v>13</v>
      </c>
      <c r="G483" s="160">
        <v>809.27</v>
      </c>
      <c r="H483" s="163">
        <v>110.4114676249</v>
      </c>
    </row>
    <row r="484" spans="1:8" ht="15.95" customHeight="1">
      <c r="A484" s="160">
        <v>466</v>
      </c>
      <c r="B484" s="160">
        <v>339</v>
      </c>
      <c r="C484" s="161" t="s">
        <v>592</v>
      </c>
      <c r="D484" s="160">
        <v>12911</v>
      </c>
      <c r="E484" s="162" t="s">
        <v>796</v>
      </c>
      <c r="F484" s="160">
        <v>5</v>
      </c>
      <c r="G484" s="160">
        <v>791.3</v>
      </c>
      <c r="H484" s="163">
        <v>208.19</v>
      </c>
    </row>
    <row r="485" spans="1:8" ht="15.95" customHeight="1">
      <c r="A485" s="160">
        <v>467</v>
      </c>
      <c r="B485" s="160">
        <v>106399</v>
      </c>
      <c r="C485" s="161" t="s">
        <v>229</v>
      </c>
      <c r="D485" s="160">
        <v>13180</v>
      </c>
      <c r="E485" s="162" t="s">
        <v>797</v>
      </c>
      <c r="F485" s="160">
        <v>37</v>
      </c>
      <c r="G485" s="160">
        <v>720.71</v>
      </c>
      <c r="H485" s="163">
        <v>34.193125000000002</v>
      </c>
    </row>
    <row r="486" spans="1:8" ht="15.95" customHeight="1">
      <c r="A486" s="160">
        <v>468</v>
      </c>
      <c r="B486" s="160">
        <v>727</v>
      </c>
      <c r="C486" s="161" t="s">
        <v>514</v>
      </c>
      <c r="D486" s="160">
        <v>13195</v>
      </c>
      <c r="E486" s="162" t="s">
        <v>798</v>
      </c>
      <c r="F486" s="160">
        <v>11</v>
      </c>
      <c r="G486" s="160">
        <v>684.21</v>
      </c>
      <c r="H486" s="163">
        <v>49.783124999999998</v>
      </c>
    </row>
    <row r="487" spans="1:8" ht="15.95" customHeight="1">
      <c r="A487" s="160">
        <v>469</v>
      </c>
      <c r="B487" s="160">
        <v>379</v>
      </c>
      <c r="C487" s="161" t="s">
        <v>242</v>
      </c>
      <c r="D487" s="160">
        <v>13333</v>
      </c>
      <c r="E487" s="162" t="s">
        <v>799</v>
      </c>
      <c r="F487" s="160">
        <v>16</v>
      </c>
      <c r="G487" s="160">
        <v>665.4</v>
      </c>
      <c r="H487" s="163">
        <v>-17.249999999900002</v>
      </c>
    </row>
    <row r="488" spans="1:8" ht="15.95" customHeight="1">
      <c r="A488" s="160">
        <v>470</v>
      </c>
      <c r="B488" s="160">
        <v>106399</v>
      </c>
      <c r="C488" s="161" t="s">
        <v>229</v>
      </c>
      <c r="D488" s="160">
        <v>13257</v>
      </c>
      <c r="E488" s="162" t="s">
        <v>800</v>
      </c>
      <c r="F488" s="160">
        <v>32</v>
      </c>
      <c r="G488" s="160">
        <v>648.66</v>
      </c>
      <c r="H488" s="163">
        <v>-114.666875</v>
      </c>
    </row>
    <row r="489" spans="1:8" ht="15.95" customHeight="1">
      <c r="A489" s="160">
        <v>471</v>
      </c>
      <c r="B489" s="160">
        <v>391</v>
      </c>
      <c r="C489" s="161" t="s">
        <v>391</v>
      </c>
      <c r="D489" s="160">
        <v>13126</v>
      </c>
      <c r="E489" s="162" t="s">
        <v>801</v>
      </c>
      <c r="F489" s="160">
        <v>12</v>
      </c>
      <c r="G489" s="160">
        <v>621.6</v>
      </c>
      <c r="H489" s="163">
        <v>273.39999999999998</v>
      </c>
    </row>
    <row r="490" spans="1:8" ht="15.95" customHeight="1">
      <c r="A490" s="160">
        <v>472</v>
      </c>
      <c r="B490" s="160">
        <v>349</v>
      </c>
      <c r="C490" s="161" t="s">
        <v>478</v>
      </c>
      <c r="D490" s="160">
        <v>13327</v>
      </c>
      <c r="E490" s="162" t="s">
        <v>802</v>
      </c>
      <c r="F490" s="160">
        <v>70</v>
      </c>
      <c r="G490" s="160">
        <v>594.72</v>
      </c>
      <c r="H490" s="163">
        <v>-250.536</v>
      </c>
    </row>
    <row r="491" spans="1:8" ht="15.95" customHeight="1">
      <c r="A491" s="160">
        <v>473</v>
      </c>
      <c r="B491" s="160">
        <v>301</v>
      </c>
      <c r="C491" s="161" t="s">
        <v>803</v>
      </c>
      <c r="D491" s="160">
        <v>4100</v>
      </c>
      <c r="E491" s="162" t="s">
        <v>804</v>
      </c>
      <c r="F491" s="160">
        <v>1</v>
      </c>
      <c r="G491" s="160">
        <v>578.29999999999995</v>
      </c>
      <c r="H491" s="163">
        <v>94.3</v>
      </c>
    </row>
    <row r="492" spans="1:8" ht="15.95" customHeight="1">
      <c r="A492" s="160">
        <v>474</v>
      </c>
      <c r="B492" s="160">
        <v>377</v>
      </c>
      <c r="C492" s="161" t="s">
        <v>316</v>
      </c>
      <c r="D492" s="160">
        <v>13200</v>
      </c>
      <c r="E492" s="162" t="s">
        <v>805</v>
      </c>
      <c r="F492" s="160">
        <v>1</v>
      </c>
      <c r="G492" s="160">
        <v>576</v>
      </c>
      <c r="H492" s="163">
        <v>116.09583333400001</v>
      </c>
    </row>
    <row r="493" spans="1:8" ht="15.95" customHeight="1">
      <c r="A493" s="160">
        <v>475</v>
      </c>
      <c r="B493" s="160">
        <v>307</v>
      </c>
      <c r="C493" s="161" t="s">
        <v>191</v>
      </c>
      <c r="D493" s="160">
        <v>12470</v>
      </c>
      <c r="E493" s="162" t="s">
        <v>806</v>
      </c>
      <c r="F493" s="160">
        <v>24</v>
      </c>
      <c r="G493" s="160">
        <v>566.38</v>
      </c>
      <c r="H493" s="163">
        <v>111.04122412</v>
      </c>
    </row>
    <row r="494" spans="1:8" ht="15.95" customHeight="1">
      <c r="A494" s="160">
        <v>476</v>
      </c>
      <c r="B494" s="160">
        <v>573</v>
      </c>
      <c r="C494" s="161" t="s">
        <v>382</v>
      </c>
      <c r="D494" s="160">
        <v>13191</v>
      </c>
      <c r="E494" s="162" t="s">
        <v>807</v>
      </c>
      <c r="F494" s="160">
        <v>2</v>
      </c>
      <c r="G494" s="160">
        <v>561.79999999999995</v>
      </c>
      <c r="H494" s="163">
        <v>133.09312499999999</v>
      </c>
    </row>
    <row r="495" spans="1:8" ht="15.95" customHeight="1">
      <c r="A495" s="160">
        <v>477</v>
      </c>
      <c r="B495" s="160">
        <v>573</v>
      </c>
      <c r="C495" s="161" t="s">
        <v>382</v>
      </c>
      <c r="D495" s="160">
        <v>13220</v>
      </c>
      <c r="E495" s="162" t="s">
        <v>808</v>
      </c>
      <c r="F495" s="160">
        <v>2</v>
      </c>
      <c r="G495" s="160">
        <v>561.76</v>
      </c>
      <c r="H495" s="163">
        <v>113.983125</v>
      </c>
    </row>
    <row r="496" spans="1:8" ht="15.95" customHeight="1">
      <c r="A496" s="160">
        <v>478</v>
      </c>
      <c r="B496" s="160">
        <v>308</v>
      </c>
      <c r="C496" s="161" t="s">
        <v>502</v>
      </c>
      <c r="D496" s="160">
        <v>13258</v>
      </c>
      <c r="E496" s="162" t="s">
        <v>809</v>
      </c>
      <c r="F496" s="160">
        <v>2</v>
      </c>
      <c r="G496" s="160">
        <v>557</v>
      </c>
      <c r="H496" s="163">
        <v>130.59999999990001</v>
      </c>
    </row>
    <row r="497" spans="1:8" ht="15.95" customHeight="1">
      <c r="A497" s="160">
        <v>479</v>
      </c>
      <c r="B497" s="160">
        <v>578</v>
      </c>
      <c r="C497" s="161" t="s">
        <v>252</v>
      </c>
      <c r="D497" s="160">
        <v>13255</v>
      </c>
      <c r="E497" s="162" t="s">
        <v>810</v>
      </c>
      <c r="F497" s="160">
        <v>16</v>
      </c>
      <c r="G497" s="160">
        <v>530.4</v>
      </c>
      <c r="H497" s="163">
        <v>-364.1568750001</v>
      </c>
    </row>
    <row r="498" spans="1:8" ht="15.95" customHeight="1">
      <c r="A498" s="160">
        <v>480</v>
      </c>
      <c r="B498" s="160">
        <v>578</v>
      </c>
      <c r="C498" s="161" t="s">
        <v>252</v>
      </c>
      <c r="D498" s="160">
        <v>13409</v>
      </c>
      <c r="E498" s="162" t="s">
        <v>811</v>
      </c>
      <c r="F498" s="160">
        <v>17</v>
      </c>
      <c r="G498" s="160">
        <v>527.39</v>
      </c>
      <c r="H498" s="163">
        <v>-494.61677500000002</v>
      </c>
    </row>
    <row r="499" spans="1:8" ht="15.95" customHeight="1">
      <c r="A499" s="160">
        <v>481</v>
      </c>
      <c r="B499" s="160">
        <v>105751</v>
      </c>
      <c r="C499" s="161" t="s">
        <v>267</v>
      </c>
      <c r="D499" s="160">
        <v>13323</v>
      </c>
      <c r="E499" s="162" t="s">
        <v>812</v>
      </c>
      <c r="F499" s="160">
        <v>2</v>
      </c>
      <c r="G499" s="160">
        <v>522.9</v>
      </c>
      <c r="H499" s="163">
        <v>23</v>
      </c>
    </row>
    <row r="500" spans="1:8" ht="15.95" customHeight="1">
      <c r="A500" s="160">
        <v>482</v>
      </c>
      <c r="B500" s="160">
        <v>111219</v>
      </c>
      <c r="C500" s="161" t="s">
        <v>340</v>
      </c>
      <c r="D500" s="160">
        <v>13311</v>
      </c>
      <c r="E500" s="162" t="s">
        <v>813</v>
      </c>
      <c r="F500" s="160">
        <v>1</v>
      </c>
      <c r="G500" s="160">
        <v>520.01</v>
      </c>
      <c r="H500" s="163">
        <v>-892.14687500000002</v>
      </c>
    </row>
    <row r="501" spans="1:8" ht="15.95" customHeight="1">
      <c r="A501" s="160">
        <v>483</v>
      </c>
      <c r="B501" s="160">
        <v>308</v>
      </c>
      <c r="C501" s="161" t="s">
        <v>502</v>
      </c>
      <c r="D501" s="160">
        <v>13130</v>
      </c>
      <c r="E501" s="162" t="s">
        <v>814</v>
      </c>
      <c r="F501" s="160">
        <v>1</v>
      </c>
      <c r="G501" s="160">
        <v>520</v>
      </c>
      <c r="H501" s="163">
        <v>127.843125</v>
      </c>
    </row>
    <row r="502" spans="1:8" ht="15.95" customHeight="1">
      <c r="A502" s="160">
        <v>484</v>
      </c>
      <c r="B502" s="160">
        <v>511</v>
      </c>
      <c r="C502" s="161" t="s">
        <v>238</v>
      </c>
      <c r="D502" s="160">
        <v>13405</v>
      </c>
      <c r="E502" s="162" t="s">
        <v>815</v>
      </c>
      <c r="F502" s="160">
        <v>2</v>
      </c>
      <c r="G502" s="160">
        <v>520</v>
      </c>
      <c r="H502" s="163">
        <v>94.843125000000001</v>
      </c>
    </row>
    <row r="503" spans="1:8" ht="15.95" customHeight="1">
      <c r="A503" s="160">
        <v>485</v>
      </c>
      <c r="B503" s="160">
        <v>539</v>
      </c>
      <c r="C503" s="161" t="s">
        <v>303</v>
      </c>
      <c r="D503" s="160">
        <v>13185</v>
      </c>
      <c r="E503" s="162" t="s">
        <v>816</v>
      </c>
      <c r="F503" s="160">
        <v>1</v>
      </c>
      <c r="G503" s="160">
        <v>520</v>
      </c>
      <c r="H503" s="163">
        <v>84.095833334000005</v>
      </c>
    </row>
    <row r="504" spans="1:8" ht="15.95" customHeight="1">
      <c r="A504" s="160">
        <v>486</v>
      </c>
      <c r="B504" s="160">
        <v>111219</v>
      </c>
      <c r="C504" s="161" t="s">
        <v>340</v>
      </c>
      <c r="D504" s="160">
        <v>13294</v>
      </c>
      <c r="E504" s="162" t="s">
        <v>817</v>
      </c>
      <c r="F504" s="160">
        <v>1</v>
      </c>
      <c r="G504" s="160">
        <v>520</v>
      </c>
      <c r="H504" s="163">
        <v>127.843125</v>
      </c>
    </row>
    <row r="505" spans="1:8" ht="15.95" customHeight="1">
      <c r="A505" s="160">
        <v>487</v>
      </c>
      <c r="B505" s="160">
        <v>737</v>
      </c>
      <c r="C505" s="161" t="s">
        <v>225</v>
      </c>
      <c r="D505" s="160">
        <v>13289</v>
      </c>
      <c r="E505" s="162" t="s">
        <v>818</v>
      </c>
      <c r="F505" s="160">
        <v>15</v>
      </c>
      <c r="G505" s="160">
        <v>520</v>
      </c>
      <c r="H505" s="163">
        <v>293.84638971999999</v>
      </c>
    </row>
    <row r="506" spans="1:8" ht="15.95" customHeight="1">
      <c r="A506" s="160">
        <v>488</v>
      </c>
      <c r="B506" s="160">
        <v>511</v>
      </c>
      <c r="C506" s="161" t="s">
        <v>238</v>
      </c>
      <c r="D506" s="160">
        <v>13308</v>
      </c>
      <c r="E506" s="162" t="s">
        <v>819</v>
      </c>
      <c r="F506" s="160">
        <v>2</v>
      </c>
      <c r="G506" s="160">
        <v>520</v>
      </c>
      <c r="H506" s="163">
        <v>94.843125000000001</v>
      </c>
    </row>
    <row r="507" spans="1:8" ht="15.95" customHeight="1">
      <c r="A507" s="160">
        <v>489</v>
      </c>
      <c r="B507" s="160">
        <v>582</v>
      </c>
      <c r="C507" s="161" t="s">
        <v>196</v>
      </c>
      <c r="D507" s="160">
        <v>12746</v>
      </c>
      <c r="E507" s="162" t="s">
        <v>820</v>
      </c>
      <c r="F507" s="160">
        <v>3</v>
      </c>
      <c r="G507" s="160">
        <v>504.27</v>
      </c>
      <c r="H507" s="163">
        <v>74.569999999900006</v>
      </c>
    </row>
    <row r="508" spans="1:8" ht="15.95" customHeight="1">
      <c r="A508" s="160">
        <v>490</v>
      </c>
      <c r="B508" s="160">
        <v>52</v>
      </c>
      <c r="C508" s="161" t="s">
        <v>617</v>
      </c>
      <c r="D508" s="160">
        <v>1000949</v>
      </c>
      <c r="E508" s="162" t="s">
        <v>821</v>
      </c>
      <c r="F508" s="160">
        <v>6</v>
      </c>
      <c r="G508" s="160">
        <v>455.5</v>
      </c>
      <c r="H508" s="163">
        <v>112.2299999999</v>
      </c>
    </row>
    <row r="509" spans="1:8" ht="15.95" customHeight="1">
      <c r="A509" s="160">
        <v>491</v>
      </c>
      <c r="B509" s="160">
        <v>571</v>
      </c>
      <c r="C509" s="161" t="s">
        <v>220</v>
      </c>
      <c r="D509" s="160">
        <v>13287</v>
      </c>
      <c r="E509" s="162" t="s">
        <v>822</v>
      </c>
      <c r="F509" s="160">
        <v>23</v>
      </c>
      <c r="G509" s="160">
        <v>432.11</v>
      </c>
      <c r="H509" s="163">
        <v>33.359999999899998</v>
      </c>
    </row>
    <row r="510" spans="1:8" ht="15.95" customHeight="1">
      <c r="A510" s="160">
        <v>492</v>
      </c>
      <c r="B510" s="160">
        <v>307</v>
      </c>
      <c r="C510" s="161" t="s">
        <v>191</v>
      </c>
      <c r="D510" s="160">
        <v>10902</v>
      </c>
      <c r="E510" s="162" t="s">
        <v>823</v>
      </c>
      <c r="F510" s="160">
        <v>16</v>
      </c>
      <c r="G510" s="160">
        <v>403.9</v>
      </c>
      <c r="H510" s="163">
        <v>117.32299263</v>
      </c>
    </row>
    <row r="511" spans="1:8" ht="15.95" customHeight="1">
      <c r="A511" s="160">
        <v>493</v>
      </c>
      <c r="B511" s="160">
        <v>307</v>
      </c>
      <c r="C511" s="161" t="s">
        <v>191</v>
      </c>
      <c r="D511" s="160">
        <v>13253</v>
      </c>
      <c r="E511" s="162" t="s">
        <v>824</v>
      </c>
      <c r="F511" s="160">
        <v>5</v>
      </c>
      <c r="G511" s="160">
        <v>403</v>
      </c>
      <c r="H511" s="163">
        <v>62</v>
      </c>
    </row>
    <row r="512" spans="1:8" ht="15.95" customHeight="1">
      <c r="A512" s="160">
        <v>494</v>
      </c>
      <c r="B512" s="160">
        <v>307</v>
      </c>
      <c r="C512" s="161" t="s">
        <v>191</v>
      </c>
      <c r="D512" s="160">
        <v>990324</v>
      </c>
      <c r="E512" s="162" t="s">
        <v>825</v>
      </c>
      <c r="F512" s="160">
        <v>7</v>
      </c>
      <c r="G512" s="160">
        <v>402.83</v>
      </c>
      <c r="H512" s="163">
        <v>151.52286749987999</v>
      </c>
    </row>
    <row r="513" spans="1:8" ht="15.95" customHeight="1">
      <c r="A513" s="160">
        <v>495</v>
      </c>
      <c r="B513" s="160">
        <v>106399</v>
      </c>
      <c r="C513" s="161" t="s">
        <v>229</v>
      </c>
      <c r="D513" s="160">
        <v>13701</v>
      </c>
      <c r="E513" s="162" t="s">
        <v>826</v>
      </c>
      <c r="F513" s="160">
        <v>8</v>
      </c>
      <c r="G513" s="160">
        <v>402.82</v>
      </c>
      <c r="H513" s="163">
        <v>126.96666666669999</v>
      </c>
    </row>
    <row r="514" spans="1:8" ht="15.95" customHeight="1">
      <c r="A514" s="160">
        <v>496</v>
      </c>
      <c r="B514" s="160">
        <v>349</v>
      </c>
      <c r="C514" s="161" t="s">
        <v>478</v>
      </c>
      <c r="D514" s="160">
        <v>13127</v>
      </c>
      <c r="E514" s="162" t="s">
        <v>827</v>
      </c>
      <c r="F514" s="160">
        <v>57</v>
      </c>
      <c r="G514" s="160">
        <v>400.07</v>
      </c>
      <c r="H514" s="163">
        <v>32.661466666700001</v>
      </c>
    </row>
    <row r="515" spans="1:8" ht="15.95" customHeight="1">
      <c r="A515" s="160">
        <v>497</v>
      </c>
      <c r="B515" s="160">
        <v>517</v>
      </c>
      <c r="C515" s="161" t="s">
        <v>198</v>
      </c>
      <c r="D515" s="160">
        <v>13271</v>
      </c>
      <c r="E515" s="162" t="s">
        <v>828</v>
      </c>
      <c r="F515" s="160">
        <v>4</v>
      </c>
      <c r="G515" s="160">
        <v>393.4</v>
      </c>
      <c r="H515" s="163">
        <v>46</v>
      </c>
    </row>
    <row r="516" spans="1:8" ht="15.95" customHeight="1">
      <c r="A516" s="160">
        <v>498</v>
      </c>
      <c r="B516" s="160">
        <v>307</v>
      </c>
      <c r="C516" s="161" t="s">
        <v>191</v>
      </c>
      <c r="D516" s="160">
        <v>13325</v>
      </c>
      <c r="E516" s="162" t="s">
        <v>829</v>
      </c>
      <c r="F516" s="160">
        <v>8</v>
      </c>
      <c r="G516" s="160">
        <v>385.21</v>
      </c>
      <c r="H516" s="163">
        <v>48.66</v>
      </c>
    </row>
    <row r="517" spans="1:8" ht="15.95" customHeight="1">
      <c r="A517" s="160">
        <v>499</v>
      </c>
      <c r="B517" s="160">
        <v>347</v>
      </c>
      <c r="C517" s="161" t="s">
        <v>528</v>
      </c>
      <c r="D517" s="160">
        <v>999549</v>
      </c>
      <c r="E517" s="162" t="s">
        <v>830</v>
      </c>
      <c r="F517" s="160">
        <v>2</v>
      </c>
      <c r="G517" s="160">
        <v>374.15</v>
      </c>
      <c r="H517" s="163">
        <v>127.1990000001</v>
      </c>
    </row>
    <row r="518" spans="1:8" ht="15.95" customHeight="1">
      <c r="A518" s="160">
        <v>500</v>
      </c>
      <c r="B518" s="160">
        <v>108656</v>
      </c>
      <c r="C518" s="161" t="s">
        <v>326</v>
      </c>
      <c r="D518" s="160">
        <v>13194</v>
      </c>
      <c r="E518" s="162" t="s">
        <v>831</v>
      </c>
      <c r="F518" s="160">
        <v>13</v>
      </c>
      <c r="G518" s="160">
        <v>356.7</v>
      </c>
      <c r="H518" s="163">
        <v>125.77719999999999</v>
      </c>
    </row>
    <row r="519" spans="1:8" ht="15.95" customHeight="1">
      <c r="A519" s="160">
        <v>501</v>
      </c>
      <c r="B519" s="160">
        <v>114844</v>
      </c>
      <c r="C519" s="161" t="s">
        <v>433</v>
      </c>
      <c r="D519" s="160">
        <v>13133</v>
      </c>
      <c r="E519" s="162" t="s">
        <v>832</v>
      </c>
      <c r="F519" s="160">
        <v>12</v>
      </c>
      <c r="G519" s="160">
        <v>316.20999999999998</v>
      </c>
      <c r="H519" s="163">
        <v>-84.35</v>
      </c>
    </row>
    <row r="520" spans="1:8" ht="15.95" customHeight="1">
      <c r="A520" s="160">
        <v>502</v>
      </c>
      <c r="B520" s="160">
        <v>733</v>
      </c>
      <c r="C520" s="161" t="s">
        <v>605</v>
      </c>
      <c r="D520" s="160">
        <v>13301</v>
      </c>
      <c r="E520" s="162" t="s">
        <v>833</v>
      </c>
      <c r="F520" s="160">
        <v>22</v>
      </c>
      <c r="G520" s="160">
        <v>264.85000000000002</v>
      </c>
      <c r="H520" s="163">
        <v>-56.72</v>
      </c>
    </row>
    <row r="521" spans="1:8" ht="15.95" customHeight="1">
      <c r="A521" s="160">
        <v>503</v>
      </c>
      <c r="B521" s="160">
        <v>742</v>
      </c>
      <c r="C521" s="161" t="s">
        <v>322</v>
      </c>
      <c r="D521" s="160">
        <v>1000438</v>
      </c>
      <c r="E521" s="162" t="s">
        <v>834</v>
      </c>
      <c r="F521" s="160">
        <v>6</v>
      </c>
      <c r="G521" s="160">
        <v>264.60000000000002</v>
      </c>
      <c r="H521" s="163">
        <v>85.55</v>
      </c>
    </row>
    <row r="522" spans="1:8" ht="15.95" customHeight="1">
      <c r="A522" s="160">
        <v>504</v>
      </c>
      <c r="B522" s="160">
        <v>307</v>
      </c>
      <c r="C522" s="161" t="s">
        <v>191</v>
      </c>
      <c r="D522" s="160">
        <v>13643</v>
      </c>
      <c r="E522" s="162" t="s">
        <v>835</v>
      </c>
      <c r="F522" s="160">
        <v>3</v>
      </c>
      <c r="G522" s="160">
        <v>257.2</v>
      </c>
      <c r="H522" s="163">
        <v>-47.061404260000003</v>
      </c>
    </row>
    <row r="523" spans="1:8" ht="15.95" customHeight="1">
      <c r="A523" s="160">
        <v>505</v>
      </c>
      <c r="B523" s="160">
        <v>707</v>
      </c>
      <c r="C523" s="161" t="s">
        <v>231</v>
      </c>
      <c r="D523" s="160">
        <v>13134</v>
      </c>
      <c r="E523" s="162" t="s">
        <v>836</v>
      </c>
      <c r="F523" s="160">
        <v>14</v>
      </c>
      <c r="G523" s="160">
        <v>251.36</v>
      </c>
      <c r="H523" s="163">
        <v>-46.35</v>
      </c>
    </row>
    <row r="524" spans="1:8" ht="15.95" customHeight="1">
      <c r="A524" s="160">
        <v>506</v>
      </c>
      <c r="B524" s="160">
        <v>113025</v>
      </c>
      <c r="C524" s="161" t="s">
        <v>579</v>
      </c>
      <c r="D524" s="160">
        <v>13128</v>
      </c>
      <c r="E524" s="162" t="s">
        <v>837</v>
      </c>
      <c r="F524" s="160">
        <v>23</v>
      </c>
      <c r="G524" s="160">
        <v>242.25</v>
      </c>
      <c r="H524" s="163">
        <v>-222.65799999999999</v>
      </c>
    </row>
    <row r="525" spans="1:8" ht="15.95" customHeight="1">
      <c r="A525" s="160">
        <v>507</v>
      </c>
      <c r="B525" s="160">
        <v>337</v>
      </c>
      <c r="C525" s="161" t="s">
        <v>194</v>
      </c>
      <c r="D525" s="160">
        <v>13315</v>
      </c>
      <c r="E525" s="162" t="s">
        <v>838</v>
      </c>
      <c r="F525" s="160">
        <v>7</v>
      </c>
      <c r="G525" s="160">
        <v>213.9</v>
      </c>
      <c r="H525" s="163">
        <v>-34.35</v>
      </c>
    </row>
    <row r="526" spans="1:8" ht="15.95" customHeight="1">
      <c r="A526" s="160">
        <v>508</v>
      </c>
      <c r="B526" s="160">
        <v>343</v>
      </c>
      <c r="C526" s="161" t="s">
        <v>189</v>
      </c>
      <c r="D526" s="160">
        <v>13178</v>
      </c>
      <c r="E526" s="162" t="s">
        <v>839</v>
      </c>
      <c r="F526" s="160">
        <v>9</v>
      </c>
      <c r="G526" s="160">
        <v>211.4</v>
      </c>
      <c r="H526" s="163">
        <v>1.99</v>
      </c>
    </row>
    <row r="527" spans="1:8" ht="15.95" customHeight="1">
      <c r="A527" s="160">
        <v>509</v>
      </c>
      <c r="B527" s="160">
        <v>307</v>
      </c>
      <c r="C527" s="161" t="s">
        <v>191</v>
      </c>
      <c r="D527" s="160">
        <v>12469</v>
      </c>
      <c r="E527" s="162" t="s">
        <v>840</v>
      </c>
      <c r="F527" s="160">
        <v>4</v>
      </c>
      <c r="G527" s="160">
        <v>195.5</v>
      </c>
      <c r="H527" s="163">
        <v>-13.897399999999999</v>
      </c>
    </row>
    <row r="528" spans="1:8" ht="15.95" customHeight="1">
      <c r="A528" s="160">
        <v>510</v>
      </c>
      <c r="B528" s="160">
        <v>721</v>
      </c>
      <c r="C528" s="161" t="s">
        <v>356</v>
      </c>
      <c r="D528" s="160">
        <v>13213</v>
      </c>
      <c r="E528" s="162" t="s">
        <v>841</v>
      </c>
      <c r="F528" s="160">
        <v>5</v>
      </c>
      <c r="G528" s="160">
        <v>185.9</v>
      </c>
      <c r="H528" s="163">
        <v>-22.751999999900001</v>
      </c>
    </row>
    <row r="529" spans="1:8" ht="15.95" customHeight="1">
      <c r="A529" s="160">
        <v>511</v>
      </c>
      <c r="B529" s="160">
        <v>724</v>
      </c>
      <c r="C529" s="161" t="s">
        <v>301</v>
      </c>
      <c r="D529" s="160">
        <v>13218</v>
      </c>
      <c r="E529" s="162" t="s">
        <v>842</v>
      </c>
      <c r="F529" s="160">
        <v>21</v>
      </c>
      <c r="G529" s="160">
        <v>168.75</v>
      </c>
      <c r="H529" s="163">
        <v>-74.099249999999998</v>
      </c>
    </row>
    <row r="530" spans="1:8" ht="15.95" customHeight="1">
      <c r="A530" s="160">
        <v>512</v>
      </c>
      <c r="B530" s="160">
        <v>107829</v>
      </c>
      <c r="C530" s="161" t="s">
        <v>554</v>
      </c>
      <c r="D530" s="160">
        <v>13700</v>
      </c>
      <c r="E530" s="162" t="s">
        <v>843</v>
      </c>
      <c r="F530" s="160">
        <v>5</v>
      </c>
      <c r="G530" s="160">
        <v>155.1</v>
      </c>
      <c r="H530" s="163">
        <v>87.17</v>
      </c>
    </row>
    <row r="531" spans="1:8" ht="15.95" customHeight="1">
      <c r="A531" s="160">
        <v>513</v>
      </c>
      <c r="B531" s="160">
        <v>307</v>
      </c>
      <c r="C531" s="161" t="s">
        <v>191</v>
      </c>
      <c r="D531" s="160">
        <v>995147</v>
      </c>
      <c r="E531" s="162" t="s">
        <v>844</v>
      </c>
      <c r="F531" s="160">
        <v>3</v>
      </c>
      <c r="G531" s="160">
        <v>153.91999999999999</v>
      </c>
      <c r="H531" s="163">
        <v>61.158470000149997</v>
      </c>
    </row>
    <row r="532" spans="1:8" ht="15.95" customHeight="1">
      <c r="A532" s="160">
        <v>514</v>
      </c>
      <c r="B532" s="160">
        <v>733</v>
      </c>
      <c r="C532" s="161" t="s">
        <v>605</v>
      </c>
      <c r="D532" s="160">
        <v>13202</v>
      </c>
      <c r="E532" s="162" t="s">
        <v>845</v>
      </c>
      <c r="F532" s="160">
        <v>14</v>
      </c>
      <c r="G532" s="160">
        <v>153.66999999999999</v>
      </c>
      <c r="H532" s="163">
        <v>66.026899999999998</v>
      </c>
    </row>
    <row r="533" spans="1:8" ht="15.95" customHeight="1">
      <c r="A533" s="160">
        <v>515</v>
      </c>
      <c r="B533" s="160">
        <v>106066</v>
      </c>
      <c r="C533" s="161" t="s">
        <v>588</v>
      </c>
      <c r="D533" s="160">
        <v>4283</v>
      </c>
      <c r="E533" s="162" t="s">
        <v>846</v>
      </c>
      <c r="F533" s="160">
        <v>5</v>
      </c>
      <c r="G533" s="160">
        <v>123.5</v>
      </c>
      <c r="H533" s="163">
        <v>49.49</v>
      </c>
    </row>
    <row r="534" spans="1:8" ht="15.95" customHeight="1">
      <c r="A534" s="160">
        <v>516</v>
      </c>
      <c r="B534" s="160">
        <v>114844</v>
      </c>
      <c r="C534" s="161" t="s">
        <v>433</v>
      </c>
      <c r="D534" s="160">
        <v>11107</v>
      </c>
      <c r="E534" s="162" t="s">
        <v>847</v>
      </c>
      <c r="F534" s="160">
        <v>5</v>
      </c>
      <c r="G534" s="160">
        <v>116.96</v>
      </c>
      <c r="H534" s="163">
        <v>10.02</v>
      </c>
    </row>
    <row r="535" spans="1:8" ht="15.95" customHeight="1">
      <c r="A535" s="160">
        <v>517</v>
      </c>
      <c r="B535" s="160">
        <v>307</v>
      </c>
      <c r="C535" s="161" t="s">
        <v>191</v>
      </c>
      <c r="D535" s="160">
        <v>997687</v>
      </c>
      <c r="E535" s="162" t="s">
        <v>848</v>
      </c>
      <c r="F535" s="160">
        <v>1</v>
      </c>
      <c r="G535" s="160">
        <v>90.28</v>
      </c>
      <c r="H535" s="163">
        <v>34.569799999574002</v>
      </c>
    </row>
    <row r="536" spans="1:8" ht="15.95" customHeight="1">
      <c r="A536" s="160">
        <v>518</v>
      </c>
      <c r="B536" s="160">
        <v>707</v>
      </c>
      <c r="C536" s="161" t="s">
        <v>231</v>
      </c>
      <c r="D536" s="160">
        <v>13326</v>
      </c>
      <c r="E536" s="162" t="s">
        <v>849</v>
      </c>
      <c r="F536" s="160">
        <v>12</v>
      </c>
      <c r="G536" s="160">
        <v>85.37</v>
      </c>
      <c r="H536" s="163">
        <v>-112.13</v>
      </c>
    </row>
    <row r="537" spans="1:8" ht="15.95" customHeight="1">
      <c r="A537" s="160">
        <v>519</v>
      </c>
      <c r="B537" s="160">
        <v>307</v>
      </c>
      <c r="C537" s="161" t="s">
        <v>191</v>
      </c>
      <c r="D537" s="160">
        <v>996190</v>
      </c>
      <c r="E537" s="162" t="s">
        <v>850</v>
      </c>
      <c r="F537" s="160">
        <v>4</v>
      </c>
      <c r="G537" s="160">
        <v>74.02</v>
      </c>
      <c r="H537" s="163">
        <v>30.335732664958201</v>
      </c>
    </row>
    <row r="538" spans="1:8" ht="15.95" customHeight="1">
      <c r="A538" s="160">
        <v>520</v>
      </c>
      <c r="B538" s="160">
        <v>307</v>
      </c>
      <c r="C538" s="161" t="s">
        <v>191</v>
      </c>
      <c r="D538" s="160">
        <v>10847</v>
      </c>
      <c r="E538" s="162" t="s">
        <v>851</v>
      </c>
      <c r="F538" s="160">
        <v>3</v>
      </c>
      <c r="G538" s="160">
        <v>72.3</v>
      </c>
      <c r="H538" s="163">
        <v>49.935000000000002</v>
      </c>
    </row>
    <row r="539" spans="1:8" ht="15.95" customHeight="1">
      <c r="A539" s="160">
        <v>521</v>
      </c>
      <c r="B539" s="160">
        <v>108277</v>
      </c>
      <c r="C539" s="161" t="s">
        <v>387</v>
      </c>
      <c r="D539" s="160">
        <v>13270</v>
      </c>
      <c r="E539" s="162" t="s">
        <v>852</v>
      </c>
      <c r="F539" s="160">
        <v>3</v>
      </c>
      <c r="G539" s="160">
        <v>65.459999999999994</v>
      </c>
      <c r="H539" s="163">
        <v>-31.609999998999999</v>
      </c>
    </row>
    <row r="540" spans="1:8" ht="15.95" customHeight="1">
      <c r="A540" s="160">
        <v>522</v>
      </c>
      <c r="B540" s="160">
        <v>582</v>
      </c>
      <c r="C540" s="161" t="s">
        <v>196</v>
      </c>
      <c r="D540" s="160">
        <v>13300</v>
      </c>
      <c r="E540" s="162" t="s">
        <v>853</v>
      </c>
      <c r="F540" s="160">
        <v>1</v>
      </c>
      <c r="G540" s="160">
        <v>60.2</v>
      </c>
      <c r="H540" s="163">
        <v>30.2</v>
      </c>
    </row>
    <row r="541" spans="1:8" ht="15.95" customHeight="1">
      <c r="A541" s="160">
        <v>523</v>
      </c>
      <c r="B541" s="160">
        <v>301</v>
      </c>
      <c r="C541" s="161" t="s">
        <v>803</v>
      </c>
      <c r="D541" s="160">
        <v>4089</v>
      </c>
      <c r="E541" s="162" t="s">
        <v>854</v>
      </c>
      <c r="F541" s="160">
        <v>4</v>
      </c>
      <c r="G541" s="160">
        <v>59.7</v>
      </c>
      <c r="H541" s="163">
        <v>14.7</v>
      </c>
    </row>
    <row r="542" spans="1:8" ht="15.95" customHeight="1">
      <c r="A542" s="160">
        <v>524</v>
      </c>
      <c r="B542" s="160">
        <v>742</v>
      </c>
      <c r="C542" s="161" t="s">
        <v>322</v>
      </c>
      <c r="D542" s="160">
        <v>1000436</v>
      </c>
      <c r="E542" s="162" t="s">
        <v>855</v>
      </c>
      <c r="F542" s="160">
        <v>1</v>
      </c>
      <c r="G542" s="160">
        <v>58.2</v>
      </c>
      <c r="H542" s="163">
        <v>1.2</v>
      </c>
    </row>
    <row r="543" spans="1:8" ht="15.95" customHeight="1">
      <c r="A543" s="160">
        <v>525</v>
      </c>
      <c r="B543" s="160">
        <v>104428</v>
      </c>
      <c r="C543" s="161" t="s">
        <v>250</v>
      </c>
      <c r="D543" s="160">
        <v>13231</v>
      </c>
      <c r="E543" s="162" t="s">
        <v>856</v>
      </c>
      <c r="F543" s="160">
        <v>2</v>
      </c>
      <c r="G543" s="160">
        <v>51.3</v>
      </c>
      <c r="H543" s="163">
        <v>17.470000000999999</v>
      </c>
    </row>
    <row r="544" spans="1:8" ht="15.95" customHeight="1">
      <c r="A544" s="160">
        <v>526</v>
      </c>
      <c r="B544" s="160">
        <v>355</v>
      </c>
      <c r="C544" s="161" t="s">
        <v>313</v>
      </c>
      <c r="D544" s="160">
        <v>13138</v>
      </c>
      <c r="E544" s="162" t="s">
        <v>857</v>
      </c>
      <c r="F544" s="160">
        <v>5</v>
      </c>
      <c r="G544" s="160">
        <v>49.15</v>
      </c>
      <c r="H544" s="163">
        <v>-79.328956000000005</v>
      </c>
    </row>
    <row r="545" spans="1:8" ht="15.95" customHeight="1">
      <c r="A545" s="160">
        <v>527</v>
      </c>
      <c r="B545" s="160">
        <v>307</v>
      </c>
      <c r="C545" s="161" t="s">
        <v>191</v>
      </c>
      <c r="D545" s="160">
        <v>990212</v>
      </c>
      <c r="E545" s="162" t="s">
        <v>858</v>
      </c>
      <c r="F545" s="160">
        <v>1</v>
      </c>
      <c r="G545" s="160">
        <v>45.43</v>
      </c>
      <c r="H545" s="163">
        <v>19.067499999900001</v>
      </c>
    </row>
    <row r="546" spans="1:8" ht="15.95" customHeight="1">
      <c r="A546" s="160">
        <v>528</v>
      </c>
      <c r="B546" s="160">
        <v>585</v>
      </c>
      <c r="C546" s="161" t="s">
        <v>285</v>
      </c>
      <c r="D546" s="160">
        <v>13123</v>
      </c>
      <c r="E546" s="162" t="s">
        <v>859</v>
      </c>
      <c r="F546" s="160">
        <v>5</v>
      </c>
      <c r="G546" s="160">
        <v>42.5</v>
      </c>
      <c r="H546" s="163">
        <v>-784.43984888</v>
      </c>
    </row>
    <row r="547" spans="1:8" ht="15.95" customHeight="1">
      <c r="A547" s="160">
        <v>529</v>
      </c>
      <c r="B547" s="160">
        <v>113298</v>
      </c>
      <c r="C547" s="161" t="s">
        <v>496</v>
      </c>
      <c r="D547" s="160">
        <v>13336</v>
      </c>
      <c r="E547" s="162" t="s">
        <v>860</v>
      </c>
      <c r="F547" s="160">
        <v>3</v>
      </c>
      <c r="G547" s="160">
        <v>41.2</v>
      </c>
      <c r="H547" s="163">
        <v>10.86</v>
      </c>
    </row>
    <row r="548" spans="1:8" ht="15.95" customHeight="1">
      <c r="A548" s="160">
        <v>530</v>
      </c>
      <c r="B548" s="160">
        <v>108277</v>
      </c>
      <c r="C548" s="161" t="s">
        <v>387</v>
      </c>
      <c r="D548" s="160">
        <v>13186</v>
      </c>
      <c r="E548" s="162" t="s">
        <v>861</v>
      </c>
      <c r="F548" s="160">
        <v>5</v>
      </c>
      <c r="G548" s="160">
        <v>40</v>
      </c>
      <c r="H548" s="163">
        <v>-82.5</v>
      </c>
    </row>
    <row r="549" spans="1:8" ht="15.95" customHeight="1">
      <c r="A549" s="160">
        <v>531</v>
      </c>
      <c r="B549" s="160">
        <v>308</v>
      </c>
      <c r="C549" s="161" t="s">
        <v>502</v>
      </c>
      <c r="D549" s="160">
        <v>990032</v>
      </c>
      <c r="E549" s="162" t="s">
        <v>862</v>
      </c>
      <c r="F549" s="160">
        <v>1</v>
      </c>
      <c r="G549" s="160">
        <v>40</v>
      </c>
      <c r="H549" s="163">
        <v>15.708</v>
      </c>
    </row>
    <row r="550" spans="1:8" ht="15.95" customHeight="1">
      <c r="A550" s="160">
        <v>532</v>
      </c>
      <c r="B550" s="160">
        <v>744</v>
      </c>
      <c r="C550" s="161" t="s">
        <v>305</v>
      </c>
      <c r="D550" s="160">
        <v>4271</v>
      </c>
      <c r="E550" s="162" t="s">
        <v>863</v>
      </c>
      <c r="F550" s="160">
        <v>5</v>
      </c>
      <c r="G550" s="160">
        <v>39.1</v>
      </c>
      <c r="H550" s="163">
        <v>-177.58999999989999</v>
      </c>
    </row>
    <row r="551" spans="1:8" ht="15.95" customHeight="1">
      <c r="A551" s="160">
        <v>533</v>
      </c>
      <c r="B551" s="160">
        <v>106066</v>
      </c>
      <c r="C551" s="161" t="s">
        <v>588</v>
      </c>
      <c r="D551" s="160">
        <v>999629</v>
      </c>
      <c r="E551" s="162" t="s">
        <v>864</v>
      </c>
      <c r="F551" s="160">
        <v>2</v>
      </c>
      <c r="G551" s="160">
        <v>38.979999999999997</v>
      </c>
      <c r="H551" s="163">
        <v>-0.8</v>
      </c>
    </row>
    <row r="552" spans="1:8" ht="15.95" customHeight="1">
      <c r="A552" s="160">
        <v>534</v>
      </c>
      <c r="B552" s="160">
        <v>301</v>
      </c>
      <c r="C552" s="161" t="s">
        <v>803</v>
      </c>
      <c r="D552" s="160">
        <v>10747</v>
      </c>
      <c r="E552" s="162" t="s">
        <v>865</v>
      </c>
      <c r="F552" s="160">
        <v>1</v>
      </c>
      <c r="G552" s="160">
        <v>34.299999999999997</v>
      </c>
      <c r="H552" s="163">
        <v>4.3</v>
      </c>
    </row>
    <row r="553" spans="1:8" ht="15.95" customHeight="1">
      <c r="A553" s="160">
        <v>535</v>
      </c>
      <c r="B553" s="160">
        <v>102934</v>
      </c>
      <c r="C553" s="161" t="s">
        <v>244</v>
      </c>
      <c r="D553" s="160">
        <v>13265</v>
      </c>
      <c r="E553" s="162" t="s">
        <v>866</v>
      </c>
      <c r="F553" s="160">
        <v>4</v>
      </c>
      <c r="G553" s="160">
        <v>30.84</v>
      </c>
      <c r="H553" s="163">
        <v>-5.7855999999999996</v>
      </c>
    </row>
    <row r="554" spans="1:8" ht="15.95" customHeight="1">
      <c r="A554" s="160">
        <v>536</v>
      </c>
      <c r="B554" s="160">
        <v>743</v>
      </c>
      <c r="C554" s="161" t="s">
        <v>378</v>
      </c>
      <c r="D554" s="160">
        <v>13303</v>
      </c>
      <c r="E554" s="162" t="s">
        <v>867</v>
      </c>
      <c r="F554" s="160">
        <v>5</v>
      </c>
      <c r="G554" s="160">
        <v>30.55</v>
      </c>
      <c r="H554" s="163">
        <v>-60.120000000099999</v>
      </c>
    </row>
    <row r="555" spans="1:8" ht="15.95" customHeight="1">
      <c r="A555" s="160">
        <v>537</v>
      </c>
      <c r="B555" s="160">
        <v>337</v>
      </c>
      <c r="C555" s="161" t="s">
        <v>194</v>
      </c>
      <c r="D555" s="160">
        <v>13276</v>
      </c>
      <c r="E555" s="162" t="s">
        <v>868</v>
      </c>
      <c r="F555" s="160">
        <v>1</v>
      </c>
      <c r="G555" s="160">
        <v>24.7</v>
      </c>
      <c r="H555" s="163">
        <v>4.22</v>
      </c>
    </row>
    <row r="556" spans="1:8" ht="15.95" customHeight="1">
      <c r="A556" s="160">
        <v>538</v>
      </c>
      <c r="B556" s="160">
        <v>104533</v>
      </c>
      <c r="C556" s="161" t="s">
        <v>360</v>
      </c>
      <c r="D556" s="160">
        <v>13183</v>
      </c>
      <c r="E556" s="162" t="s">
        <v>869</v>
      </c>
      <c r="F556" s="160">
        <v>1</v>
      </c>
      <c r="G556" s="160">
        <v>23.5</v>
      </c>
      <c r="H556" s="163">
        <v>16.46</v>
      </c>
    </row>
    <row r="557" spans="1:8" ht="15.95" customHeight="1">
      <c r="A557" s="160">
        <v>539</v>
      </c>
      <c r="B557" s="160">
        <v>743</v>
      </c>
      <c r="C557" s="161" t="s">
        <v>378</v>
      </c>
      <c r="D557" s="160">
        <v>13131</v>
      </c>
      <c r="E557" s="162" t="s">
        <v>870</v>
      </c>
      <c r="F557" s="160">
        <v>14</v>
      </c>
      <c r="G557" s="160">
        <v>20.11</v>
      </c>
      <c r="H557" s="163">
        <v>-326.23</v>
      </c>
    </row>
    <row r="558" spans="1:8" ht="15.95" customHeight="1">
      <c r="A558" s="160">
        <v>540</v>
      </c>
      <c r="B558" s="160">
        <v>387</v>
      </c>
      <c r="C558" s="161" t="s">
        <v>272</v>
      </c>
      <c r="D558" s="160">
        <v>1000010</v>
      </c>
      <c r="E558" s="162" t="s">
        <v>871</v>
      </c>
      <c r="F558" s="160">
        <v>1</v>
      </c>
      <c r="G558" s="160">
        <v>18</v>
      </c>
      <c r="H558" s="163">
        <v>14.5</v>
      </c>
    </row>
    <row r="559" spans="1:8" ht="15.95" customHeight="1">
      <c r="A559" s="160">
        <v>541</v>
      </c>
      <c r="B559" s="160">
        <v>102934</v>
      </c>
      <c r="C559" s="161" t="s">
        <v>244</v>
      </c>
      <c r="D559" s="160">
        <v>13275</v>
      </c>
      <c r="E559" s="162" t="s">
        <v>872</v>
      </c>
      <c r="F559" s="160">
        <v>14</v>
      </c>
      <c r="G559" s="160">
        <v>11.92</v>
      </c>
      <c r="H559" s="163">
        <v>-370.93</v>
      </c>
    </row>
    <row r="560" spans="1:8" ht="15.95" customHeight="1">
      <c r="A560" s="160">
        <v>542</v>
      </c>
      <c r="B560" s="160">
        <v>112888</v>
      </c>
      <c r="C560" s="161" t="s">
        <v>491</v>
      </c>
      <c r="D560" s="160">
        <v>1000133</v>
      </c>
      <c r="E560" s="162" t="s">
        <v>873</v>
      </c>
      <c r="F560" s="160">
        <v>10</v>
      </c>
      <c r="G560" s="160">
        <v>11.69</v>
      </c>
      <c r="H560" s="163">
        <v>-255.989999998</v>
      </c>
    </row>
    <row r="561" spans="1:8" ht="15.95" customHeight="1">
      <c r="A561" s="160">
        <v>543</v>
      </c>
      <c r="B561" s="160">
        <v>105267</v>
      </c>
      <c r="C561" s="161" t="s">
        <v>258</v>
      </c>
      <c r="D561" s="160">
        <v>13125</v>
      </c>
      <c r="E561" s="162" t="s">
        <v>874</v>
      </c>
      <c r="F561" s="160">
        <v>1</v>
      </c>
      <c r="G561" s="160">
        <v>9.5</v>
      </c>
      <c r="H561" s="163">
        <v>6.2</v>
      </c>
    </row>
    <row r="562" spans="1:8" ht="15.95" customHeight="1">
      <c r="A562" s="160">
        <v>544</v>
      </c>
      <c r="B562" s="160">
        <v>114844</v>
      </c>
      <c r="C562" s="161" t="s">
        <v>433</v>
      </c>
      <c r="D562" s="160">
        <v>13136</v>
      </c>
      <c r="E562" s="162" t="s">
        <v>875</v>
      </c>
      <c r="F562" s="160">
        <v>2</v>
      </c>
      <c r="G562" s="160">
        <v>7.8</v>
      </c>
      <c r="H562" s="163">
        <v>2.97</v>
      </c>
    </row>
    <row r="563" spans="1:8" ht="15.95" customHeight="1">
      <c r="A563" s="160">
        <v>545</v>
      </c>
      <c r="B563" s="160">
        <v>385</v>
      </c>
      <c r="C563" s="161" t="s">
        <v>187</v>
      </c>
      <c r="D563" s="160">
        <v>1000734</v>
      </c>
      <c r="E563" s="162" t="s">
        <v>876</v>
      </c>
      <c r="F563" s="160">
        <v>2</v>
      </c>
      <c r="G563" s="160">
        <v>4.5999999999999996</v>
      </c>
      <c r="H563" s="163">
        <v>1.25</v>
      </c>
    </row>
    <row r="564" spans="1:8" ht="15.95" customHeight="1">
      <c r="A564" s="160">
        <v>546</v>
      </c>
      <c r="B564" s="160">
        <v>712</v>
      </c>
      <c r="C564" s="161" t="s">
        <v>248</v>
      </c>
      <c r="D564" s="160">
        <v>13209</v>
      </c>
      <c r="E564" s="162" t="s">
        <v>877</v>
      </c>
      <c r="F564" s="160">
        <v>1</v>
      </c>
      <c r="G564" s="160">
        <v>3.5</v>
      </c>
      <c r="H564" s="163">
        <v>-7.5</v>
      </c>
    </row>
    <row r="565" spans="1:8" ht="15.95" customHeight="1">
      <c r="A565" s="160">
        <v>547</v>
      </c>
      <c r="B565" s="160">
        <v>114622</v>
      </c>
      <c r="C565" s="161" t="s">
        <v>447</v>
      </c>
      <c r="D565" s="160">
        <v>13330</v>
      </c>
      <c r="E565" s="162" t="s">
        <v>878</v>
      </c>
      <c r="F565" s="160">
        <v>1</v>
      </c>
      <c r="G565" s="160">
        <v>2</v>
      </c>
      <c r="H565" s="163">
        <v>0.42</v>
      </c>
    </row>
    <row r="566" spans="1:8" ht="15.95" customHeight="1">
      <c r="A566" s="160">
        <v>548</v>
      </c>
      <c r="B566" s="160">
        <v>115971</v>
      </c>
      <c r="C566" s="161" t="s">
        <v>254</v>
      </c>
      <c r="D566" s="160">
        <v>13129</v>
      </c>
      <c r="E566" s="162" t="s">
        <v>879</v>
      </c>
      <c r="F566" s="160">
        <v>2</v>
      </c>
      <c r="G566" s="160">
        <v>1.02</v>
      </c>
      <c r="H566" s="163">
        <v>-73.48</v>
      </c>
    </row>
    <row r="567" spans="1:8" ht="15.95" customHeight="1">
      <c r="A567" s="160">
        <v>549</v>
      </c>
      <c r="B567" s="160">
        <v>106066</v>
      </c>
      <c r="C567" s="161" t="s">
        <v>588</v>
      </c>
      <c r="D567" s="160">
        <v>998832</v>
      </c>
      <c r="E567" s="162" t="s">
        <v>880</v>
      </c>
      <c r="F567" s="160">
        <v>1</v>
      </c>
      <c r="G567" s="160">
        <v>0.01</v>
      </c>
      <c r="H567" s="163">
        <v>-12.395</v>
      </c>
    </row>
    <row r="568" spans="1:8" ht="15.95" customHeight="1">
      <c r="A568" s="160">
        <v>550</v>
      </c>
      <c r="B568" s="160">
        <v>351</v>
      </c>
      <c r="C568" s="161" t="s">
        <v>469</v>
      </c>
      <c r="D568" s="160">
        <v>991402</v>
      </c>
      <c r="E568" s="162" t="s">
        <v>881</v>
      </c>
      <c r="F568" s="160">
        <v>3</v>
      </c>
      <c r="G568" s="160">
        <v>0.01</v>
      </c>
      <c r="H568" s="163">
        <v>41.042851499999998</v>
      </c>
    </row>
    <row r="569" spans="1:8" ht="15.95" customHeight="1">
      <c r="A569" s="160">
        <v>551</v>
      </c>
      <c r="B569" s="160">
        <v>742</v>
      </c>
      <c r="C569" s="161" t="s">
        <v>322</v>
      </c>
      <c r="D569" s="160">
        <v>1000432</v>
      </c>
      <c r="E569" s="162" t="s">
        <v>882</v>
      </c>
      <c r="F569" s="160">
        <v>2</v>
      </c>
      <c r="G569" s="160">
        <v>0</v>
      </c>
      <c r="H569" s="163">
        <v>1.6249999999999999E-3</v>
      </c>
    </row>
    <row r="570" spans="1:8" ht="15.95" customHeight="1">
      <c r="A570" s="160">
        <v>552</v>
      </c>
      <c r="B570" s="160">
        <v>357</v>
      </c>
      <c r="C570" s="161" t="s">
        <v>348</v>
      </c>
      <c r="D570" s="160">
        <v>13332</v>
      </c>
      <c r="E570" s="162" t="s">
        <v>883</v>
      </c>
      <c r="F570" s="160">
        <v>2</v>
      </c>
      <c r="G570" s="160">
        <v>0</v>
      </c>
      <c r="H570" s="163">
        <v>0</v>
      </c>
    </row>
    <row r="571" spans="1:8" ht="15.95" customHeight="1">
      <c r="A571" s="160">
        <v>553</v>
      </c>
      <c r="B571" s="160">
        <v>385</v>
      </c>
      <c r="C571" s="161" t="s">
        <v>187</v>
      </c>
      <c r="D571" s="160">
        <v>1000733</v>
      </c>
      <c r="E571" s="162" t="s">
        <v>884</v>
      </c>
      <c r="F571" s="160">
        <v>2</v>
      </c>
      <c r="G571" s="160">
        <v>0</v>
      </c>
      <c r="H571" s="163">
        <v>0</v>
      </c>
    </row>
    <row r="572" spans="1:8" ht="15.95" customHeight="1">
      <c r="A572" s="160">
        <v>554</v>
      </c>
      <c r="B572" s="160">
        <v>301</v>
      </c>
      <c r="C572" s="161" t="s">
        <v>803</v>
      </c>
      <c r="D572" s="160">
        <v>22</v>
      </c>
      <c r="E572" s="162" t="s">
        <v>885</v>
      </c>
      <c r="F572" s="160">
        <v>2</v>
      </c>
      <c r="G572" s="160">
        <v>0</v>
      </c>
      <c r="H572" s="163">
        <v>0</v>
      </c>
    </row>
    <row r="573" spans="1:8" ht="15.95" customHeight="1">
      <c r="A573" s="160">
        <v>555</v>
      </c>
      <c r="B573" s="160">
        <v>114069</v>
      </c>
      <c r="C573" s="161" t="s">
        <v>637</v>
      </c>
      <c r="D573" s="160">
        <v>13292</v>
      </c>
      <c r="E573" s="162" t="s">
        <v>886</v>
      </c>
      <c r="F573" s="160">
        <v>1</v>
      </c>
      <c r="G573" s="160">
        <v>-9.5</v>
      </c>
      <c r="H573" s="163">
        <v>-1</v>
      </c>
    </row>
    <row r="574" spans="1:8" ht="15.95" customHeight="1">
      <c r="A574" s="160">
        <v>556</v>
      </c>
      <c r="B574" s="160">
        <v>307</v>
      </c>
      <c r="C574" s="161" t="s">
        <v>191</v>
      </c>
      <c r="D574" s="160">
        <v>4529</v>
      </c>
      <c r="E574" s="162" t="s">
        <v>887</v>
      </c>
      <c r="F574" s="160">
        <v>18</v>
      </c>
      <c r="G574" s="160">
        <v>-123.29</v>
      </c>
      <c r="H574" s="163">
        <v>-2716.3226221607001</v>
      </c>
    </row>
  </sheetData>
  <mergeCells count="1">
    <mergeCell ref="A1:I1"/>
  </mergeCells>
  <phoneticPr fontId="31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1"/>
  <sheetViews>
    <sheetView workbookViewId="0">
      <selection activeCell="A8" sqref="A8:XFD8"/>
    </sheetView>
  </sheetViews>
  <sheetFormatPr defaultColWidth="9" defaultRowHeight="27" customHeight="1"/>
  <cols>
    <col min="1" max="1" width="14.125" style="21" customWidth="1"/>
    <col min="2" max="2" width="9.125" style="46" customWidth="1"/>
    <col min="3" max="3" width="11.375" style="122" customWidth="1"/>
    <col min="4" max="4" width="9.75" style="46" customWidth="1"/>
    <col min="5" max="5" width="11.875" style="122" customWidth="1"/>
    <col min="6" max="6" width="12.125" style="46" customWidth="1"/>
    <col min="7" max="7" width="12.25" style="46" customWidth="1"/>
    <col min="8" max="8" width="9.375" style="123" customWidth="1"/>
    <col min="9" max="9" width="8.75" style="123" customWidth="1"/>
    <col min="10" max="10" width="9.125" style="123" customWidth="1"/>
    <col min="11" max="11" width="8.5" style="123" customWidth="1"/>
    <col min="12" max="12" width="6.875" style="124" customWidth="1"/>
    <col min="13" max="13" width="6.75" style="124" customWidth="1"/>
    <col min="14" max="14" width="7.375" style="46" customWidth="1"/>
    <col min="15" max="15" width="8.125" style="123" customWidth="1"/>
    <col min="16" max="16" width="24.375" style="125" customWidth="1"/>
  </cols>
  <sheetData>
    <row r="1" spans="1:16" ht="27" customHeight="1">
      <c r="A1" s="264" t="s">
        <v>888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5"/>
    </row>
    <row r="2" spans="1:16" s="19" customFormat="1" ht="27" customHeight="1">
      <c r="A2" s="6" t="s">
        <v>17</v>
      </c>
      <c r="B2" s="126" t="s">
        <v>889</v>
      </c>
      <c r="C2" s="127" t="s">
        <v>890</v>
      </c>
      <c r="D2" s="98" t="s">
        <v>891</v>
      </c>
      <c r="E2" s="128" t="s">
        <v>892</v>
      </c>
      <c r="F2" s="12" t="s">
        <v>893</v>
      </c>
      <c r="G2" s="12" t="s">
        <v>894</v>
      </c>
      <c r="H2" s="129" t="s">
        <v>895</v>
      </c>
      <c r="I2" s="129" t="s">
        <v>896</v>
      </c>
      <c r="J2" s="129" t="s">
        <v>897</v>
      </c>
      <c r="K2" s="129" t="s">
        <v>898</v>
      </c>
      <c r="L2" s="136" t="s">
        <v>3</v>
      </c>
      <c r="M2" s="137" t="s">
        <v>899</v>
      </c>
      <c r="N2" s="137" t="s">
        <v>900</v>
      </c>
      <c r="O2" s="129" t="s">
        <v>901</v>
      </c>
      <c r="P2" s="138"/>
    </row>
    <row r="3" spans="1:16" ht="27" customHeight="1">
      <c r="A3" s="13" t="s">
        <v>55</v>
      </c>
      <c r="B3" s="104">
        <v>615000</v>
      </c>
      <c r="C3" s="130">
        <v>140546.703617174</v>
      </c>
      <c r="D3" s="83">
        <v>781200</v>
      </c>
      <c r="E3" s="131">
        <v>165002.99989511899</v>
      </c>
      <c r="F3" s="114">
        <v>593386.43000000005</v>
      </c>
      <c r="G3" s="114">
        <v>122578.29</v>
      </c>
      <c r="H3" s="132">
        <f>F3/B3</f>
        <v>0.96485598373983705</v>
      </c>
      <c r="I3" s="132">
        <f>G3/C3</f>
        <v>0.87215343259763001</v>
      </c>
      <c r="J3" s="132">
        <f>F3/D3</f>
        <v>0.759583243727599</v>
      </c>
      <c r="K3" s="132">
        <f>G3/E3</f>
        <v>0.742885220740923</v>
      </c>
      <c r="L3" s="136"/>
      <c r="M3" s="139">
        <v>17</v>
      </c>
      <c r="N3" s="139">
        <v>6</v>
      </c>
      <c r="O3" s="132">
        <f>N3/M3</f>
        <v>0.35294117647058798</v>
      </c>
    </row>
    <row r="4" spans="1:16" ht="27" customHeight="1">
      <c r="A4" s="13" t="s">
        <v>49</v>
      </c>
      <c r="B4" s="104">
        <v>367500</v>
      </c>
      <c r="C4" s="130">
        <v>84586.811417771896</v>
      </c>
      <c r="D4" s="83">
        <v>469500</v>
      </c>
      <c r="E4" s="131">
        <v>99894.450432257407</v>
      </c>
      <c r="F4" s="114">
        <v>378539.76</v>
      </c>
      <c r="G4" s="114">
        <v>82643.12</v>
      </c>
      <c r="H4" s="133">
        <f t="shared" ref="H4:H11" si="0">F4/B4</f>
        <v>1.03004016326531</v>
      </c>
      <c r="I4" s="132">
        <f t="shared" ref="I4:I11" si="1">G4/C4</f>
        <v>0.97702134191851697</v>
      </c>
      <c r="J4" s="132">
        <f t="shared" ref="J4:J11" si="2">F4/D4</f>
        <v>0.80626146964856205</v>
      </c>
      <c r="K4" s="132">
        <f t="shared" ref="K4:K11" si="3">G4/E4</f>
        <v>0.82730441623525197</v>
      </c>
      <c r="L4" s="136">
        <v>600</v>
      </c>
      <c r="M4" s="139">
        <v>10</v>
      </c>
      <c r="N4" s="139">
        <v>4</v>
      </c>
      <c r="O4" s="132">
        <f t="shared" ref="O4:O11" si="4">N4/M4</f>
        <v>0.4</v>
      </c>
    </row>
    <row r="5" spans="1:16" ht="27" customHeight="1">
      <c r="A5" s="13" t="s">
        <v>59</v>
      </c>
      <c r="B5" s="104">
        <v>313500</v>
      </c>
      <c r="C5" s="130">
        <v>69449.800009540195</v>
      </c>
      <c r="D5" s="83">
        <v>391800</v>
      </c>
      <c r="E5" s="131">
        <v>80615.751891421605</v>
      </c>
      <c r="F5" s="114">
        <v>275040.5</v>
      </c>
      <c r="G5" s="114">
        <v>54039.79</v>
      </c>
      <c r="H5" s="132">
        <f t="shared" si="0"/>
        <v>0.87732216905901095</v>
      </c>
      <c r="I5" s="132">
        <f t="shared" si="1"/>
        <v>0.77811296782102501</v>
      </c>
      <c r="J5" s="132">
        <f t="shared" si="2"/>
        <v>0.70199208779989797</v>
      </c>
      <c r="K5" s="132">
        <f t="shared" si="3"/>
        <v>0.67033785249294997</v>
      </c>
      <c r="L5" s="136"/>
      <c r="M5" s="139">
        <v>7</v>
      </c>
      <c r="N5" s="139">
        <v>6</v>
      </c>
      <c r="O5" s="132">
        <f t="shared" si="4"/>
        <v>0.85714285714285698</v>
      </c>
    </row>
    <row r="6" spans="1:16" ht="27" customHeight="1">
      <c r="A6" s="13" t="s">
        <v>45</v>
      </c>
      <c r="B6" s="104">
        <v>225000</v>
      </c>
      <c r="C6" s="130">
        <v>46305.368427077097</v>
      </c>
      <c r="D6" s="83">
        <v>278625</v>
      </c>
      <c r="E6" s="131">
        <v>53243.670396198599</v>
      </c>
      <c r="F6" s="134">
        <v>207828.48000000001</v>
      </c>
      <c r="G6" s="134">
        <v>37683.46</v>
      </c>
      <c r="H6" s="135">
        <f t="shared" si="0"/>
        <v>0.92368213333333304</v>
      </c>
      <c r="I6" s="132">
        <f t="shared" si="1"/>
        <v>0.81380326471961695</v>
      </c>
      <c r="J6" s="135">
        <f t="shared" si="2"/>
        <v>0.74590751009421297</v>
      </c>
      <c r="K6" s="132">
        <f t="shared" si="3"/>
        <v>0.70775473816114798</v>
      </c>
      <c r="L6" s="136"/>
      <c r="M6" s="139">
        <v>5</v>
      </c>
      <c r="N6" s="139">
        <v>2</v>
      </c>
      <c r="O6" s="132">
        <f t="shared" si="4"/>
        <v>0.4</v>
      </c>
      <c r="P6" s="140" t="s">
        <v>902</v>
      </c>
    </row>
    <row r="7" spans="1:16" ht="27" customHeight="1">
      <c r="A7" s="13" t="s">
        <v>47</v>
      </c>
      <c r="B7" s="104">
        <v>1354500</v>
      </c>
      <c r="C7" s="130">
        <v>277512.01923905901</v>
      </c>
      <c r="D7" s="83">
        <v>1675575</v>
      </c>
      <c r="E7" s="131">
        <v>317521.49833911599</v>
      </c>
      <c r="F7" s="114">
        <v>1404670.69</v>
      </c>
      <c r="G7" s="114">
        <v>269291.78999999998</v>
      </c>
      <c r="H7" s="133">
        <f t="shared" si="0"/>
        <v>1.0370400073828001</v>
      </c>
      <c r="I7" s="132">
        <f t="shared" si="1"/>
        <v>0.97037883526054503</v>
      </c>
      <c r="J7" s="132">
        <f t="shared" si="2"/>
        <v>0.838321585127494</v>
      </c>
      <c r="K7" s="132">
        <f t="shared" si="3"/>
        <v>0.84810569176766004</v>
      </c>
      <c r="L7" s="136">
        <v>600</v>
      </c>
      <c r="M7" s="139">
        <v>27</v>
      </c>
      <c r="N7" s="139">
        <v>13</v>
      </c>
      <c r="O7" s="132">
        <f t="shared" si="4"/>
        <v>0.48148148148148101</v>
      </c>
    </row>
    <row r="8" spans="1:16" ht="27" customHeight="1">
      <c r="A8" s="13" t="s">
        <v>51</v>
      </c>
      <c r="B8" s="104">
        <v>1195500</v>
      </c>
      <c r="C8" s="130">
        <v>284796.72453831602</v>
      </c>
      <c r="D8" s="83">
        <v>1487925</v>
      </c>
      <c r="E8" s="131">
        <v>327943.80598760297</v>
      </c>
      <c r="F8" s="114">
        <v>1148342.25</v>
      </c>
      <c r="G8" s="114">
        <v>258070.59</v>
      </c>
      <c r="H8" s="132">
        <f t="shared" si="0"/>
        <v>0.960553952321205</v>
      </c>
      <c r="I8" s="132">
        <f t="shared" si="1"/>
        <v>0.906157156190466</v>
      </c>
      <c r="J8" s="132">
        <f t="shared" si="2"/>
        <v>0.77177428297797301</v>
      </c>
      <c r="K8" s="132">
        <f t="shared" si="3"/>
        <v>0.78693539956585001</v>
      </c>
      <c r="L8" s="136"/>
      <c r="M8" s="139">
        <v>26</v>
      </c>
      <c r="N8" s="139">
        <v>15</v>
      </c>
      <c r="O8" s="132">
        <f t="shared" si="4"/>
        <v>0.57692307692307698</v>
      </c>
    </row>
    <row r="9" spans="1:16" ht="27" customHeight="1">
      <c r="A9" s="13" t="s">
        <v>43</v>
      </c>
      <c r="B9" s="104">
        <v>432000</v>
      </c>
      <c r="C9" s="130">
        <v>91742.511200306704</v>
      </c>
      <c r="D9" s="83">
        <v>523500</v>
      </c>
      <c r="E9" s="131">
        <v>102872.153575355</v>
      </c>
      <c r="F9" s="114">
        <v>526977.27</v>
      </c>
      <c r="G9" s="114">
        <v>105621.58</v>
      </c>
      <c r="H9" s="133">
        <f t="shared" si="0"/>
        <v>1.21985479166667</v>
      </c>
      <c r="I9" s="133">
        <f t="shared" si="1"/>
        <v>1.1512828526068</v>
      </c>
      <c r="J9" s="133">
        <f t="shared" si="2"/>
        <v>1.0066423495701999</v>
      </c>
      <c r="K9" s="133">
        <f t="shared" si="3"/>
        <v>1.02672663426484</v>
      </c>
      <c r="L9" s="136">
        <v>5000</v>
      </c>
      <c r="M9" s="139">
        <v>3</v>
      </c>
      <c r="N9" s="139">
        <v>0</v>
      </c>
      <c r="O9" s="133">
        <f t="shared" si="4"/>
        <v>0</v>
      </c>
    </row>
    <row r="10" spans="1:16" ht="27" customHeight="1">
      <c r="A10" s="13" t="s">
        <v>53</v>
      </c>
      <c r="B10" s="104">
        <v>1552500</v>
      </c>
      <c r="C10" s="130">
        <v>328187.97079882398</v>
      </c>
      <c r="D10" s="83">
        <v>1935750</v>
      </c>
      <c r="E10" s="131">
        <v>378703.00347130501</v>
      </c>
      <c r="F10" s="114">
        <v>1527088.73</v>
      </c>
      <c r="G10" s="114">
        <v>301362.06</v>
      </c>
      <c r="H10" s="132">
        <f t="shared" si="0"/>
        <v>0.98363203220611894</v>
      </c>
      <c r="I10" s="132">
        <f t="shared" si="1"/>
        <v>0.91826052998369001</v>
      </c>
      <c r="J10" s="132">
        <f t="shared" si="2"/>
        <v>0.78888737181970803</v>
      </c>
      <c r="K10" s="132">
        <f t="shared" si="3"/>
        <v>0.79577414817845404</v>
      </c>
      <c r="L10" s="136"/>
      <c r="M10" s="139">
        <v>33</v>
      </c>
      <c r="N10" s="139">
        <v>16</v>
      </c>
      <c r="O10" s="132">
        <f t="shared" si="4"/>
        <v>0.48484848484848497</v>
      </c>
    </row>
    <row r="11" spans="1:16" s="19" customFormat="1" ht="27" customHeight="1">
      <c r="A11" s="6" t="s">
        <v>903</v>
      </c>
      <c r="B11" s="126">
        <f t="shared" ref="B11:G11" si="5">SUM(B3:B10)</f>
        <v>6055500</v>
      </c>
      <c r="C11" s="127">
        <f t="shared" si="5"/>
        <v>1323127.9092480701</v>
      </c>
      <c r="D11" s="98">
        <f t="shared" si="5"/>
        <v>7543875</v>
      </c>
      <c r="E11" s="128">
        <f t="shared" si="5"/>
        <v>1525797.3339883799</v>
      </c>
      <c r="F11" s="12">
        <f t="shared" si="5"/>
        <v>6061874.1100000003</v>
      </c>
      <c r="G11" s="12">
        <f t="shared" si="5"/>
        <v>1231290.68</v>
      </c>
      <c r="H11" s="132">
        <f t="shared" si="0"/>
        <v>1.00105261497812</v>
      </c>
      <c r="I11" s="132">
        <f t="shared" si="1"/>
        <v>0.93059081544107103</v>
      </c>
      <c r="J11" s="132">
        <f t="shared" si="2"/>
        <v>0.803549118987258</v>
      </c>
      <c r="K11" s="132">
        <f t="shared" si="3"/>
        <v>0.80698180064416103</v>
      </c>
      <c r="L11" s="136">
        <v>6200</v>
      </c>
      <c r="M11" s="139">
        <f>SUM(M3:M10)</f>
        <v>128</v>
      </c>
      <c r="N11" s="139">
        <f>SUM(N3:N10)</f>
        <v>62</v>
      </c>
      <c r="O11" s="132">
        <f t="shared" si="4"/>
        <v>0.484375</v>
      </c>
      <c r="P11" s="138"/>
    </row>
  </sheetData>
  <mergeCells count="1">
    <mergeCell ref="A1:O1"/>
  </mergeCells>
  <phoneticPr fontId="31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XFB535"/>
  <sheetViews>
    <sheetView workbookViewId="0">
      <selection activeCell="F531" sqref="F531"/>
    </sheetView>
  </sheetViews>
  <sheetFormatPr defaultColWidth="20" defaultRowHeight="13.5"/>
  <cols>
    <col min="1" max="1" width="11.75" style="115" customWidth="1"/>
    <col min="2" max="2" width="11" style="115" customWidth="1"/>
    <col min="3" max="3" width="8.5" style="115" customWidth="1"/>
    <col min="4" max="4" width="10.625" style="115" customWidth="1"/>
    <col min="5" max="5" width="10" style="115" customWidth="1"/>
    <col min="6" max="6" width="20" style="115"/>
    <col min="7" max="7" width="9" style="115" customWidth="1"/>
    <col min="8" max="8" width="9.375" style="115" customWidth="1"/>
    <col min="9" max="9" width="11.375" style="115" customWidth="1"/>
    <col min="10" max="10" width="9" style="116" customWidth="1"/>
    <col min="11" max="16382" width="20" style="115"/>
  </cols>
  <sheetData>
    <row r="1" spans="1:16382" s="115" customFormat="1" ht="15.75">
      <c r="A1" s="117" t="s">
        <v>904</v>
      </c>
      <c r="B1" s="117" t="s">
        <v>905</v>
      </c>
      <c r="C1" s="118" t="s">
        <v>906</v>
      </c>
      <c r="D1" s="117" t="s">
        <v>907</v>
      </c>
      <c r="E1" s="117" t="s">
        <v>908</v>
      </c>
      <c r="F1" s="117" t="s">
        <v>909</v>
      </c>
      <c r="G1" s="117" t="s">
        <v>910</v>
      </c>
      <c r="H1" s="117" t="s">
        <v>911</v>
      </c>
      <c r="I1" s="117" t="s">
        <v>912</v>
      </c>
      <c r="J1" s="120" t="s">
        <v>913</v>
      </c>
    </row>
    <row r="2" spans="1:16382" s="316" customFormat="1" ht="12.75">
      <c r="A2" s="314" t="s">
        <v>1055</v>
      </c>
      <c r="B2" s="314" t="s">
        <v>234</v>
      </c>
      <c r="C2" s="314" t="s">
        <v>1520</v>
      </c>
      <c r="D2" s="314" t="s">
        <v>915</v>
      </c>
      <c r="E2" s="314" t="s">
        <v>1026</v>
      </c>
      <c r="F2" s="314" t="s">
        <v>82</v>
      </c>
      <c r="G2" s="314" t="s">
        <v>918</v>
      </c>
      <c r="H2" s="314" t="s">
        <v>919</v>
      </c>
      <c r="I2" s="314" t="s">
        <v>1382</v>
      </c>
      <c r="J2" s="315">
        <v>-5</v>
      </c>
    </row>
    <row r="3" spans="1:16382" s="317" customFormat="1">
      <c r="A3" s="314" t="s">
        <v>1055</v>
      </c>
      <c r="B3" s="314" t="s">
        <v>1056</v>
      </c>
      <c r="C3" s="314" t="s">
        <v>1057</v>
      </c>
      <c r="D3" s="314" t="s">
        <v>915</v>
      </c>
      <c r="E3" s="314" t="s">
        <v>916</v>
      </c>
      <c r="F3" s="314" t="s">
        <v>82</v>
      </c>
      <c r="G3" s="314" t="s">
        <v>918</v>
      </c>
      <c r="H3" s="314" t="s">
        <v>919</v>
      </c>
      <c r="I3" s="314" t="s">
        <v>1018</v>
      </c>
      <c r="J3" s="315">
        <v>-15</v>
      </c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  <c r="BC3" s="316"/>
      <c r="BD3" s="316"/>
      <c r="BE3" s="316"/>
      <c r="BF3" s="316"/>
      <c r="BG3" s="316"/>
      <c r="BH3" s="316"/>
      <c r="BI3" s="316"/>
      <c r="BJ3" s="316"/>
      <c r="BK3" s="316"/>
      <c r="BL3" s="316"/>
      <c r="BM3" s="316"/>
      <c r="BN3" s="316"/>
      <c r="BO3" s="316"/>
      <c r="BP3" s="316"/>
      <c r="BQ3" s="316"/>
      <c r="BR3" s="316"/>
      <c r="BS3" s="316"/>
      <c r="BT3" s="316"/>
      <c r="BU3" s="316"/>
      <c r="BV3" s="316"/>
      <c r="BW3" s="316"/>
      <c r="BX3" s="316"/>
      <c r="BY3" s="316"/>
      <c r="BZ3" s="316"/>
      <c r="CA3" s="316"/>
      <c r="CB3" s="316"/>
      <c r="CC3" s="316"/>
      <c r="CD3" s="316"/>
      <c r="CE3" s="316"/>
      <c r="CF3" s="316"/>
      <c r="CG3" s="316"/>
      <c r="CH3" s="316"/>
      <c r="CI3" s="316"/>
      <c r="CJ3" s="316"/>
      <c r="CK3" s="316"/>
      <c r="CL3" s="316"/>
      <c r="CM3" s="316"/>
      <c r="CN3" s="316"/>
      <c r="CO3" s="316"/>
      <c r="CP3" s="316"/>
      <c r="CQ3" s="316"/>
      <c r="CR3" s="316"/>
      <c r="CS3" s="316"/>
      <c r="CT3" s="316"/>
      <c r="CU3" s="316"/>
      <c r="CV3" s="316"/>
      <c r="CW3" s="316"/>
      <c r="CX3" s="316"/>
      <c r="CY3" s="316"/>
      <c r="CZ3" s="316"/>
      <c r="DA3" s="316"/>
      <c r="DB3" s="316"/>
      <c r="DC3" s="316"/>
      <c r="DD3" s="316"/>
      <c r="DE3" s="316"/>
      <c r="DF3" s="316"/>
      <c r="DG3" s="316"/>
      <c r="DH3" s="316"/>
      <c r="DI3" s="316"/>
      <c r="DJ3" s="316"/>
      <c r="DK3" s="316"/>
      <c r="DL3" s="316"/>
      <c r="DM3" s="316"/>
      <c r="DN3" s="316"/>
      <c r="DO3" s="316"/>
      <c r="DP3" s="316"/>
      <c r="DQ3" s="316"/>
      <c r="DR3" s="316"/>
      <c r="DS3" s="316"/>
      <c r="DT3" s="316"/>
      <c r="DU3" s="316"/>
      <c r="DV3" s="316"/>
      <c r="DW3" s="316"/>
      <c r="DX3" s="316"/>
      <c r="DY3" s="316"/>
      <c r="DZ3" s="316"/>
      <c r="EA3" s="316"/>
      <c r="EB3" s="316"/>
      <c r="EC3" s="316"/>
      <c r="ED3" s="316"/>
      <c r="EE3" s="316"/>
      <c r="EF3" s="316"/>
      <c r="EG3" s="316"/>
      <c r="EH3" s="316"/>
      <c r="EI3" s="316"/>
      <c r="EJ3" s="316"/>
      <c r="EK3" s="316"/>
      <c r="EL3" s="316"/>
      <c r="EM3" s="316"/>
      <c r="EN3" s="316"/>
      <c r="EO3" s="316"/>
      <c r="EP3" s="316"/>
      <c r="EQ3" s="316"/>
      <c r="ER3" s="316"/>
      <c r="ES3" s="316"/>
      <c r="ET3" s="316"/>
      <c r="EU3" s="316"/>
      <c r="EV3" s="316"/>
      <c r="EW3" s="316"/>
      <c r="EX3" s="316"/>
      <c r="EY3" s="316"/>
      <c r="EZ3" s="316"/>
      <c r="FA3" s="316"/>
      <c r="FB3" s="316"/>
      <c r="FC3" s="316"/>
      <c r="FD3" s="316"/>
      <c r="FE3" s="316"/>
      <c r="FF3" s="316"/>
      <c r="FG3" s="316"/>
      <c r="FH3" s="316"/>
      <c r="FI3" s="316"/>
      <c r="FJ3" s="316"/>
      <c r="FK3" s="316"/>
      <c r="FL3" s="316"/>
      <c r="FM3" s="316"/>
      <c r="FN3" s="316"/>
      <c r="FO3" s="316"/>
      <c r="FP3" s="316"/>
      <c r="FQ3" s="316"/>
      <c r="FR3" s="316"/>
      <c r="FS3" s="316"/>
      <c r="FT3" s="316"/>
      <c r="FU3" s="316"/>
      <c r="FV3" s="316"/>
      <c r="FW3" s="316"/>
      <c r="FX3" s="316"/>
      <c r="FY3" s="316"/>
      <c r="FZ3" s="316"/>
      <c r="GA3" s="316"/>
      <c r="GB3" s="316"/>
      <c r="GC3" s="316"/>
      <c r="GD3" s="316"/>
      <c r="GE3" s="316"/>
      <c r="GF3" s="316"/>
      <c r="GG3" s="316"/>
      <c r="GH3" s="316"/>
      <c r="GI3" s="316"/>
      <c r="GJ3" s="316"/>
      <c r="GK3" s="316"/>
      <c r="GL3" s="316"/>
      <c r="GM3" s="316"/>
      <c r="GN3" s="316"/>
      <c r="GO3" s="316"/>
      <c r="GP3" s="316"/>
      <c r="GQ3" s="316"/>
      <c r="GR3" s="316"/>
      <c r="GS3" s="316"/>
      <c r="GT3" s="316"/>
      <c r="GU3" s="316"/>
      <c r="GV3" s="316"/>
      <c r="GW3" s="316"/>
      <c r="GX3" s="316"/>
      <c r="GY3" s="316"/>
      <c r="GZ3" s="316"/>
      <c r="HA3" s="316"/>
      <c r="HB3" s="316"/>
      <c r="HC3" s="316"/>
      <c r="HD3" s="316"/>
      <c r="HE3" s="316"/>
      <c r="HF3" s="316"/>
      <c r="HG3" s="316"/>
      <c r="HH3" s="316"/>
      <c r="HI3" s="316"/>
      <c r="HJ3" s="316"/>
      <c r="HK3" s="316"/>
      <c r="HL3" s="316"/>
      <c r="HM3" s="316"/>
      <c r="HN3" s="316"/>
      <c r="HO3" s="316"/>
      <c r="HP3" s="316"/>
      <c r="HQ3" s="316"/>
      <c r="HR3" s="316"/>
      <c r="HS3" s="316"/>
      <c r="HT3" s="316"/>
      <c r="HU3" s="316"/>
      <c r="HV3" s="316"/>
      <c r="HW3" s="316"/>
      <c r="HX3" s="316"/>
      <c r="HY3" s="316"/>
      <c r="HZ3" s="316"/>
      <c r="IA3" s="316"/>
      <c r="IB3" s="316"/>
      <c r="IC3" s="316"/>
      <c r="ID3" s="316"/>
      <c r="IE3" s="316"/>
      <c r="IF3" s="316"/>
      <c r="IG3" s="316"/>
      <c r="IH3" s="316"/>
      <c r="II3" s="316"/>
      <c r="IJ3" s="316"/>
      <c r="IK3" s="316"/>
      <c r="IL3" s="316"/>
      <c r="IM3" s="316"/>
      <c r="IN3" s="316"/>
      <c r="IO3" s="316"/>
      <c r="IP3" s="316"/>
      <c r="IQ3" s="316"/>
      <c r="IR3" s="316"/>
      <c r="IS3" s="316"/>
      <c r="IT3" s="316"/>
      <c r="IU3" s="316"/>
      <c r="IV3" s="316"/>
      <c r="IW3" s="316"/>
      <c r="IX3" s="316"/>
      <c r="IY3" s="316"/>
      <c r="IZ3" s="316"/>
      <c r="JA3" s="316"/>
      <c r="JB3" s="316"/>
      <c r="JC3" s="316"/>
      <c r="JD3" s="316"/>
      <c r="JE3" s="316"/>
      <c r="JF3" s="316"/>
      <c r="JG3" s="316"/>
      <c r="JH3" s="316"/>
      <c r="JI3" s="316"/>
      <c r="JJ3" s="316"/>
      <c r="JK3" s="316"/>
      <c r="JL3" s="316"/>
      <c r="JM3" s="316"/>
      <c r="JN3" s="316"/>
      <c r="JO3" s="316"/>
      <c r="JP3" s="316"/>
      <c r="JQ3" s="316"/>
      <c r="JR3" s="316"/>
      <c r="JS3" s="316"/>
      <c r="JT3" s="316"/>
      <c r="JU3" s="316"/>
      <c r="JV3" s="316"/>
      <c r="JW3" s="316"/>
      <c r="JX3" s="316"/>
      <c r="JY3" s="316"/>
      <c r="JZ3" s="316"/>
      <c r="KA3" s="316"/>
      <c r="KB3" s="316"/>
      <c r="KC3" s="316"/>
      <c r="KD3" s="316"/>
      <c r="KE3" s="316"/>
      <c r="KF3" s="316"/>
      <c r="KG3" s="316"/>
      <c r="KH3" s="316"/>
      <c r="KI3" s="316"/>
      <c r="KJ3" s="316"/>
      <c r="KK3" s="316"/>
      <c r="KL3" s="316"/>
      <c r="KM3" s="316"/>
      <c r="KN3" s="316"/>
      <c r="KO3" s="316"/>
      <c r="KP3" s="316"/>
      <c r="KQ3" s="316"/>
      <c r="KR3" s="316"/>
      <c r="KS3" s="316"/>
      <c r="KT3" s="316"/>
      <c r="KU3" s="316"/>
      <c r="KV3" s="316"/>
      <c r="KW3" s="316"/>
      <c r="KX3" s="316"/>
      <c r="KY3" s="316"/>
      <c r="KZ3" s="316"/>
      <c r="LA3" s="316"/>
      <c r="LB3" s="316"/>
      <c r="LC3" s="316"/>
      <c r="LD3" s="316"/>
      <c r="LE3" s="316"/>
      <c r="LF3" s="316"/>
      <c r="LG3" s="316"/>
      <c r="LH3" s="316"/>
      <c r="LI3" s="316"/>
      <c r="LJ3" s="316"/>
      <c r="LK3" s="316"/>
      <c r="LL3" s="316"/>
      <c r="LM3" s="316"/>
      <c r="LN3" s="316"/>
      <c r="LO3" s="316"/>
      <c r="LP3" s="316"/>
      <c r="LQ3" s="316"/>
      <c r="LR3" s="316"/>
      <c r="LS3" s="316"/>
      <c r="LT3" s="316"/>
      <c r="LU3" s="316"/>
      <c r="LV3" s="316"/>
      <c r="LW3" s="316"/>
      <c r="LX3" s="316"/>
      <c r="LY3" s="316"/>
      <c r="LZ3" s="316"/>
      <c r="MA3" s="316"/>
      <c r="MB3" s="316"/>
      <c r="MC3" s="316"/>
      <c r="MD3" s="316"/>
      <c r="ME3" s="316"/>
      <c r="MF3" s="316"/>
      <c r="MG3" s="316"/>
      <c r="MH3" s="316"/>
      <c r="MI3" s="316"/>
      <c r="MJ3" s="316"/>
      <c r="MK3" s="316"/>
      <c r="ML3" s="316"/>
      <c r="MM3" s="316"/>
      <c r="MN3" s="316"/>
      <c r="MO3" s="316"/>
      <c r="MP3" s="316"/>
      <c r="MQ3" s="316"/>
      <c r="MR3" s="316"/>
      <c r="MS3" s="316"/>
      <c r="MT3" s="316"/>
      <c r="MU3" s="316"/>
      <c r="MV3" s="316"/>
      <c r="MW3" s="316"/>
      <c r="MX3" s="316"/>
      <c r="MY3" s="316"/>
      <c r="MZ3" s="316"/>
      <c r="NA3" s="316"/>
      <c r="NB3" s="316"/>
      <c r="NC3" s="316"/>
      <c r="ND3" s="316"/>
      <c r="NE3" s="316"/>
      <c r="NF3" s="316"/>
      <c r="NG3" s="316"/>
      <c r="NH3" s="316"/>
      <c r="NI3" s="316"/>
      <c r="NJ3" s="316"/>
      <c r="NK3" s="316"/>
      <c r="NL3" s="316"/>
      <c r="NM3" s="316"/>
      <c r="NN3" s="316"/>
      <c r="NO3" s="316"/>
      <c r="NP3" s="316"/>
      <c r="NQ3" s="316"/>
      <c r="NR3" s="316"/>
      <c r="NS3" s="316"/>
      <c r="NT3" s="316"/>
      <c r="NU3" s="316"/>
      <c r="NV3" s="316"/>
      <c r="NW3" s="316"/>
      <c r="NX3" s="316"/>
      <c r="NY3" s="316"/>
      <c r="NZ3" s="316"/>
      <c r="OA3" s="316"/>
      <c r="OB3" s="316"/>
      <c r="OC3" s="316"/>
      <c r="OD3" s="316"/>
      <c r="OE3" s="316"/>
      <c r="OF3" s="316"/>
      <c r="OG3" s="316"/>
      <c r="OH3" s="316"/>
      <c r="OI3" s="316"/>
      <c r="OJ3" s="316"/>
      <c r="OK3" s="316"/>
      <c r="OL3" s="316"/>
      <c r="OM3" s="316"/>
      <c r="ON3" s="316"/>
      <c r="OO3" s="316"/>
      <c r="OP3" s="316"/>
      <c r="OQ3" s="316"/>
      <c r="OR3" s="316"/>
      <c r="OS3" s="316"/>
      <c r="OT3" s="316"/>
      <c r="OU3" s="316"/>
      <c r="OV3" s="316"/>
      <c r="OW3" s="316"/>
      <c r="OX3" s="316"/>
      <c r="OY3" s="316"/>
      <c r="OZ3" s="316"/>
      <c r="PA3" s="316"/>
      <c r="PB3" s="316"/>
      <c r="PC3" s="316"/>
      <c r="PD3" s="316"/>
      <c r="PE3" s="316"/>
      <c r="PF3" s="316"/>
      <c r="PG3" s="316"/>
      <c r="PH3" s="316"/>
      <c r="PI3" s="316"/>
      <c r="PJ3" s="316"/>
      <c r="PK3" s="316"/>
      <c r="PL3" s="316"/>
      <c r="PM3" s="316"/>
      <c r="PN3" s="316"/>
      <c r="PO3" s="316"/>
      <c r="PP3" s="316"/>
      <c r="PQ3" s="316"/>
      <c r="PR3" s="316"/>
      <c r="PS3" s="316"/>
      <c r="PT3" s="316"/>
      <c r="PU3" s="316"/>
      <c r="PV3" s="316"/>
      <c r="PW3" s="316"/>
      <c r="PX3" s="316"/>
      <c r="PY3" s="316"/>
      <c r="PZ3" s="316"/>
      <c r="QA3" s="316"/>
      <c r="QB3" s="316"/>
      <c r="QC3" s="316"/>
      <c r="QD3" s="316"/>
      <c r="QE3" s="316"/>
      <c r="QF3" s="316"/>
      <c r="QG3" s="316"/>
      <c r="QH3" s="316"/>
      <c r="QI3" s="316"/>
      <c r="QJ3" s="316"/>
      <c r="QK3" s="316"/>
      <c r="QL3" s="316"/>
      <c r="QM3" s="316"/>
      <c r="QN3" s="316"/>
      <c r="QO3" s="316"/>
      <c r="QP3" s="316"/>
      <c r="QQ3" s="316"/>
      <c r="QR3" s="316"/>
      <c r="QS3" s="316"/>
      <c r="QT3" s="316"/>
      <c r="QU3" s="316"/>
      <c r="QV3" s="316"/>
      <c r="QW3" s="316"/>
      <c r="QX3" s="316"/>
      <c r="QY3" s="316"/>
      <c r="QZ3" s="316"/>
      <c r="RA3" s="316"/>
      <c r="RB3" s="316"/>
      <c r="RC3" s="316"/>
      <c r="RD3" s="316"/>
      <c r="RE3" s="316"/>
      <c r="RF3" s="316"/>
      <c r="RG3" s="316"/>
      <c r="RH3" s="316"/>
      <c r="RI3" s="316"/>
      <c r="RJ3" s="316"/>
      <c r="RK3" s="316"/>
      <c r="RL3" s="316"/>
      <c r="RM3" s="316"/>
      <c r="RN3" s="316"/>
      <c r="RO3" s="316"/>
      <c r="RP3" s="316"/>
      <c r="RQ3" s="316"/>
      <c r="RR3" s="316"/>
      <c r="RS3" s="316"/>
      <c r="RT3" s="316"/>
      <c r="RU3" s="316"/>
      <c r="RV3" s="316"/>
      <c r="RW3" s="316"/>
      <c r="RX3" s="316"/>
      <c r="RY3" s="316"/>
      <c r="RZ3" s="316"/>
      <c r="SA3" s="316"/>
      <c r="SB3" s="316"/>
      <c r="SC3" s="316"/>
      <c r="SD3" s="316"/>
      <c r="SE3" s="316"/>
      <c r="SF3" s="316"/>
      <c r="SG3" s="316"/>
      <c r="SH3" s="316"/>
      <c r="SI3" s="316"/>
      <c r="SJ3" s="316"/>
      <c r="SK3" s="316"/>
      <c r="SL3" s="316"/>
      <c r="SM3" s="316"/>
      <c r="SN3" s="316"/>
      <c r="SO3" s="316"/>
      <c r="SP3" s="316"/>
      <c r="SQ3" s="316"/>
      <c r="SR3" s="316"/>
      <c r="SS3" s="316"/>
      <c r="ST3" s="316"/>
      <c r="SU3" s="316"/>
      <c r="SV3" s="316"/>
      <c r="SW3" s="316"/>
      <c r="SX3" s="316"/>
      <c r="SY3" s="316"/>
      <c r="SZ3" s="316"/>
      <c r="TA3" s="316"/>
      <c r="TB3" s="316"/>
      <c r="TC3" s="316"/>
      <c r="TD3" s="316"/>
      <c r="TE3" s="316"/>
      <c r="TF3" s="316"/>
      <c r="TG3" s="316"/>
      <c r="TH3" s="316"/>
      <c r="TI3" s="316"/>
      <c r="TJ3" s="316"/>
      <c r="TK3" s="316"/>
      <c r="TL3" s="316"/>
      <c r="TM3" s="316"/>
      <c r="TN3" s="316"/>
      <c r="TO3" s="316"/>
      <c r="TP3" s="316"/>
      <c r="TQ3" s="316"/>
      <c r="TR3" s="316"/>
      <c r="TS3" s="316"/>
      <c r="TT3" s="316"/>
      <c r="TU3" s="316"/>
      <c r="TV3" s="316"/>
      <c r="TW3" s="316"/>
      <c r="TX3" s="316"/>
      <c r="TY3" s="316"/>
      <c r="TZ3" s="316"/>
      <c r="UA3" s="316"/>
      <c r="UB3" s="316"/>
      <c r="UC3" s="316"/>
      <c r="UD3" s="316"/>
      <c r="UE3" s="316"/>
      <c r="UF3" s="316"/>
      <c r="UG3" s="316"/>
      <c r="UH3" s="316"/>
      <c r="UI3" s="316"/>
      <c r="UJ3" s="316"/>
      <c r="UK3" s="316"/>
      <c r="UL3" s="316"/>
      <c r="UM3" s="316"/>
      <c r="UN3" s="316"/>
      <c r="UO3" s="316"/>
      <c r="UP3" s="316"/>
      <c r="UQ3" s="316"/>
      <c r="UR3" s="316"/>
      <c r="US3" s="316"/>
      <c r="UT3" s="316"/>
      <c r="UU3" s="316"/>
      <c r="UV3" s="316"/>
      <c r="UW3" s="316"/>
      <c r="UX3" s="316"/>
      <c r="UY3" s="316"/>
      <c r="UZ3" s="316"/>
      <c r="VA3" s="316"/>
      <c r="VB3" s="316"/>
      <c r="VC3" s="316"/>
      <c r="VD3" s="316"/>
      <c r="VE3" s="316"/>
      <c r="VF3" s="316"/>
      <c r="VG3" s="316"/>
      <c r="VH3" s="316"/>
      <c r="VI3" s="316"/>
      <c r="VJ3" s="316"/>
      <c r="VK3" s="316"/>
      <c r="VL3" s="316"/>
      <c r="VM3" s="316"/>
      <c r="VN3" s="316"/>
      <c r="VO3" s="316"/>
      <c r="VP3" s="316"/>
      <c r="VQ3" s="316"/>
      <c r="VR3" s="316"/>
      <c r="VS3" s="316"/>
      <c r="VT3" s="316"/>
      <c r="VU3" s="316"/>
      <c r="VV3" s="316"/>
      <c r="VW3" s="316"/>
      <c r="VX3" s="316"/>
      <c r="VY3" s="316"/>
      <c r="VZ3" s="316"/>
      <c r="WA3" s="316"/>
      <c r="WB3" s="316"/>
      <c r="WC3" s="316"/>
      <c r="WD3" s="316"/>
      <c r="WE3" s="316"/>
      <c r="WF3" s="316"/>
      <c r="WG3" s="316"/>
      <c r="WH3" s="316"/>
      <c r="WI3" s="316"/>
      <c r="WJ3" s="316"/>
      <c r="WK3" s="316"/>
      <c r="WL3" s="316"/>
      <c r="WM3" s="316"/>
      <c r="WN3" s="316"/>
      <c r="WO3" s="316"/>
      <c r="WP3" s="316"/>
      <c r="WQ3" s="316"/>
      <c r="WR3" s="316"/>
      <c r="WS3" s="316"/>
      <c r="WT3" s="316"/>
      <c r="WU3" s="316"/>
      <c r="WV3" s="316"/>
      <c r="WW3" s="316"/>
      <c r="WX3" s="316"/>
      <c r="WY3" s="316"/>
      <c r="WZ3" s="316"/>
      <c r="XA3" s="316"/>
      <c r="XB3" s="316"/>
      <c r="XC3" s="316"/>
      <c r="XD3" s="316"/>
      <c r="XE3" s="316"/>
      <c r="XF3" s="316"/>
      <c r="XG3" s="316"/>
      <c r="XH3" s="316"/>
      <c r="XI3" s="316"/>
      <c r="XJ3" s="316"/>
      <c r="XK3" s="316"/>
      <c r="XL3" s="316"/>
      <c r="XM3" s="316"/>
      <c r="XN3" s="316"/>
      <c r="XO3" s="316"/>
      <c r="XP3" s="316"/>
      <c r="XQ3" s="316"/>
      <c r="XR3" s="316"/>
      <c r="XS3" s="316"/>
      <c r="XT3" s="316"/>
      <c r="XU3" s="316"/>
      <c r="XV3" s="316"/>
      <c r="XW3" s="316"/>
      <c r="XX3" s="316"/>
      <c r="XY3" s="316"/>
      <c r="XZ3" s="316"/>
      <c r="YA3" s="316"/>
      <c r="YB3" s="316"/>
      <c r="YC3" s="316"/>
      <c r="YD3" s="316"/>
      <c r="YE3" s="316"/>
      <c r="YF3" s="316"/>
      <c r="YG3" s="316"/>
      <c r="YH3" s="316"/>
      <c r="YI3" s="316"/>
      <c r="YJ3" s="316"/>
      <c r="YK3" s="316"/>
      <c r="YL3" s="316"/>
      <c r="YM3" s="316"/>
      <c r="YN3" s="316"/>
      <c r="YO3" s="316"/>
      <c r="YP3" s="316"/>
      <c r="YQ3" s="316"/>
      <c r="YR3" s="316"/>
      <c r="YS3" s="316"/>
      <c r="YT3" s="316"/>
      <c r="YU3" s="316"/>
      <c r="YV3" s="316"/>
      <c r="YW3" s="316"/>
      <c r="YX3" s="316"/>
      <c r="YY3" s="316"/>
      <c r="YZ3" s="316"/>
      <c r="ZA3" s="316"/>
      <c r="ZB3" s="316"/>
      <c r="ZC3" s="316"/>
      <c r="ZD3" s="316"/>
      <c r="ZE3" s="316"/>
      <c r="ZF3" s="316"/>
      <c r="ZG3" s="316"/>
      <c r="ZH3" s="316"/>
      <c r="ZI3" s="316"/>
      <c r="ZJ3" s="316"/>
      <c r="ZK3" s="316"/>
      <c r="ZL3" s="316"/>
      <c r="ZM3" s="316"/>
      <c r="ZN3" s="316"/>
      <c r="ZO3" s="316"/>
      <c r="ZP3" s="316"/>
      <c r="ZQ3" s="316"/>
      <c r="ZR3" s="316"/>
      <c r="ZS3" s="316"/>
      <c r="ZT3" s="316"/>
      <c r="ZU3" s="316"/>
      <c r="ZV3" s="316"/>
      <c r="ZW3" s="316"/>
      <c r="ZX3" s="316"/>
      <c r="ZY3" s="316"/>
      <c r="ZZ3" s="316"/>
      <c r="AAA3" s="316"/>
      <c r="AAB3" s="316"/>
      <c r="AAC3" s="316"/>
      <c r="AAD3" s="316"/>
      <c r="AAE3" s="316"/>
      <c r="AAF3" s="316"/>
      <c r="AAG3" s="316"/>
      <c r="AAH3" s="316"/>
      <c r="AAI3" s="316"/>
      <c r="AAJ3" s="316"/>
      <c r="AAK3" s="316"/>
      <c r="AAL3" s="316"/>
      <c r="AAM3" s="316"/>
      <c r="AAN3" s="316"/>
      <c r="AAO3" s="316"/>
      <c r="AAP3" s="316"/>
      <c r="AAQ3" s="316"/>
      <c r="AAR3" s="316"/>
      <c r="AAS3" s="316"/>
      <c r="AAT3" s="316"/>
      <c r="AAU3" s="316"/>
      <c r="AAV3" s="316"/>
      <c r="AAW3" s="316"/>
      <c r="AAX3" s="316"/>
      <c r="AAY3" s="316"/>
      <c r="AAZ3" s="316"/>
      <c r="ABA3" s="316"/>
      <c r="ABB3" s="316"/>
      <c r="ABC3" s="316"/>
      <c r="ABD3" s="316"/>
      <c r="ABE3" s="316"/>
      <c r="ABF3" s="316"/>
      <c r="ABG3" s="316"/>
      <c r="ABH3" s="316"/>
      <c r="ABI3" s="316"/>
      <c r="ABJ3" s="316"/>
      <c r="ABK3" s="316"/>
      <c r="ABL3" s="316"/>
      <c r="ABM3" s="316"/>
      <c r="ABN3" s="316"/>
      <c r="ABO3" s="316"/>
      <c r="ABP3" s="316"/>
      <c r="ABQ3" s="316"/>
      <c r="ABR3" s="316"/>
      <c r="ABS3" s="316"/>
      <c r="ABT3" s="316"/>
      <c r="ABU3" s="316"/>
      <c r="ABV3" s="316"/>
      <c r="ABW3" s="316"/>
      <c r="ABX3" s="316"/>
      <c r="ABY3" s="316"/>
      <c r="ABZ3" s="316"/>
      <c r="ACA3" s="316"/>
      <c r="ACB3" s="316"/>
      <c r="ACC3" s="316"/>
      <c r="ACD3" s="316"/>
      <c r="ACE3" s="316"/>
      <c r="ACF3" s="316"/>
      <c r="ACG3" s="316"/>
      <c r="ACH3" s="316"/>
      <c r="ACI3" s="316"/>
      <c r="ACJ3" s="316"/>
      <c r="ACK3" s="316"/>
      <c r="ACL3" s="316"/>
      <c r="ACM3" s="316"/>
      <c r="ACN3" s="316"/>
      <c r="ACO3" s="316"/>
      <c r="ACP3" s="316"/>
      <c r="ACQ3" s="316"/>
      <c r="ACR3" s="316"/>
      <c r="ACS3" s="316"/>
      <c r="ACT3" s="316"/>
      <c r="ACU3" s="316"/>
      <c r="ACV3" s="316"/>
      <c r="ACW3" s="316"/>
      <c r="ACX3" s="316"/>
      <c r="ACY3" s="316"/>
      <c r="ACZ3" s="316"/>
      <c r="ADA3" s="316"/>
      <c r="ADB3" s="316"/>
      <c r="ADC3" s="316"/>
      <c r="ADD3" s="316"/>
      <c r="ADE3" s="316"/>
      <c r="ADF3" s="316"/>
      <c r="ADG3" s="316"/>
      <c r="ADH3" s="316"/>
      <c r="ADI3" s="316"/>
      <c r="ADJ3" s="316"/>
      <c r="ADK3" s="316"/>
      <c r="ADL3" s="316"/>
      <c r="ADM3" s="316"/>
      <c r="ADN3" s="316"/>
      <c r="ADO3" s="316"/>
      <c r="ADP3" s="316"/>
      <c r="ADQ3" s="316"/>
      <c r="ADR3" s="316"/>
      <c r="ADS3" s="316"/>
      <c r="ADT3" s="316"/>
      <c r="ADU3" s="316"/>
      <c r="ADV3" s="316"/>
      <c r="ADW3" s="316"/>
      <c r="ADX3" s="316"/>
      <c r="ADY3" s="316"/>
      <c r="ADZ3" s="316"/>
      <c r="AEA3" s="316"/>
      <c r="AEB3" s="316"/>
      <c r="AEC3" s="316"/>
      <c r="AED3" s="316"/>
      <c r="AEE3" s="316"/>
      <c r="AEF3" s="316"/>
      <c r="AEG3" s="316"/>
      <c r="AEH3" s="316"/>
      <c r="AEI3" s="316"/>
      <c r="AEJ3" s="316"/>
      <c r="AEK3" s="316"/>
      <c r="AEL3" s="316"/>
      <c r="AEM3" s="316"/>
      <c r="AEN3" s="316"/>
      <c r="AEO3" s="316"/>
      <c r="AEP3" s="316"/>
      <c r="AEQ3" s="316"/>
      <c r="AER3" s="316"/>
      <c r="AES3" s="316"/>
      <c r="AET3" s="316"/>
      <c r="AEU3" s="316"/>
      <c r="AEV3" s="316"/>
      <c r="AEW3" s="316"/>
      <c r="AEX3" s="316"/>
      <c r="AEY3" s="316"/>
      <c r="AEZ3" s="316"/>
      <c r="AFA3" s="316"/>
      <c r="AFB3" s="316"/>
      <c r="AFC3" s="316"/>
      <c r="AFD3" s="316"/>
      <c r="AFE3" s="316"/>
      <c r="AFF3" s="316"/>
      <c r="AFG3" s="316"/>
      <c r="AFH3" s="316"/>
      <c r="AFI3" s="316"/>
      <c r="AFJ3" s="316"/>
      <c r="AFK3" s="316"/>
      <c r="AFL3" s="316"/>
      <c r="AFM3" s="316"/>
      <c r="AFN3" s="316"/>
      <c r="AFO3" s="316"/>
      <c r="AFP3" s="316"/>
      <c r="AFQ3" s="316"/>
      <c r="AFR3" s="316"/>
      <c r="AFS3" s="316"/>
      <c r="AFT3" s="316"/>
      <c r="AFU3" s="316"/>
      <c r="AFV3" s="316"/>
      <c r="AFW3" s="316"/>
      <c r="AFX3" s="316"/>
      <c r="AFY3" s="316"/>
      <c r="AFZ3" s="316"/>
      <c r="AGA3" s="316"/>
      <c r="AGB3" s="316"/>
      <c r="AGC3" s="316"/>
      <c r="AGD3" s="316"/>
      <c r="AGE3" s="316"/>
      <c r="AGF3" s="316"/>
      <c r="AGG3" s="316"/>
      <c r="AGH3" s="316"/>
      <c r="AGI3" s="316"/>
      <c r="AGJ3" s="316"/>
      <c r="AGK3" s="316"/>
      <c r="AGL3" s="316"/>
      <c r="AGM3" s="316"/>
      <c r="AGN3" s="316"/>
      <c r="AGO3" s="316"/>
      <c r="AGP3" s="316"/>
      <c r="AGQ3" s="316"/>
      <c r="AGR3" s="316"/>
      <c r="AGS3" s="316"/>
      <c r="AGT3" s="316"/>
      <c r="AGU3" s="316"/>
      <c r="AGV3" s="316"/>
      <c r="AGW3" s="316"/>
      <c r="AGX3" s="316"/>
      <c r="AGY3" s="316"/>
      <c r="AGZ3" s="316"/>
      <c r="AHA3" s="316"/>
      <c r="AHB3" s="316"/>
      <c r="AHC3" s="316"/>
      <c r="AHD3" s="316"/>
      <c r="AHE3" s="316"/>
      <c r="AHF3" s="316"/>
      <c r="AHG3" s="316"/>
      <c r="AHH3" s="316"/>
      <c r="AHI3" s="316"/>
      <c r="AHJ3" s="316"/>
      <c r="AHK3" s="316"/>
      <c r="AHL3" s="316"/>
      <c r="AHM3" s="316"/>
      <c r="AHN3" s="316"/>
      <c r="AHO3" s="316"/>
      <c r="AHP3" s="316"/>
      <c r="AHQ3" s="316"/>
      <c r="AHR3" s="316"/>
      <c r="AHS3" s="316"/>
      <c r="AHT3" s="316"/>
      <c r="AHU3" s="316"/>
      <c r="AHV3" s="316"/>
      <c r="AHW3" s="316"/>
      <c r="AHX3" s="316"/>
      <c r="AHY3" s="316"/>
      <c r="AHZ3" s="316"/>
      <c r="AIA3" s="316"/>
      <c r="AIB3" s="316"/>
      <c r="AIC3" s="316"/>
      <c r="AID3" s="316"/>
      <c r="AIE3" s="316"/>
      <c r="AIF3" s="316"/>
      <c r="AIG3" s="316"/>
      <c r="AIH3" s="316"/>
      <c r="AII3" s="316"/>
      <c r="AIJ3" s="316"/>
      <c r="AIK3" s="316"/>
      <c r="AIL3" s="316"/>
      <c r="AIM3" s="316"/>
      <c r="AIN3" s="316"/>
      <c r="AIO3" s="316"/>
      <c r="AIP3" s="316"/>
      <c r="AIQ3" s="316"/>
      <c r="AIR3" s="316"/>
      <c r="AIS3" s="316"/>
      <c r="AIT3" s="316"/>
      <c r="AIU3" s="316"/>
      <c r="AIV3" s="316"/>
      <c r="AIW3" s="316"/>
      <c r="AIX3" s="316"/>
      <c r="AIY3" s="316"/>
      <c r="AIZ3" s="316"/>
      <c r="AJA3" s="316"/>
      <c r="AJB3" s="316"/>
      <c r="AJC3" s="316"/>
      <c r="AJD3" s="316"/>
      <c r="AJE3" s="316"/>
      <c r="AJF3" s="316"/>
      <c r="AJG3" s="316"/>
      <c r="AJH3" s="316"/>
      <c r="AJI3" s="316"/>
      <c r="AJJ3" s="316"/>
      <c r="AJK3" s="316"/>
      <c r="AJL3" s="316"/>
      <c r="AJM3" s="316"/>
      <c r="AJN3" s="316"/>
      <c r="AJO3" s="316"/>
      <c r="AJP3" s="316"/>
      <c r="AJQ3" s="316"/>
      <c r="AJR3" s="316"/>
      <c r="AJS3" s="316"/>
      <c r="AJT3" s="316"/>
      <c r="AJU3" s="316"/>
      <c r="AJV3" s="316"/>
      <c r="AJW3" s="316"/>
      <c r="AJX3" s="316"/>
      <c r="AJY3" s="316"/>
      <c r="AJZ3" s="316"/>
      <c r="AKA3" s="316"/>
      <c r="AKB3" s="316"/>
      <c r="AKC3" s="316"/>
      <c r="AKD3" s="316"/>
      <c r="AKE3" s="316"/>
      <c r="AKF3" s="316"/>
      <c r="AKG3" s="316"/>
      <c r="AKH3" s="316"/>
      <c r="AKI3" s="316"/>
      <c r="AKJ3" s="316"/>
      <c r="AKK3" s="316"/>
      <c r="AKL3" s="316"/>
      <c r="AKM3" s="316"/>
      <c r="AKN3" s="316"/>
      <c r="AKO3" s="316"/>
      <c r="AKP3" s="316"/>
      <c r="AKQ3" s="316"/>
      <c r="AKR3" s="316"/>
      <c r="AKS3" s="316"/>
      <c r="AKT3" s="316"/>
      <c r="AKU3" s="316"/>
      <c r="AKV3" s="316"/>
      <c r="AKW3" s="316"/>
      <c r="AKX3" s="316"/>
      <c r="AKY3" s="316"/>
      <c r="AKZ3" s="316"/>
      <c r="ALA3" s="316"/>
      <c r="ALB3" s="316"/>
      <c r="ALC3" s="316"/>
      <c r="ALD3" s="316"/>
      <c r="ALE3" s="316"/>
      <c r="ALF3" s="316"/>
      <c r="ALG3" s="316"/>
      <c r="ALH3" s="316"/>
      <c r="ALI3" s="316"/>
      <c r="ALJ3" s="316"/>
      <c r="ALK3" s="316"/>
      <c r="ALL3" s="316"/>
      <c r="ALM3" s="316"/>
      <c r="ALN3" s="316"/>
      <c r="ALO3" s="316"/>
      <c r="ALP3" s="316"/>
      <c r="ALQ3" s="316"/>
      <c r="ALR3" s="316"/>
      <c r="ALS3" s="316"/>
      <c r="ALT3" s="316"/>
      <c r="ALU3" s="316"/>
      <c r="ALV3" s="316"/>
      <c r="ALW3" s="316"/>
      <c r="ALX3" s="316"/>
      <c r="ALY3" s="316"/>
      <c r="ALZ3" s="316"/>
      <c r="AMA3" s="316"/>
      <c r="AMB3" s="316"/>
      <c r="AMC3" s="316"/>
      <c r="AMD3" s="316"/>
      <c r="AME3" s="316"/>
      <c r="AMF3" s="316"/>
      <c r="AMG3" s="316"/>
      <c r="AMH3" s="316"/>
      <c r="AMI3" s="316"/>
      <c r="AMJ3" s="316"/>
      <c r="AMK3" s="316"/>
      <c r="AML3" s="316"/>
      <c r="AMM3" s="316"/>
      <c r="AMN3" s="316"/>
      <c r="AMO3" s="316"/>
      <c r="AMP3" s="316"/>
      <c r="AMQ3" s="316"/>
      <c r="AMR3" s="316"/>
      <c r="AMS3" s="316"/>
      <c r="AMT3" s="316"/>
      <c r="AMU3" s="316"/>
      <c r="AMV3" s="316"/>
      <c r="AMW3" s="316"/>
      <c r="AMX3" s="316"/>
      <c r="AMY3" s="316"/>
      <c r="AMZ3" s="316"/>
      <c r="ANA3" s="316"/>
      <c r="ANB3" s="316"/>
      <c r="ANC3" s="316"/>
      <c r="AND3" s="316"/>
      <c r="ANE3" s="316"/>
      <c r="ANF3" s="316"/>
      <c r="ANG3" s="316"/>
      <c r="ANH3" s="316"/>
      <c r="ANI3" s="316"/>
      <c r="ANJ3" s="316"/>
      <c r="ANK3" s="316"/>
      <c r="ANL3" s="316"/>
      <c r="ANM3" s="316"/>
      <c r="ANN3" s="316"/>
      <c r="ANO3" s="316"/>
      <c r="ANP3" s="316"/>
      <c r="ANQ3" s="316"/>
      <c r="ANR3" s="316"/>
      <c r="ANS3" s="316"/>
      <c r="ANT3" s="316"/>
      <c r="ANU3" s="316"/>
      <c r="ANV3" s="316"/>
      <c r="ANW3" s="316"/>
      <c r="ANX3" s="316"/>
      <c r="ANY3" s="316"/>
      <c r="ANZ3" s="316"/>
      <c r="AOA3" s="316"/>
      <c r="AOB3" s="316"/>
      <c r="AOC3" s="316"/>
      <c r="AOD3" s="316"/>
      <c r="AOE3" s="316"/>
      <c r="AOF3" s="316"/>
      <c r="AOG3" s="316"/>
      <c r="AOH3" s="316"/>
      <c r="AOI3" s="316"/>
      <c r="AOJ3" s="316"/>
      <c r="AOK3" s="316"/>
      <c r="AOL3" s="316"/>
      <c r="AOM3" s="316"/>
      <c r="AON3" s="316"/>
      <c r="AOO3" s="316"/>
      <c r="AOP3" s="316"/>
      <c r="AOQ3" s="316"/>
      <c r="AOR3" s="316"/>
      <c r="AOS3" s="316"/>
      <c r="AOT3" s="316"/>
      <c r="AOU3" s="316"/>
      <c r="AOV3" s="316"/>
      <c r="AOW3" s="316"/>
      <c r="AOX3" s="316"/>
      <c r="AOY3" s="316"/>
      <c r="AOZ3" s="316"/>
      <c r="APA3" s="316"/>
      <c r="APB3" s="316"/>
      <c r="APC3" s="316"/>
      <c r="APD3" s="316"/>
      <c r="APE3" s="316"/>
      <c r="APF3" s="316"/>
      <c r="APG3" s="316"/>
      <c r="APH3" s="316"/>
      <c r="API3" s="316"/>
      <c r="APJ3" s="316"/>
      <c r="APK3" s="316"/>
      <c r="APL3" s="316"/>
      <c r="APM3" s="316"/>
      <c r="APN3" s="316"/>
      <c r="APO3" s="316"/>
      <c r="APP3" s="316"/>
      <c r="APQ3" s="316"/>
      <c r="APR3" s="316"/>
      <c r="APS3" s="316"/>
      <c r="APT3" s="316"/>
      <c r="APU3" s="316"/>
      <c r="APV3" s="316"/>
      <c r="APW3" s="316"/>
      <c r="APX3" s="316"/>
      <c r="APY3" s="316"/>
      <c r="APZ3" s="316"/>
      <c r="AQA3" s="316"/>
      <c r="AQB3" s="316"/>
      <c r="AQC3" s="316"/>
      <c r="AQD3" s="316"/>
      <c r="AQE3" s="316"/>
      <c r="AQF3" s="316"/>
      <c r="AQG3" s="316"/>
      <c r="AQH3" s="316"/>
      <c r="AQI3" s="316"/>
      <c r="AQJ3" s="316"/>
      <c r="AQK3" s="316"/>
      <c r="AQL3" s="316"/>
      <c r="AQM3" s="316"/>
      <c r="AQN3" s="316"/>
      <c r="AQO3" s="316"/>
      <c r="AQP3" s="316"/>
      <c r="AQQ3" s="316"/>
      <c r="AQR3" s="316"/>
      <c r="AQS3" s="316"/>
      <c r="AQT3" s="316"/>
      <c r="AQU3" s="316"/>
      <c r="AQV3" s="316"/>
      <c r="AQW3" s="316"/>
      <c r="AQX3" s="316"/>
      <c r="AQY3" s="316"/>
      <c r="AQZ3" s="316"/>
      <c r="ARA3" s="316"/>
      <c r="ARB3" s="316"/>
      <c r="ARC3" s="316"/>
      <c r="ARD3" s="316"/>
      <c r="ARE3" s="316"/>
      <c r="ARF3" s="316"/>
      <c r="ARG3" s="316"/>
      <c r="ARH3" s="316"/>
      <c r="ARI3" s="316"/>
      <c r="ARJ3" s="316"/>
      <c r="ARK3" s="316"/>
      <c r="ARL3" s="316"/>
      <c r="ARM3" s="316"/>
      <c r="ARN3" s="316"/>
      <c r="ARO3" s="316"/>
      <c r="ARP3" s="316"/>
      <c r="ARQ3" s="316"/>
      <c r="ARR3" s="316"/>
      <c r="ARS3" s="316"/>
      <c r="ART3" s="316"/>
      <c r="ARU3" s="316"/>
      <c r="ARV3" s="316"/>
      <c r="ARW3" s="316"/>
      <c r="ARX3" s="316"/>
      <c r="ARY3" s="316"/>
      <c r="ARZ3" s="316"/>
      <c r="ASA3" s="316"/>
      <c r="ASB3" s="316"/>
      <c r="ASC3" s="316"/>
      <c r="ASD3" s="316"/>
      <c r="ASE3" s="316"/>
      <c r="ASF3" s="316"/>
      <c r="ASG3" s="316"/>
      <c r="ASH3" s="316"/>
      <c r="ASI3" s="316"/>
      <c r="ASJ3" s="316"/>
      <c r="ASK3" s="316"/>
      <c r="ASL3" s="316"/>
      <c r="ASM3" s="316"/>
      <c r="ASN3" s="316"/>
      <c r="ASO3" s="316"/>
      <c r="ASP3" s="316"/>
      <c r="ASQ3" s="316"/>
      <c r="ASR3" s="316"/>
      <c r="ASS3" s="316"/>
      <c r="AST3" s="316"/>
      <c r="ASU3" s="316"/>
      <c r="ASV3" s="316"/>
      <c r="ASW3" s="316"/>
      <c r="ASX3" s="316"/>
      <c r="ASY3" s="316"/>
      <c r="ASZ3" s="316"/>
      <c r="ATA3" s="316"/>
      <c r="ATB3" s="316"/>
      <c r="ATC3" s="316"/>
      <c r="ATD3" s="316"/>
      <c r="ATE3" s="316"/>
      <c r="ATF3" s="316"/>
      <c r="ATG3" s="316"/>
      <c r="ATH3" s="316"/>
      <c r="ATI3" s="316"/>
      <c r="ATJ3" s="316"/>
      <c r="ATK3" s="316"/>
      <c r="ATL3" s="316"/>
      <c r="ATM3" s="316"/>
      <c r="ATN3" s="316"/>
      <c r="ATO3" s="316"/>
      <c r="ATP3" s="316"/>
      <c r="ATQ3" s="316"/>
      <c r="ATR3" s="316"/>
      <c r="ATS3" s="316"/>
      <c r="ATT3" s="316"/>
      <c r="ATU3" s="316"/>
      <c r="ATV3" s="316"/>
      <c r="ATW3" s="316"/>
      <c r="ATX3" s="316"/>
      <c r="ATY3" s="316"/>
      <c r="ATZ3" s="316"/>
      <c r="AUA3" s="316"/>
      <c r="AUB3" s="316"/>
      <c r="AUC3" s="316"/>
      <c r="AUD3" s="316"/>
      <c r="AUE3" s="316"/>
      <c r="AUF3" s="316"/>
      <c r="AUG3" s="316"/>
      <c r="AUH3" s="316"/>
      <c r="AUI3" s="316"/>
      <c r="AUJ3" s="316"/>
      <c r="AUK3" s="316"/>
      <c r="AUL3" s="316"/>
      <c r="AUM3" s="316"/>
      <c r="AUN3" s="316"/>
      <c r="AUO3" s="316"/>
      <c r="AUP3" s="316"/>
      <c r="AUQ3" s="316"/>
      <c r="AUR3" s="316"/>
      <c r="AUS3" s="316"/>
      <c r="AUT3" s="316"/>
      <c r="AUU3" s="316"/>
      <c r="AUV3" s="316"/>
      <c r="AUW3" s="316"/>
      <c r="AUX3" s="316"/>
      <c r="AUY3" s="316"/>
      <c r="AUZ3" s="316"/>
      <c r="AVA3" s="316"/>
      <c r="AVB3" s="316"/>
      <c r="AVC3" s="316"/>
      <c r="AVD3" s="316"/>
      <c r="AVE3" s="316"/>
      <c r="AVF3" s="316"/>
      <c r="AVG3" s="316"/>
      <c r="AVH3" s="316"/>
      <c r="AVI3" s="316"/>
      <c r="AVJ3" s="316"/>
      <c r="AVK3" s="316"/>
      <c r="AVL3" s="316"/>
      <c r="AVM3" s="316"/>
      <c r="AVN3" s="316"/>
      <c r="AVO3" s="316"/>
      <c r="AVP3" s="316"/>
      <c r="AVQ3" s="316"/>
      <c r="AVR3" s="316"/>
      <c r="AVS3" s="316"/>
      <c r="AVT3" s="316"/>
      <c r="AVU3" s="316"/>
      <c r="AVV3" s="316"/>
      <c r="AVW3" s="316"/>
      <c r="AVX3" s="316"/>
      <c r="AVY3" s="316"/>
      <c r="AVZ3" s="316"/>
      <c r="AWA3" s="316"/>
      <c r="AWB3" s="316"/>
      <c r="AWC3" s="316"/>
      <c r="AWD3" s="316"/>
      <c r="AWE3" s="316"/>
      <c r="AWF3" s="316"/>
      <c r="AWG3" s="316"/>
      <c r="AWH3" s="316"/>
      <c r="AWI3" s="316"/>
      <c r="AWJ3" s="316"/>
      <c r="AWK3" s="316"/>
      <c r="AWL3" s="316"/>
      <c r="AWM3" s="316"/>
      <c r="AWN3" s="316"/>
      <c r="AWO3" s="316"/>
      <c r="AWP3" s="316"/>
      <c r="AWQ3" s="316"/>
      <c r="AWR3" s="316"/>
      <c r="AWS3" s="316"/>
      <c r="AWT3" s="316"/>
      <c r="AWU3" s="316"/>
      <c r="AWV3" s="316"/>
      <c r="AWW3" s="316"/>
      <c r="AWX3" s="316"/>
      <c r="AWY3" s="316"/>
      <c r="AWZ3" s="316"/>
      <c r="AXA3" s="316"/>
      <c r="AXB3" s="316"/>
      <c r="AXC3" s="316"/>
      <c r="AXD3" s="316"/>
      <c r="AXE3" s="316"/>
      <c r="AXF3" s="316"/>
      <c r="AXG3" s="316"/>
      <c r="AXH3" s="316"/>
      <c r="AXI3" s="316"/>
      <c r="AXJ3" s="316"/>
      <c r="AXK3" s="316"/>
      <c r="AXL3" s="316"/>
      <c r="AXM3" s="316"/>
      <c r="AXN3" s="316"/>
      <c r="AXO3" s="316"/>
      <c r="AXP3" s="316"/>
      <c r="AXQ3" s="316"/>
      <c r="AXR3" s="316"/>
      <c r="AXS3" s="316"/>
      <c r="AXT3" s="316"/>
      <c r="AXU3" s="316"/>
      <c r="AXV3" s="316"/>
      <c r="AXW3" s="316"/>
      <c r="AXX3" s="316"/>
      <c r="AXY3" s="316"/>
      <c r="AXZ3" s="316"/>
      <c r="AYA3" s="316"/>
      <c r="AYB3" s="316"/>
      <c r="AYC3" s="316"/>
      <c r="AYD3" s="316"/>
      <c r="AYE3" s="316"/>
      <c r="AYF3" s="316"/>
      <c r="AYG3" s="316"/>
      <c r="AYH3" s="316"/>
      <c r="AYI3" s="316"/>
      <c r="AYJ3" s="316"/>
      <c r="AYK3" s="316"/>
      <c r="AYL3" s="316"/>
      <c r="AYM3" s="316"/>
      <c r="AYN3" s="316"/>
      <c r="AYO3" s="316"/>
      <c r="AYP3" s="316"/>
      <c r="AYQ3" s="316"/>
      <c r="AYR3" s="316"/>
      <c r="AYS3" s="316"/>
      <c r="AYT3" s="316"/>
      <c r="AYU3" s="316"/>
      <c r="AYV3" s="316"/>
      <c r="AYW3" s="316"/>
      <c r="AYX3" s="316"/>
      <c r="AYY3" s="316"/>
      <c r="AYZ3" s="316"/>
      <c r="AZA3" s="316"/>
      <c r="AZB3" s="316"/>
      <c r="AZC3" s="316"/>
      <c r="AZD3" s="316"/>
      <c r="AZE3" s="316"/>
      <c r="AZF3" s="316"/>
      <c r="AZG3" s="316"/>
      <c r="AZH3" s="316"/>
      <c r="AZI3" s="316"/>
      <c r="AZJ3" s="316"/>
      <c r="AZK3" s="316"/>
      <c r="AZL3" s="316"/>
      <c r="AZM3" s="316"/>
      <c r="AZN3" s="316"/>
      <c r="AZO3" s="316"/>
      <c r="AZP3" s="316"/>
      <c r="AZQ3" s="316"/>
      <c r="AZR3" s="316"/>
      <c r="AZS3" s="316"/>
      <c r="AZT3" s="316"/>
      <c r="AZU3" s="316"/>
      <c r="AZV3" s="316"/>
      <c r="AZW3" s="316"/>
      <c r="AZX3" s="316"/>
      <c r="AZY3" s="316"/>
      <c r="AZZ3" s="316"/>
      <c r="BAA3" s="316"/>
      <c r="BAB3" s="316"/>
      <c r="BAC3" s="316"/>
      <c r="BAD3" s="316"/>
      <c r="BAE3" s="316"/>
      <c r="BAF3" s="316"/>
      <c r="BAG3" s="316"/>
      <c r="BAH3" s="316"/>
      <c r="BAI3" s="316"/>
      <c r="BAJ3" s="316"/>
      <c r="BAK3" s="316"/>
      <c r="BAL3" s="316"/>
      <c r="BAM3" s="316"/>
      <c r="BAN3" s="316"/>
      <c r="BAO3" s="316"/>
      <c r="BAP3" s="316"/>
      <c r="BAQ3" s="316"/>
      <c r="BAR3" s="316"/>
      <c r="BAS3" s="316"/>
      <c r="BAT3" s="316"/>
      <c r="BAU3" s="316"/>
      <c r="BAV3" s="316"/>
      <c r="BAW3" s="316"/>
      <c r="BAX3" s="316"/>
      <c r="BAY3" s="316"/>
      <c r="BAZ3" s="316"/>
      <c r="BBA3" s="316"/>
      <c r="BBB3" s="316"/>
      <c r="BBC3" s="316"/>
      <c r="BBD3" s="316"/>
      <c r="BBE3" s="316"/>
      <c r="BBF3" s="316"/>
      <c r="BBG3" s="316"/>
      <c r="BBH3" s="316"/>
      <c r="BBI3" s="316"/>
      <c r="BBJ3" s="316"/>
      <c r="BBK3" s="316"/>
      <c r="BBL3" s="316"/>
      <c r="BBM3" s="316"/>
      <c r="BBN3" s="316"/>
      <c r="BBO3" s="316"/>
      <c r="BBP3" s="316"/>
      <c r="BBQ3" s="316"/>
      <c r="BBR3" s="316"/>
      <c r="BBS3" s="316"/>
      <c r="BBT3" s="316"/>
      <c r="BBU3" s="316"/>
      <c r="BBV3" s="316"/>
      <c r="BBW3" s="316"/>
      <c r="BBX3" s="316"/>
      <c r="BBY3" s="316"/>
      <c r="BBZ3" s="316"/>
      <c r="BCA3" s="316"/>
      <c r="BCB3" s="316"/>
      <c r="BCC3" s="316"/>
      <c r="BCD3" s="316"/>
      <c r="BCE3" s="316"/>
      <c r="BCF3" s="316"/>
      <c r="BCG3" s="316"/>
      <c r="BCH3" s="316"/>
      <c r="BCI3" s="316"/>
      <c r="BCJ3" s="316"/>
      <c r="BCK3" s="316"/>
      <c r="BCL3" s="316"/>
      <c r="BCM3" s="316"/>
      <c r="BCN3" s="316"/>
      <c r="BCO3" s="316"/>
      <c r="BCP3" s="316"/>
      <c r="BCQ3" s="316"/>
      <c r="BCR3" s="316"/>
      <c r="BCS3" s="316"/>
      <c r="BCT3" s="316"/>
      <c r="BCU3" s="316"/>
      <c r="BCV3" s="316"/>
      <c r="BCW3" s="316"/>
      <c r="BCX3" s="316"/>
      <c r="BCY3" s="316"/>
      <c r="BCZ3" s="316"/>
      <c r="BDA3" s="316"/>
      <c r="BDB3" s="316"/>
      <c r="BDC3" s="316"/>
      <c r="BDD3" s="316"/>
      <c r="BDE3" s="316"/>
      <c r="BDF3" s="316"/>
      <c r="BDG3" s="316"/>
      <c r="BDH3" s="316"/>
      <c r="BDI3" s="316"/>
      <c r="BDJ3" s="316"/>
      <c r="BDK3" s="316"/>
      <c r="BDL3" s="316"/>
      <c r="BDM3" s="316"/>
      <c r="BDN3" s="316"/>
      <c r="BDO3" s="316"/>
      <c r="BDP3" s="316"/>
      <c r="BDQ3" s="316"/>
      <c r="BDR3" s="316"/>
      <c r="BDS3" s="316"/>
      <c r="BDT3" s="316"/>
      <c r="BDU3" s="316"/>
      <c r="BDV3" s="316"/>
      <c r="BDW3" s="316"/>
      <c r="BDX3" s="316"/>
      <c r="BDY3" s="316"/>
      <c r="BDZ3" s="316"/>
      <c r="BEA3" s="316"/>
      <c r="BEB3" s="316"/>
      <c r="BEC3" s="316"/>
      <c r="BED3" s="316"/>
      <c r="BEE3" s="316"/>
      <c r="BEF3" s="316"/>
      <c r="BEG3" s="316"/>
      <c r="BEH3" s="316"/>
      <c r="BEI3" s="316"/>
      <c r="BEJ3" s="316"/>
      <c r="BEK3" s="316"/>
      <c r="BEL3" s="316"/>
      <c r="BEM3" s="316"/>
      <c r="BEN3" s="316"/>
      <c r="BEO3" s="316"/>
      <c r="BEP3" s="316"/>
      <c r="BEQ3" s="316"/>
      <c r="BER3" s="316"/>
      <c r="BES3" s="316"/>
      <c r="BET3" s="316"/>
      <c r="BEU3" s="316"/>
      <c r="BEV3" s="316"/>
      <c r="BEW3" s="316"/>
      <c r="BEX3" s="316"/>
      <c r="BEY3" s="316"/>
      <c r="BEZ3" s="316"/>
      <c r="BFA3" s="316"/>
      <c r="BFB3" s="316"/>
      <c r="BFC3" s="316"/>
      <c r="BFD3" s="316"/>
      <c r="BFE3" s="316"/>
      <c r="BFF3" s="316"/>
      <c r="BFG3" s="316"/>
      <c r="BFH3" s="316"/>
      <c r="BFI3" s="316"/>
      <c r="BFJ3" s="316"/>
      <c r="BFK3" s="316"/>
      <c r="BFL3" s="316"/>
      <c r="BFM3" s="316"/>
      <c r="BFN3" s="316"/>
      <c r="BFO3" s="316"/>
      <c r="BFP3" s="316"/>
      <c r="BFQ3" s="316"/>
      <c r="BFR3" s="316"/>
      <c r="BFS3" s="316"/>
      <c r="BFT3" s="316"/>
      <c r="BFU3" s="316"/>
      <c r="BFV3" s="316"/>
      <c r="BFW3" s="316"/>
      <c r="BFX3" s="316"/>
      <c r="BFY3" s="316"/>
      <c r="BFZ3" s="316"/>
      <c r="BGA3" s="316"/>
      <c r="BGB3" s="316"/>
      <c r="BGC3" s="316"/>
      <c r="BGD3" s="316"/>
      <c r="BGE3" s="316"/>
      <c r="BGF3" s="316"/>
      <c r="BGG3" s="316"/>
      <c r="BGH3" s="316"/>
      <c r="BGI3" s="316"/>
      <c r="BGJ3" s="316"/>
      <c r="BGK3" s="316"/>
      <c r="BGL3" s="316"/>
      <c r="BGM3" s="316"/>
      <c r="BGN3" s="316"/>
      <c r="BGO3" s="316"/>
      <c r="BGP3" s="316"/>
      <c r="BGQ3" s="316"/>
      <c r="BGR3" s="316"/>
      <c r="BGS3" s="316"/>
      <c r="BGT3" s="316"/>
      <c r="BGU3" s="316"/>
      <c r="BGV3" s="316"/>
      <c r="BGW3" s="316"/>
      <c r="BGX3" s="316"/>
      <c r="BGY3" s="316"/>
      <c r="BGZ3" s="316"/>
      <c r="BHA3" s="316"/>
      <c r="BHB3" s="316"/>
      <c r="BHC3" s="316"/>
      <c r="BHD3" s="316"/>
      <c r="BHE3" s="316"/>
      <c r="BHF3" s="316"/>
      <c r="BHG3" s="316"/>
      <c r="BHH3" s="316"/>
      <c r="BHI3" s="316"/>
      <c r="BHJ3" s="316"/>
      <c r="BHK3" s="316"/>
      <c r="BHL3" s="316"/>
      <c r="BHM3" s="316"/>
      <c r="BHN3" s="316"/>
      <c r="BHO3" s="316"/>
      <c r="BHP3" s="316"/>
      <c r="BHQ3" s="316"/>
      <c r="BHR3" s="316"/>
      <c r="BHS3" s="316"/>
      <c r="BHT3" s="316"/>
      <c r="BHU3" s="316"/>
      <c r="BHV3" s="316"/>
      <c r="BHW3" s="316"/>
      <c r="BHX3" s="316"/>
      <c r="BHY3" s="316"/>
      <c r="BHZ3" s="316"/>
      <c r="BIA3" s="316"/>
      <c r="BIB3" s="316"/>
      <c r="BIC3" s="316"/>
      <c r="BID3" s="316"/>
      <c r="BIE3" s="316"/>
      <c r="BIF3" s="316"/>
      <c r="BIG3" s="316"/>
      <c r="BIH3" s="316"/>
      <c r="BII3" s="316"/>
      <c r="BIJ3" s="316"/>
      <c r="BIK3" s="316"/>
      <c r="BIL3" s="316"/>
      <c r="BIM3" s="316"/>
      <c r="BIN3" s="316"/>
      <c r="BIO3" s="316"/>
      <c r="BIP3" s="316"/>
      <c r="BIQ3" s="316"/>
      <c r="BIR3" s="316"/>
      <c r="BIS3" s="316"/>
      <c r="BIT3" s="316"/>
      <c r="BIU3" s="316"/>
      <c r="BIV3" s="316"/>
      <c r="BIW3" s="316"/>
      <c r="BIX3" s="316"/>
      <c r="BIY3" s="316"/>
      <c r="BIZ3" s="316"/>
      <c r="BJA3" s="316"/>
      <c r="BJB3" s="316"/>
      <c r="BJC3" s="316"/>
      <c r="BJD3" s="316"/>
      <c r="BJE3" s="316"/>
      <c r="BJF3" s="316"/>
      <c r="BJG3" s="316"/>
      <c r="BJH3" s="316"/>
      <c r="BJI3" s="316"/>
      <c r="BJJ3" s="316"/>
      <c r="BJK3" s="316"/>
      <c r="BJL3" s="316"/>
      <c r="BJM3" s="316"/>
      <c r="BJN3" s="316"/>
      <c r="BJO3" s="316"/>
      <c r="BJP3" s="316"/>
      <c r="BJQ3" s="316"/>
      <c r="BJR3" s="316"/>
      <c r="BJS3" s="316"/>
      <c r="BJT3" s="316"/>
      <c r="BJU3" s="316"/>
      <c r="BJV3" s="316"/>
      <c r="BJW3" s="316"/>
      <c r="BJX3" s="316"/>
      <c r="BJY3" s="316"/>
      <c r="BJZ3" s="316"/>
      <c r="BKA3" s="316"/>
      <c r="BKB3" s="316"/>
      <c r="BKC3" s="316"/>
      <c r="BKD3" s="316"/>
      <c r="BKE3" s="316"/>
      <c r="BKF3" s="316"/>
      <c r="BKG3" s="316"/>
      <c r="BKH3" s="316"/>
      <c r="BKI3" s="316"/>
      <c r="BKJ3" s="316"/>
      <c r="BKK3" s="316"/>
      <c r="BKL3" s="316"/>
      <c r="BKM3" s="316"/>
      <c r="BKN3" s="316"/>
      <c r="BKO3" s="316"/>
      <c r="BKP3" s="316"/>
      <c r="BKQ3" s="316"/>
      <c r="BKR3" s="316"/>
      <c r="BKS3" s="316"/>
      <c r="BKT3" s="316"/>
      <c r="BKU3" s="316"/>
      <c r="BKV3" s="316"/>
      <c r="BKW3" s="316"/>
      <c r="BKX3" s="316"/>
      <c r="BKY3" s="316"/>
      <c r="BKZ3" s="316"/>
      <c r="BLA3" s="316"/>
      <c r="BLB3" s="316"/>
      <c r="BLC3" s="316"/>
      <c r="BLD3" s="316"/>
      <c r="BLE3" s="316"/>
      <c r="BLF3" s="316"/>
      <c r="BLG3" s="316"/>
      <c r="BLH3" s="316"/>
      <c r="BLI3" s="316"/>
      <c r="BLJ3" s="316"/>
      <c r="BLK3" s="316"/>
      <c r="BLL3" s="316"/>
      <c r="BLM3" s="316"/>
      <c r="BLN3" s="316"/>
      <c r="BLO3" s="316"/>
      <c r="BLP3" s="316"/>
      <c r="BLQ3" s="316"/>
      <c r="BLR3" s="316"/>
      <c r="BLS3" s="316"/>
      <c r="BLT3" s="316"/>
      <c r="BLU3" s="316"/>
      <c r="BLV3" s="316"/>
      <c r="BLW3" s="316"/>
      <c r="BLX3" s="316"/>
      <c r="BLY3" s="316"/>
      <c r="BLZ3" s="316"/>
      <c r="BMA3" s="316"/>
      <c r="BMB3" s="316"/>
      <c r="BMC3" s="316"/>
      <c r="BMD3" s="316"/>
      <c r="BME3" s="316"/>
      <c r="BMF3" s="316"/>
      <c r="BMG3" s="316"/>
      <c r="BMH3" s="316"/>
      <c r="BMI3" s="316"/>
      <c r="BMJ3" s="316"/>
      <c r="BMK3" s="316"/>
      <c r="BML3" s="316"/>
      <c r="BMM3" s="316"/>
      <c r="BMN3" s="316"/>
      <c r="BMO3" s="316"/>
      <c r="BMP3" s="316"/>
      <c r="BMQ3" s="316"/>
      <c r="BMR3" s="316"/>
      <c r="BMS3" s="316"/>
      <c r="BMT3" s="316"/>
      <c r="BMU3" s="316"/>
      <c r="BMV3" s="316"/>
      <c r="BMW3" s="316"/>
      <c r="BMX3" s="316"/>
      <c r="BMY3" s="316"/>
      <c r="BMZ3" s="316"/>
      <c r="BNA3" s="316"/>
      <c r="BNB3" s="316"/>
      <c r="BNC3" s="316"/>
      <c r="BND3" s="316"/>
      <c r="BNE3" s="316"/>
      <c r="BNF3" s="316"/>
      <c r="BNG3" s="316"/>
      <c r="BNH3" s="316"/>
      <c r="BNI3" s="316"/>
      <c r="BNJ3" s="316"/>
      <c r="BNK3" s="316"/>
      <c r="BNL3" s="316"/>
      <c r="BNM3" s="316"/>
      <c r="BNN3" s="316"/>
      <c r="BNO3" s="316"/>
      <c r="BNP3" s="316"/>
      <c r="BNQ3" s="316"/>
      <c r="BNR3" s="316"/>
      <c r="BNS3" s="316"/>
      <c r="BNT3" s="316"/>
      <c r="BNU3" s="316"/>
      <c r="BNV3" s="316"/>
      <c r="BNW3" s="316"/>
      <c r="BNX3" s="316"/>
      <c r="BNY3" s="316"/>
      <c r="BNZ3" s="316"/>
      <c r="BOA3" s="316"/>
      <c r="BOB3" s="316"/>
      <c r="BOC3" s="316"/>
      <c r="BOD3" s="316"/>
      <c r="BOE3" s="316"/>
      <c r="BOF3" s="316"/>
      <c r="BOG3" s="316"/>
      <c r="BOH3" s="316"/>
      <c r="BOI3" s="316"/>
      <c r="BOJ3" s="316"/>
      <c r="BOK3" s="316"/>
      <c r="BOL3" s="316"/>
      <c r="BOM3" s="316"/>
      <c r="BON3" s="316"/>
      <c r="BOO3" s="316"/>
      <c r="BOP3" s="316"/>
      <c r="BOQ3" s="316"/>
      <c r="BOR3" s="316"/>
      <c r="BOS3" s="316"/>
      <c r="BOT3" s="316"/>
      <c r="BOU3" s="316"/>
      <c r="BOV3" s="316"/>
      <c r="BOW3" s="316"/>
      <c r="BOX3" s="316"/>
      <c r="BOY3" s="316"/>
      <c r="BOZ3" s="316"/>
      <c r="BPA3" s="316"/>
      <c r="BPB3" s="316"/>
      <c r="BPC3" s="316"/>
      <c r="BPD3" s="316"/>
      <c r="BPE3" s="316"/>
      <c r="BPF3" s="316"/>
      <c r="BPG3" s="316"/>
      <c r="BPH3" s="316"/>
      <c r="BPI3" s="316"/>
      <c r="BPJ3" s="316"/>
      <c r="BPK3" s="316"/>
      <c r="BPL3" s="316"/>
      <c r="BPM3" s="316"/>
      <c r="BPN3" s="316"/>
      <c r="BPO3" s="316"/>
      <c r="BPP3" s="316"/>
      <c r="BPQ3" s="316"/>
      <c r="BPR3" s="316"/>
      <c r="BPS3" s="316"/>
      <c r="BPT3" s="316"/>
      <c r="BPU3" s="316"/>
      <c r="BPV3" s="316"/>
      <c r="BPW3" s="316"/>
      <c r="BPX3" s="316"/>
      <c r="BPY3" s="316"/>
      <c r="BPZ3" s="316"/>
      <c r="BQA3" s="316"/>
      <c r="BQB3" s="316"/>
      <c r="BQC3" s="316"/>
      <c r="BQD3" s="316"/>
      <c r="BQE3" s="316"/>
      <c r="BQF3" s="316"/>
      <c r="BQG3" s="316"/>
      <c r="BQH3" s="316"/>
      <c r="BQI3" s="316"/>
      <c r="BQJ3" s="316"/>
      <c r="BQK3" s="316"/>
      <c r="BQL3" s="316"/>
      <c r="BQM3" s="316"/>
      <c r="BQN3" s="316"/>
      <c r="BQO3" s="316"/>
      <c r="BQP3" s="316"/>
      <c r="BQQ3" s="316"/>
      <c r="BQR3" s="316"/>
      <c r="BQS3" s="316"/>
      <c r="BQT3" s="316"/>
      <c r="BQU3" s="316"/>
      <c r="BQV3" s="316"/>
      <c r="BQW3" s="316"/>
      <c r="BQX3" s="316"/>
      <c r="BQY3" s="316"/>
      <c r="BQZ3" s="316"/>
      <c r="BRA3" s="316"/>
      <c r="BRB3" s="316"/>
      <c r="BRC3" s="316"/>
      <c r="BRD3" s="316"/>
      <c r="BRE3" s="316"/>
      <c r="BRF3" s="316"/>
      <c r="BRG3" s="316"/>
      <c r="BRH3" s="316"/>
      <c r="BRI3" s="316"/>
      <c r="BRJ3" s="316"/>
      <c r="BRK3" s="316"/>
      <c r="BRL3" s="316"/>
      <c r="BRM3" s="316"/>
      <c r="BRN3" s="316"/>
      <c r="BRO3" s="316"/>
      <c r="BRP3" s="316"/>
      <c r="BRQ3" s="316"/>
      <c r="BRR3" s="316"/>
      <c r="BRS3" s="316"/>
      <c r="BRT3" s="316"/>
      <c r="BRU3" s="316"/>
      <c r="BRV3" s="316"/>
      <c r="BRW3" s="316"/>
      <c r="BRX3" s="316"/>
      <c r="BRY3" s="316"/>
      <c r="BRZ3" s="316"/>
      <c r="BSA3" s="316"/>
      <c r="BSB3" s="316"/>
      <c r="BSC3" s="316"/>
      <c r="BSD3" s="316"/>
      <c r="BSE3" s="316"/>
      <c r="BSF3" s="316"/>
      <c r="BSG3" s="316"/>
      <c r="BSH3" s="316"/>
      <c r="BSI3" s="316"/>
      <c r="BSJ3" s="316"/>
      <c r="BSK3" s="316"/>
      <c r="BSL3" s="316"/>
      <c r="BSM3" s="316"/>
      <c r="BSN3" s="316"/>
      <c r="BSO3" s="316"/>
      <c r="BSP3" s="316"/>
      <c r="BSQ3" s="316"/>
      <c r="BSR3" s="316"/>
      <c r="BSS3" s="316"/>
      <c r="BST3" s="316"/>
      <c r="BSU3" s="316"/>
      <c r="BSV3" s="316"/>
      <c r="BSW3" s="316"/>
      <c r="BSX3" s="316"/>
      <c r="BSY3" s="316"/>
      <c r="BSZ3" s="316"/>
      <c r="BTA3" s="316"/>
      <c r="BTB3" s="316"/>
      <c r="BTC3" s="316"/>
      <c r="BTD3" s="316"/>
      <c r="BTE3" s="316"/>
      <c r="BTF3" s="316"/>
      <c r="BTG3" s="316"/>
      <c r="BTH3" s="316"/>
      <c r="BTI3" s="316"/>
      <c r="BTJ3" s="316"/>
      <c r="BTK3" s="316"/>
      <c r="BTL3" s="316"/>
      <c r="BTM3" s="316"/>
      <c r="BTN3" s="316"/>
      <c r="BTO3" s="316"/>
      <c r="BTP3" s="316"/>
      <c r="BTQ3" s="316"/>
      <c r="BTR3" s="316"/>
      <c r="BTS3" s="316"/>
      <c r="BTT3" s="316"/>
      <c r="BTU3" s="316"/>
      <c r="BTV3" s="316"/>
      <c r="BTW3" s="316"/>
      <c r="BTX3" s="316"/>
      <c r="BTY3" s="316"/>
      <c r="BTZ3" s="316"/>
      <c r="BUA3" s="316"/>
      <c r="BUB3" s="316"/>
      <c r="BUC3" s="316"/>
      <c r="BUD3" s="316"/>
      <c r="BUE3" s="316"/>
      <c r="BUF3" s="316"/>
      <c r="BUG3" s="316"/>
      <c r="BUH3" s="316"/>
      <c r="BUI3" s="316"/>
      <c r="BUJ3" s="316"/>
      <c r="BUK3" s="316"/>
      <c r="BUL3" s="316"/>
      <c r="BUM3" s="316"/>
      <c r="BUN3" s="316"/>
      <c r="BUO3" s="316"/>
      <c r="BUP3" s="316"/>
      <c r="BUQ3" s="316"/>
      <c r="BUR3" s="316"/>
      <c r="BUS3" s="316"/>
      <c r="BUT3" s="316"/>
      <c r="BUU3" s="316"/>
      <c r="BUV3" s="316"/>
      <c r="BUW3" s="316"/>
      <c r="BUX3" s="316"/>
      <c r="BUY3" s="316"/>
      <c r="BUZ3" s="316"/>
      <c r="BVA3" s="316"/>
      <c r="BVB3" s="316"/>
      <c r="BVC3" s="316"/>
      <c r="BVD3" s="316"/>
      <c r="BVE3" s="316"/>
      <c r="BVF3" s="316"/>
      <c r="BVG3" s="316"/>
      <c r="BVH3" s="316"/>
      <c r="BVI3" s="316"/>
      <c r="BVJ3" s="316"/>
      <c r="BVK3" s="316"/>
      <c r="BVL3" s="316"/>
      <c r="BVM3" s="316"/>
      <c r="BVN3" s="316"/>
      <c r="BVO3" s="316"/>
      <c r="BVP3" s="316"/>
      <c r="BVQ3" s="316"/>
      <c r="BVR3" s="316"/>
      <c r="BVS3" s="316"/>
      <c r="BVT3" s="316"/>
      <c r="BVU3" s="316"/>
      <c r="BVV3" s="316"/>
      <c r="BVW3" s="316"/>
      <c r="BVX3" s="316"/>
      <c r="BVY3" s="316"/>
      <c r="BVZ3" s="316"/>
      <c r="BWA3" s="316"/>
      <c r="BWB3" s="316"/>
      <c r="BWC3" s="316"/>
      <c r="BWD3" s="316"/>
      <c r="BWE3" s="316"/>
      <c r="BWF3" s="316"/>
      <c r="BWG3" s="316"/>
      <c r="BWH3" s="316"/>
      <c r="BWI3" s="316"/>
      <c r="BWJ3" s="316"/>
      <c r="BWK3" s="316"/>
      <c r="BWL3" s="316"/>
      <c r="BWM3" s="316"/>
      <c r="BWN3" s="316"/>
      <c r="BWO3" s="316"/>
      <c r="BWP3" s="316"/>
      <c r="BWQ3" s="316"/>
      <c r="BWR3" s="316"/>
      <c r="BWS3" s="316"/>
      <c r="BWT3" s="316"/>
      <c r="BWU3" s="316"/>
      <c r="BWV3" s="316"/>
      <c r="BWW3" s="316"/>
      <c r="BWX3" s="316"/>
      <c r="BWY3" s="316"/>
      <c r="BWZ3" s="316"/>
      <c r="BXA3" s="316"/>
      <c r="BXB3" s="316"/>
      <c r="BXC3" s="316"/>
      <c r="BXD3" s="316"/>
      <c r="BXE3" s="316"/>
      <c r="BXF3" s="316"/>
      <c r="BXG3" s="316"/>
      <c r="BXH3" s="316"/>
      <c r="BXI3" s="316"/>
      <c r="BXJ3" s="316"/>
      <c r="BXK3" s="316"/>
      <c r="BXL3" s="316"/>
      <c r="BXM3" s="316"/>
      <c r="BXN3" s="316"/>
      <c r="BXO3" s="316"/>
      <c r="BXP3" s="316"/>
      <c r="BXQ3" s="316"/>
      <c r="BXR3" s="316"/>
      <c r="BXS3" s="316"/>
      <c r="BXT3" s="316"/>
      <c r="BXU3" s="316"/>
      <c r="BXV3" s="316"/>
      <c r="BXW3" s="316"/>
      <c r="BXX3" s="316"/>
      <c r="BXY3" s="316"/>
      <c r="BXZ3" s="316"/>
      <c r="BYA3" s="316"/>
      <c r="BYB3" s="316"/>
      <c r="BYC3" s="316"/>
      <c r="BYD3" s="316"/>
      <c r="BYE3" s="316"/>
      <c r="BYF3" s="316"/>
      <c r="BYG3" s="316"/>
      <c r="BYH3" s="316"/>
      <c r="BYI3" s="316"/>
      <c r="BYJ3" s="316"/>
      <c r="BYK3" s="316"/>
      <c r="BYL3" s="316"/>
      <c r="BYM3" s="316"/>
      <c r="BYN3" s="316"/>
      <c r="BYO3" s="316"/>
      <c r="BYP3" s="316"/>
      <c r="BYQ3" s="316"/>
      <c r="BYR3" s="316"/>
      <c r="BYS3" s="316"/>
      <c r="BYT3" s="316"/>
      <c r="BYU3" s="316"/>
      <c r="BYV3" s="316"/>
      <c r="BYW3" s="316"/>
      <c r="BYX3" s="316"/>
      <c r="BYY3" s="316"/>
      <c r="BYZ3" s="316"/>
      <c r="BZA3" s="316"/>
      <c r="BZB3" s="316"/>
      <c r="BZC3" s="316"/>
      <c r="BZD3" s="316"/>
      <c r="BZE3" s="316"/>
      <c r="BZF3" s="316"/>
      <c r="BZG3" s="316"/>
      <c r="BZH3" s="316"/>
      <c r="BZI3" s="316"/>
      <c r="BZJ3" s="316"/>
      <c r="BZK3" s="316"/>
      <c r="BZL3" s="316"/>
      <c r="BZM3" s="316"/>
      <c r="BZN3" s="316"/>
      <c r="BZO3" s="316"/>
      <c r="BZP3" s="316"/>
      <c r="BZQ3" s="316"/>
      <c r="BZR3" s="316"/>
      <c r="BZS3" s="316"/>
      <c r="BZT3" s="316"/>
      <c r="BZU3" s="316"/>
      <c r="BZV3" s="316"/>
      <c r="BZW3" s="316"/>
      <c r="BZX3" s="316"/>
      <c r="BZY3" s="316"/>
      <c r="BZZ3" s="316"/>
      <c r="CAA3" s="316"/>
      <c r="CAB3" s="316"/>
      <c r="CAC3" s="316"/>
      <c r="CAD3" s="316"/>
      <c r="CAE3" s="316"/>
      <c r="CAF3" s="316"/>
      <c r="CAG3" s="316"/>
      <c r="CAH3" s="316"/>
      <c r="CAI3" s="316"/>
      <c r="CAJ3" s="316"/>
      <c r="CAK3" s="316"/>
      <c r="CAL3" s="316"/>
      <c r="CAM3" s="316"/>
      <c r="CAN3" s="316"/>
      <c r="CAO3" s="316"/>
      <c r="CAP3" s="316"/>
      <c r="CAQ3" s="316"/>
      <c r="CAR3" s="316"/>
      <c r="CAS3" s="316"/>
      <c r="CAT3" s="316"/>
      <c r="CAU3" s="316"/>
      <c r="CAV3" s="316"/>
      <c r="CAW3" s="316"/>
      <c r="CAX3" s="316"/>
      <c r="CAY3" s="316"/>
      <c r="CAZ3" s="316"/>
      <c r="CBA3" s="316"/>
      <c r="CBB3" s="316"/>
      <c r="CBC3" s="316"/>
      <c r="CBD3" s="316"/>
      <c r="CBE3" s="316"/>
      <c r="CBF3" s="316"/>
      <c r="CBG3" s="316"/>
      <c r="CBH3" s="316"/>
      <c r="CBI3" s="316"/>
      <c r="CBJ3" s="316"/>
      <c r="CBK3" s="316"/>
      <c r="CBL3" s="316"/>
      <c r="CBM3" s="316"/>
      <c r="CBN3" s="316"/>
      <c r="CBO3" s="316"/>
      <c r="CBP3" s="316"/>
      <c r="CBQ3" s="316"/>
      <c r="CBR3" s="316"/>
      <c r="CBS3" s="316"/>
      <c r="CBT3" s="316"/>
      <c r="CBU3" s="316"/>
      <c r="CBV3" s="316"/>
      <c r="CBW3" s="316"/>
      <c r="CBX3" s="316"/>
      <c r="CBY3" s="316"/>
      <c r="CBZ3" s="316"/>
      <c r="CCA3" s="316"/>
      <c r="CCB3" s="316"/>
      <c r="CCC3" s="316"/>
      <c r="CCD3" s="316"/>
      <c r="CCE3" s="316"/>
      <c r="CCF3" s="316"/>
      <c r="CCG3" s="316"/>
      <c r="CCH3" s="316"/>
      <c r="CCI3" s="316"/>
      <c r="CCJ3" s="316"/>
      <c r="CCK3" s="316"/>
      <c r="CCL3" s="316"/>
      <c r="CCM3" s="316"/>
      <c r="CCN3" s="316"/>
      <c r="CCO3" s="316"/>
      <c r="CCP3" s="316"/>
      <c r="CCQ3" s="316"/>
      <c r="CCR3" s="316"/>
      <c r="CCS3" s="316"/>
      <c r="CCT3" s="316"/>
      <c r="CCU3" s="316"/>
      <c r="CCV3" s="316"/>
      <c r="CCW3" s="316"/>
      <c r="CCX3" s="316"/>
      <c r="CCY3" s="316"/>
      <c r="CCZ3" s="316"/>
      <c r="CDA3" s="316"/>
      <c r="CDB3" s="316"/>
      <c r="CDC3" s="316"/>
      <c r="CDD3" s="316"/>
      <c r="CDE3" s="316"/>
      <c r="CDF3" s="316"/>
      <c r="CDG3" s="316"/>
      <c r="CDH3" s="316"/>
      <c r="CDI3" s="316"/>
      <c r="CDJ3" s="316"/>
      <c r="CDK3" s="316"/>
      <c r="CDL3" s="316"/>
      <c r="CDM3" s="316"/>
      <c r="CDN3" s="316"/>
      <c r="CDO3" s="316"/>
      <c r="CDP3" s="316"/>
      <c r="CDQ3" s="316"/>
      <c r="CDR3" s="316"/>
      <c r="CDS3" s="316"/>
      <c r="CDT3" s="316"/>
      <c r="CDU3" s="316"/>
      <c r="CDV3" s="316"/>
      <c r="CDW3" s="316"/>
      <c r="CDX3" s="316"/>
      <c r="CDY3" s="316"/>
      <c r="CDZ3" s="316"/>
      <c r="CEA3" s="316"/>
      <c r="CEB3" s="316"/>
      <c r="CEC3" s="316"/>
      <c r="CED3" s="316"/>
      <c r="CEE3" s="316"/>
      <c r="CEF3" s="316"/>
      <c r="CEG3" s="316"/>
      <c r="CEH3" s="316"/>
      <c r="CEI3" s="316"/>
      <c r="CEJ3" s="316"/>
      <c r="CEK3" s="316"/>
      <c r="CEL3" s="316"/>
      <c r="CEM3" s="316"/>
      <c r="CEN3" s="316"/>
      <c r="CEO3" s="316"/>
      <c r="CEP3" s="316"/>
      <c r="CEQ3" s="316"/>
      <c r="CER3" s="316"/>
      <c r="CES3" s="316"/>
      <c r="CET3" s="316"/>
      <c r="CEU3" s="316"/>
      <c r="CEV3" s="316"/>
      <c r="CEW3" s="316"/>
      <c r="CEX3" s="316"/>
      <c r="CEY3" s="316"/>
      <c r="CEZ3" s="316"/>
      <c r="CFA3" s="316"/>
      <c r="CFB3" s="316"/>
      <c r="CFC3" s="316"/>
      <c r="CFD3" s="316"/>
      <c r="CFE3" s="316"/>
      <c r="CFF3" s="316"/>
      <c r="CFG3" s="316"/>
      <c r="CFH3" s="316"/>
      <c r="CFI3" s="316"/>
      <c r="CFJ3" s="316"/>
      <c r="CFK3" s="316"/>
      <c r="CFL3" s="316"/>
      <c r="CFM3" s="316"/>
      <c r="CFN3" s="316"/>
      <c r="CFO3" s="316"/>
      <c r="CFP3" s="316"/>
      <c r="CFQ3" s="316"/>
      <c r="CFR3" s="316"/>
      <c r="CFS3" s="316"/>
      <c r="CFT3" s="316"/>
      <c r="CFU3" s="316"/>
      <c r="CFV3" s="316"/>
      <c r="CFW3" s="316"/>
      <c r="CFX3" s="316"/>
      <c r="CFY3" s="316"/>
      <c r="CFZ3" s="316"/>
      <c r="CGA3" s="316"/>
      <c r="CGB3" s="316"/>
      <c r="CGC3" s="316"/>
      <c r="CGD3" s="316"/>
      <c r="CGE3" s="316"/>
      <c r="CGF3" s="316"/>
      <c r="CGG3" s="316"/>
      <c r="CGH3" s="316"/>
      <c r="CGI3" s="316"/>
      <c r="CGJ3" s="316"/>
      <c r="CGK3" s="316"/>
      <c r="CGL3" s="316"/>
      <c r="CGM3" s="316"/>
      <c r="CGN3" s="316"/>
      <c r="CGO3" s="316"/>
      <c r="CGP3" s="316"/>
      <c r="CGQ3" s="316"/>
      <c r="CGR3" s="316"/>
      <c r="CGS3" s="316"/>
      <c r="CGT3" s="316"/>
      <c r="CGU3" s="316"/>
      <c r="CGV3" s="316"/>
      <c r="CGW3" s="316"/>
      <c r="CGX3" s="316"/>
      <c r="CGY3" s="316"/>
      <c r="CGZ3" s="316"/>
      <c r="CHA3" s="316"/>
      <c r="CHB3" s="316"/>
      <c r="CHC3" s="316"/>
      <c r="CHD3" s="316"/>
      <c r="CHE3" s="316"/>
      <c r="CHF3" s="316"/>
      <c r="CHG3" s="316"/>
      <c r="CHH3" s="316"/>
      <c r="CHI3" s="316"/>
      <c r="CHJ3" s="316"/>
      <c r="CHK3" s="316"/>
      <c r="CHL3" s="316"/>
      <c r="CHM3" s="316"/>
      <c r="CHN3" s="316"/>
      <c r="CHO3" s="316"/>
      <c r="CHP3" s="316"/>
      <c r="CHQ3" s="316"/>
      <c r="CHR3" s="316"/>
      <c r="CHS3" s="316"/>
      <c r="CHT3" s="316"/>
      <c r="CHU3" s="316"/>
      <c r="CHV3" s="316"/>
      <c r="CHW3" s="316"/>
      <c r="CHX3" s="316"/>
      <c r="CHY3" s="316"/>
      <c r="CHZ3" s="316"/>
      <c r="CIA3" s="316"/>
      <c r="CIB3" s="316"/>
      <c r="CIC3" s="316"/>
      <c r="CID3" s="316"/>
      <c r="CIE3" s="316"/>
      <c r="CIF3" s="316"/>
      <c r="CIG3" s="316"/>
      <c r="CIH3" s="316"/>
      <c r="CII3" s="316"/>
      <c r="CIJ3" s="316"/>
      <c r="CIK3" s="316"/>
      <c r="CIL3" s="316"/>
      <c r="CIM3" s="316"/>
      <c r="CIN3" s="316"/>
      <c r="CIO3" s="316"/>
      <c r="CIP3" s="316"/>
      <c r="CIQ3" s="316"/>
      <c r="CIR3" s="316"/>
      <c r="CIS3" s="316"/>
      <c r="CIT3" s="316"/>
      <c r="CIU3" s="316"/>
      <c r="CIV3" s="316"/>
      <c r="CIW3" s="316"/>
      <c r="CIX3" s="316"/>
      <c r="CIY3" s="316"/>
      <c r="CIZ3" s="316"/>
      <c r="CJA3" s="316"/>
      <c r="CJB3" s="316"/>
      <c r="CJC3" s="316"/>
      <c r="CJD3" s="316"/>
      <c r="CJE3" s="316"/>
      <c r="CJF3" s="316"/>
      <c r="CJG3" s="316"/>
      <c r="CJH3" s="316"/>
      <c r="CJI3" s="316"/>
      <c r="CJJ3" s="316"/>
      <c r="CJK3" s="316"/>
      <c r="CJL3" s="316"/>
      <c r="CJM3" s="316"/>
      <c r="CJN3" s="316"/>
      <c r="CJO3" s="316"/>
      <c r="CJP3" s="316"/>
      <c r="CJQ3" s="316"/>
      <c r="CJR3" s="316"/>
      <c r="CJS3" s="316"/>
      <c r="CJT3" s="316"/>
      <c r="CJU3" s="316"/>
      <c r="CJV3" s="316"/>
      <c r="CJW3" s="316"/>
      <c r="CJX3" s="316"/>
      <c r="CJY3" s="316"/>
      <c r="CJZ3" s="316"/>
      <c r="CKA3" s="316"/>
      <c r="CKB3" s="316"/>
      <c r="CKC3" s="316"/>
      <c r="CKD3" s="316"/>
      <c r="CKE3" s="316"/>
      <c r="CKF3" s="316"/>
      <c r="CKG3" s="316"/>
      <c r="CKH3" s="316"/>
      <c r="CKI3" s="316"/>
      <c r="CKJ3" s="316"/>
      <c r="CKK3" s="316"/>
      <c r="CKL3" s="316"/>
      <c r="CKM3" s="316"/>
      <c r="CKN3" s="316"/>
      <c r="CKO3" s="316"/>
      <c r="CKP3" s="316"/>
      <c r="CKQ3" s="316"/>
      <c r="CKR3" s="316"/>
      <c r="CKS3" s="316"/>
      <c r="CKT3" s="316"/>
      <c r="CKU3" s="316"/>
      <c r="CKV3" s="316"/>
      <c r="CKW3" s="316"/>
      <c r="CKX3" s="316"/>
      <c r="CKY3" s="316"/>
      <c r="CKZ3" s="316"/>
      <c r="CLA3" s="316"/>
      <c r="CLB3" s="316"/>
      <c r="CLC3" s="316"/>
      <c r="CLD3" s="316"/>
      <c r="CLE3" s="316"/>
      <c r="CLF3" s="316"/>
      <c r="CLG3" s="316"/>
      <c r="CLH3" s="316"/>
      <c r="CLI3" s="316"/>
      <c r="CLJ3" s="316"/>
      <c r="CLK3" s="316"/>
      <c r="CLL3" s="316"/>
      <c r="CLM3" s="316"/>
      <c r="CLN3" s="316"/>
      <c r="CLO3" s="316"/>
      <c r="CLP3" s="316"/>
      <c r="CLQ3" s="316"/>
      <c r="CLR3" s="316"/>
      <c r="CLS3" s="316"/>
      <c r="CLT3" s="316"/>
      <c r="CLU3" s="316"/>
      <c r="CLV3" s="316"/>
      <c r="CLW3" s="316"/>
      <c r="CLX3" s="316"/>
      <c r="CLY3" s="316"/>
      <c r="CLZ3" s="316"/>
      <c r="CMA3" s="316"/>
      <c r="CMB3" s="316"/>
      <c r="CMC3" s="316"/>
      <c r="CMD3" s="316"/>
      <c r="CME3" s="316"/>
      <c r="CMF3" s="316"/>
      <c r="CMG3" s="316"/>
      <c r="CMH3" s="316"/>
      <c r="CMI3" s="316"/>
      <c r="CMJ3" s="316"/>
      <c r="CMK3" s="316"/>
      <c r="CML3" s="316"/>
      <c r="CMM3" s="316"/>
      <c r="CMN3" s="316"/>
      <c r="CMO3" s="316"/>
      <c r="CMP3" s="316"/>
      <c r="CMQ3" s="316"/>
      <c r="CMR3" s="316"/>
      <c r="CMS3" s="316"/>
      <c r="CMT3" s="316"/>
      <c r="CMU3" s="316"/>
      <c r="CMV3" s="316"/>
      <c r="CMW3" s="316"/>
      <c r="CMX3" s="316"/>
      <c r="CMY3" s="316"/>
      <c r="CMZ3" s="316"/>
      <c r="CNA3" s="316"/>
      <c r="CNB3" s="316"/>
      <c r="CNC3" s="316"/>
      <c r="CND3" s="316"/>
      <c r="CNE3" s="316"/>
      <c r="CNF3" s="316"/>
      <c r="CNG3" s="316"/>
      <c r="CNH3" s="316"/>
      <c r="CNI3" s="316"/>
      <c r="CNJ3" s="316"/>
      <c r="CNK3" s="316"/>
      <c r="CNL3" s="316"/>
      <c r="CNM3" s="316"/>
      <c r="CNN3" s="316"/>
      <c r="CNO3" s="316"/>
      <c r="CNP3" s="316"/>
      <c r="CNQ3" s="316"/>
      <c r="CNR3" s="316"/>
      <c r="CNS3" s="316"/>
      <c r="CNT3" s="316"/>
      <c r="CNU3" s="316"/>
      <c r="CNV3" s="316"/>
      <c r="CNW3" s="316"/>
      <c r="CNX3" s="316"/>
      <c r="CNY3" s="316"/>
      <c r="CNZ3" s="316"/>
      <c r="COA3" s="316"/>
      <c r="COB3" s="316"/>
      <c r="COC3" s="316"/>
      <c r="COD3" s="316"/>
      <c r="COE3" s="316"/>
      <c r="COF3" s="316"/>
      <c r="COG3" s="316"/>
      <c r="COH3" s="316"/>
      <c r="COI3" s="316"/>
      <c r="COJ3" s="316"/>
      <c r="COK3" s="316"/>
      <c r="COL3" s="316"/>
      <c r="COM3" s="316"/>
      <c r="CON3" s="316"/>
      <c r="COO3" s="316"/>
      <c r="COP3" s="316"/>
      <c r="COQ3" s="316"/>
      <c r="COR3" s="316"/>
      <c r="COS3" s="316"/>
      <c r="COT3" s="316"/>
      <c r="COU3" s="316"/>
      <c r="COV3" s="316"/>
      <c r="COW3" s="316"/>
      <c r="COX3" s="316"/>
      <c r="COY3" s="316"/>
      <c r="COZ3" s="316"/>
      <c r="CPA3" s="316"/>
      <c r="CPB3" s="316"/>
      <c r="CPC3" s="316"/>
      <c r="CPD3" s="316"/>
      <c r="CPE3" s="316"/>
      <c r="CPF3" s="316"/>
      <c r="CPG3" s="316"/>
      <c r="CPH3" s="316"/>
      <c r="CPI3" s="316"/>
      <c r="CPJ3" s="316"/>
      <c r="CPK3" s="316"/>
      <c r="CPL3" s="316"/>
      <c r="CPM3" s="316"/>
      <c r="CPN3" s="316"/>
      <c r="CPO3" s="316"/>
      <c r="CPP3" s="316"/>
      <c r="CPQ3" s="316"/>
      <c r="CPR3" s="316"/>
      <c r="CPS3" s="316"/>
      <c r="CPT3" s="316"/>
      <c r="CPU3" s="316"/>
      <c r="CPV3" s="316"/>
      <c r="CPW3" s="316"/>
      <c r="CPX3" s="316"/>
      <c r="CPY3" s="316"/>
      <c r="CPZ3" s="316"/>
      <c r="CQA3" s="316"/>
      <c r="CQB3" s="316"/>
      <c r="CQC3" s="316"/>
      <c r="CQD3" s="316"/>
      <c r="CQE3" s="316"/>
      <c r="CQF3" s="316"/>
      <c r="CQG3" s="316"/>
      <c r="CQH3" s="316"/>
      <c r="CQI3" s="316"/>
      <c r="CQJ3" s="316"/>
      <c r="CQK3" s="316"/>
      <c r="CQL3" s="316"/>
      <c r="CQM3" s="316"/>
      <c r="CQN3" s="316"/>
      <c r="CQO3" s="316"/>
      <c r="CQP3" s="316"/>
      <c r="CQQ3" s="316"/>
      <c r="CQR3" s="316"/>
      <c r="CQS3" s="316"/>
      <c r="CQT3" s="316"/>
      <c r="CQU3" s="316"/>
      <c r="CQV3" s="316"/>
      <c r="CQW3" s="316"/>
      <c r="CQX3" s="316"/>
      <c r="CQY3" s="316"/>
      <c r="CQZ3" s="316"/>
      <c r="CRA3" s="316"/>
      <c r="CRB3" s="316"/>
      <c r="CRC3" s="316"/>
      <c r="CRD3" s="316"/>
      <c r="CRE3" s="316"/>
      <c r="CRF3" s="316"/>
      <c r="CRG3" s="316"/>
      <c r="CRH3" s="316"/>
      <c r="CRI3" s="316"/>
      <c r="CRJ3" s="316"/>
      <c r="CRK3" s="316"/>
      <c r="CRL3" s="316"/>
      <c r="CRM3" s="316"/>
      <c r="CRN3" s="316"/>
      <c r="CRO3" s="316"/>
      <c r="CRP3" s="316"/>
      <c r="CRQ3" s="316"/>
      <c r="CRR3" s="316"/>
      <c r="CRS3" s="316"/>
      <c r="CRT3" s="316"/>
      <c r="CRU3" s="316"/>
      <c r="CRV3" s="316"/>
      <c r="CRW3" s="316"/>
      <c r="CRX3" s="316"/>
      <c r="CRY3" s="316"/>
      <c r="CRZ3" s="316"/>
      <c r="CSA3" s="316"/>
      <c r="CSB3" s="316"/>
      <c r="CSC3" s="316"/>
      <c r="CSD3" s="316"/>
      <c r="CSE3" s="316"/>
      <c r="CSF3" s="316"/>
      <c r="CSG3" s="316"/>
      <c r="CSH3" s="316"/>
      <c r="CSI3" s="316"/>
      <c r="CSJ3" s="316"/>
      <c r="CSK3" s="316"/>
      <c r="CSL3" s="316"/>
      <c r="CSM3" s="316"/>
      <c r="CSN3" s="316"/>
      <c r="CSO3" s="316"/>
      <c r="CSP3" s="316"/>
      <c r="CSQ3" s="316"/>
      <c r="CSR3" s="316"/>
      <c r="CSS3" s="316"/>
      <c r="CST3" s="316"/>
      <c r="CSU3" s="316"/>
      <c r="CSV3" s="316"/>
      <c r="CSW3" s="316"/>
      <c r="CSX3" s="316"/>
      <c r="CSY3" s="316"/>
      <c r="CSZ3" s="316"/>
      <c r="CTA3" s="316"/>
      <c r="CTB3" s="316"/>
      <c r="CTC3" s="316"/>
      <c r="CTD3" s="316"/>
      <c r="CTE3" s="316"/>
      <c r="CTF3" s="316"/>
      <c r="CTG3" s="316"/>
      <c r="CTH3" s="316"/>
      <c r="CTI3" s="316"/>
      <c r="CTJ3" s="316"/>
      <c r="CTK3" s="316"/>
      <c r="CTL3" s="316"/>
      <c r="CTM3" s="316"/>
      <c r="CTN3" s="316"/>
      <c r="CTO3" s="316"/>
      <c r="CTP3" s="316"/>
      <c r="CTQ3" s="316"/>
      <c r="CTR3" s="316"/>
      <c r="CTS3" s="316"/>
      <c r="CTT3" s="316"/>
      <c r="CTU3" s="316"/>
      <c r="CTV3" s="316"/>
      <c r="CTW3" s="316"/>
      <c r="CTX3" s="316"/>
      <c r="CTY3" s="316"/>
      <c r="CTZ3" s="316"/>
      <c r="CUA3" s="316"/>
      <c r="CUB3" s="316"/>
      <c r="CUC3" s="316"/>
      <c r="CUD3" s="316"/>
      <c r="CUE3" s="316"/>
      <c r="CUF3" s="316"/>
      <c r="CUG3" s="316"/>
      <c r="CUH3" s="316"/>
      <c r="CUI3" s="316"/>
      <c r="CUJ3" s="316"/>
      <c r="CUK3" s="316"/>
      <c r="CUL3" s="316"/>
      <c r="CUM3" s="316"/>
      <c r="CUN3" s="316"/>
      <c r="CUO3" s="316"/>
      <c r="CUP3" s="316"/>
      <c r="CUQ3" s="316"/>
      <c r="CUR3" s="316"/>
      <c r="CUS3" s="316"/>
      <c r="CUT3" s="316"/>
      <c r="CUU3" s="316"/>
      <c r="CUV3" s="316"/>
      <c r="CUW3" s="316"/>
      <c r="CUX3" s="316"/>
      <c r="CUY3" s="316"/>
      <c r="CUZ3" s="316"/>
      <c r="CVA3" s="316"/>
      <c r="CVB3" s="316"/>
      <c r="CVC3" s="316"/>
      <c r="CVD3" s="316"/>
      <c r="CVE3" s="316"/>
      <c r="CVF3" s="316"/>
      <c r="CVG3" s="316"/>
      <c r="CVH3" s="316"/>
      <c r="CVI3" s="316"/>
      <c r="CVJ3" s="316"/>
      <c r="CVK3" s="316"/>
      <c r="CVL3" s="316"/>
      <c r="CVM3" s="316"/>
      <c r="CVN3" s="316"/>
      <c r="CVO3" s="316"/>
      <c r="CVP3" s="316"/>
      <c r="CVQ3" s="316"/>
      <c r="CVR3" s="316"/>
      <c r="CVS3" s="316"/>
      <c r="CVT3" s="316"/>
      <c r="CVU3" s="316"/>
      <c r="CVV3" s="316"/>
      <c r="CVW3" s="316"/>
      <c r="CVX3" s="316"/>
      <c r="CVY3" s="316"/>
      <c r="CVZ3" s="316"/>
      <c r="CWA3" s="316"/>
      <c r="CWB3" s="316"/>
      <c r="CWC3" s="316"/>
      <c r="CWD3" s="316"/>
      <c r="CWE3" s="316"/>
      <c r="CWF3" s="316"/>
      <c r="CWG3" s="316"/>
      <c r="CWH3" s="316"/>
      <c r="CWI3" s="316"/>
      <c r="CWJ3" s="316"/>
      <c r="CWK3" s="316"/>
      <c r="CWL3" s="316"/>
      <c r="CWM3" s="316"/>
      <c r="CWN3" s="316"/>
      <c r="CWO3" s="316"/>
      <c r="CWP3" s="316"/>
      <c r="CWQ3" s="316"/>
      <c r="CWR3" s="316"/>
      <c r="CWS3" s="316"/>
      <c r="CWT3" s="316"/>
      <c r="CWU3" s="316"/>
      <c r="CWV3" s="316"/>
      <c r="CWW3" s="316"/>
      <c r="CWX3" s="316"/>
      <c r="CWY3" s="316"/>
      <c r="CWZ3" s="316"/>
      <c r="CXA3" s="316"/>
      <c r="CXB3" s="316"/>
      <c r="CXC3" s="316"/>
      <c r="CXD3" s="316"/>
      <c r="CXE3" s="316"/>
      <c r="CXF3" s="316"/>
      <c r="CXG3" s="316"/>
      <c r="CXH3" s="316"/>
      <c r="CXI3" s="316"/>
      <c r="CXJ3" s="316"/>
      <c r="CXK3" s="316"/>
      <c r="CXL3" s="316"/>
      <c r="CXM3" s="316"/>
      <c r="CXN3" s="316"/>
      <c r="CXO3" s="316"/>
      <c r="CXP3" s="316"/>
      <c r="CXQ3" s="316"/>
      <c r="CXR3" s="316"/>
      <c r="CXS3" s="316"/>
      <c r="CXT3" s="316"/>
      <c r="CXU3" s="316"/>
      <c r="CXV3" s="316"/>
      <c r="CXW3" s="316"/>
      <c r="CXX3" s="316"/>
      <c r="CXY3" s="316"/>
      <c r="CXZ3" s="316"/>
      <c r="CYA3" s="316"/>
      <c r="CYB3" s="316"/>
      <c r="CYC3" s="316"/>
      <c r="CYD3" s="316"/>
      <c r="CYE3" s="316"/>
      <c r="CYF3" s="316"/>
      <c r="CYG3" s="316"/>
      <c r="CYH3" s="316"/>
      <c r="CYI3" s="316"/>
      <c r="CYJ3" s="316"/>
      <c r="CYK3" s="316"/>
      <c r="CYL3" s="316"/>
      <c r="CYM3" s="316"/>
      <c r="CYN3" s="316"/>
      <c r="CYO3" s="316"/>
      <c r="CYP3" s="316"/>
      <c r="CYQ3" s="316"/>
      <c r="CYR3" s="316"/>
      <c r="CYS3" s="316"/>
      <c r="CYT3" s="316"/>
      <c r="CYU3" s="316"/>
      <c r="CYV3" s="316"/>
      <c r="CYW3" s="316"/>
      <c r="CYX3" s="316"/>
      <c r="CYY3" s="316"/>
      <c r="CYZ3" s="316"/>
      <c r="CZA3" s="316"/>
      <c r="CZB3" s="316"/>
      <c r="CZC3" s="316"/>
      <c r="CZD3" s="316"/>
      <c r="CZE3" s="316"/>
      <c r="CZF3" s="316"/>
      <c r="CZG3" s="316"/>
      <c r="CZH3" s="316"/>
      <c r="CZI3" s="316"/>
      <c r="CZJ3" s="316"/>
      <c r="CZK3" s="316"/>
      <c r="CZL3" s="316"/>
      <c r="CZM3" s="316"/>
      <c r="CZN3" s="316"/>
      <c r="CZO3" s="316"/>
      <c r="CZP3" s="316"/>
      <c r="CZQ3" s="316"/>
      <c r="CZR3" s="316"/>
      <c r="CZS3" s="316"/>
      <c r="CZT3" s="316"/>
      <c r="CZU3" s="316"/>
      <c r="CZV3" s="316"/>
      <c r="CZW3" s="316"/>
      <c r="CZX3" s="316"/>
      <c r="CZY3" s="316"/>
      <c r="CZZ3" s="316"/>
      <c r="DAA3" s="316"/>
      <c r="DAB3" s="316"/>
      <c r="DAC3" s="316"/>
      <c r="DAD3" s="316"/>
      <c r="DAE3" s="316"/>
      <c r="DAF3" s="316"/>
      <c r="DAG3" s="316"/>
      <c r="DAH3" s="316"/>
      <c r="DAI3" s="316"/>
      <c r="DAJ3" s="316"/>
      <c r="DAK3" s="316"/>
      <c r="DAL3" s="316"/>
      <c r="DAM3" s="316"/>
      <c r="DAN3" s="316"/>
      <c r="DAO3" s="316"/>
      <c r="DAP3" s="316"/>
      <c r="DAQ3" s="316"/>
      <c r="DAR3" s="316"/>
      <c r="DAS3" s="316"/>
      <c r="DAT3" s="316"/>
      <c r="DAU3" s="316"/>
      <c r="DAV3" s="316"/>
      <c r="DAW3" s="316"/>
      <c r="DAX3" s="316"/>
      <c r="DAY3" s="316"/>
      <c r="DAZ3" s="316"/>
      <c r="DBA3" s="316"/>
      <c r="DBB3" s="316"/>
      <c r="DBC3" s="316"/>
      <c r="DBD3" s="316"/>
      <c r="DBE3" s="316"/>
      <c r="DBF3" s="316"/>
      <c r="DBG3" s="316"/>
      <c r="DBH3" s="316"/>
      <c r="DBI3" s="316"/>
      <c r="DBJ3" s="316"/>
      <c r="DBK3" s="316"/>
      <c r="DBL3" s="316"/>
      <c r="DBM3" s="316"/>
      <c r="DBN3" s="316"/>
      <c r="DBO3" s="316"/>
      <c r="DBP3" s="316"/>
      <c r="DBQ3" s="316"/>
      <c r="DBR3" s="316"/>
      <c r="DBS3" s="316"/>
      <c r="DBT3" s="316"/>
      <c r="DBU3" s="316"/>
      <c r="DBV3" s="316"/>
      <c r="DBW3" s="316"/>
      <c r="DBX3" s="316"/>
      <c r="DBY3" s="316"/>
      <c r="DBZ3" s="316"/>
      <c r="DCA3" s="316"/>
      <c r="DCB3" s="316"/>
      <c r="DCC3" s="316"/>
      <c r="DCD3" s="316"/>
      <c r="DCE3" s="316"/>
      <c r="DCF3" s="316"/>
      <c r="DCG3" s="316"/>
      <c r="DCH3" s="316"/>
      <c r="DCI3" s="316"/>
      <c r="DCJ3" s="316"/>
      <c r="DCK3" s="316"/>
      <c r="DCL3" s="316"/>
      <c r="DCM3" s="316"/>
      <c r="DCN3" s="316"/>
      <c r="DCO3" s="316"/>
      <c r="DCP3" s="316"/>
      <c r="DCQ3" s="316"/>
      <c r="DCR3" s="316"/>
      <c r="DCS3" s="316"/>
      <c r="DCT3" s="316"/>
      <c r="DCU3" s="316"/>
      <c r="DCV3" s="316"/>
      <c r="DCW3" s="316"/>
      <c r="DCX3" s="316"/>
      <c r="DCY3" s="316"/>
      <c r="DCZ3" s="316"/>
      <c r="DDA3" s="316"/>
      <c r="DDB3" s="316"/>
      <c r="DDC3" s="316"/>
      <c r="DDD3" s="316"/>
      <c r="DDE3" s="316"/>
      <c r="DDF3" s="316"/>
      <c r="DDG3" s="316"/>
      <c r="DDH3" s="316"/>
      <c r="DDI3" s="316"/>
      <c r="DDJ3" s="316"/>
      <c r="DDK3" s="316"/>
      <c r="DDL3" s="316"/>
      <c r="DDM3" s="316"/>
      <c r="DDN3" s="316"/>
      <c r="DDO3" s="316"/>
      <c r="DDP3" s="316"/>
      <c r="DDQ3" s="316"/>
      <c r="DDR3" s="316"/>
      <c r="DDS3" s="316"/>
      <c r="DDT3" s="316"/>
      <c r="DDU3" s="316"/>
      <c r="DDV3" s="316"/>
      <c r="DDW3" s="316"/>
      <c r="DDX3" s="316"/>
      <c r="DDY3" s="316"/>
      <c r="DDZ3" s="316"/>
      <c r="DEA3" s="316"/>
      <c r="DEB3" s="316"/>
      <c r="DEC3" s="316"/>
      <c r="DED3" s="316"/>
      <c r="DEE3" s="316"/>
      <c r="DEF3" s="316"/>
      <c r="DEG3" s="316"/>
      <c r="DEH3" s="316"/>
      <c r="DEI3" s="316"/>
      <c r="DEJ3" s="316"/>
      <c r="DEK3" s="316"/>
      <c r="DEL3" s="316"/>
      <c r="DEM3" s="316"/>
      <c r="DEN3" s="316"/>
      <c r="DEO3" s="316"/>
      <c r="DEP3" s="316"/>
      <c r="DEQ3" s="316"/>
      <c r="DER3" s="316"/>
      <c r="DES3" s="316"/>
      <c r="DET3" s="316"/>
      <c r="DEU3" s="316"/>
      <c r="DEV3" s="316"/>
      <c r="DEW3" s="316"/>
      <c r="DEX3" s="316"/>
      <c r="DEY3" s="316"/>
      <c r="DEZ3" s="316"/>
      <c r="DFA3" s="316"/>
      <c r="DFB3" s="316"/>
      <c r="DFC3" s="316"/>
      <c r="DFD3" s="316"/>
      <c r="DFE3" s="316"/>
      <c r="DFF3" s="316"/>
      <c r="DFG3" s="316"/>
      <c r="DFH3" s="316"/>
      <c r="DFI3" s="316"/>
      <c r="DFJ3" s="316"/>
      <c r="DFK3" s="316"/>
      <c r="DFL3" s="316"/>
      <c r="DFM3" s="316"/>
      <c r="DFN3" s="316"/>
      <c r="DFO3" s="316"/>
      <c r="DFP3" s="316"/>
      <c r="DFQ3" s="316"/>
      <c r="DFR3" s="316"/>
      <c r="DFS3" s="316"/>
      <c r="DFT3" s="316"/>
      <c r="DFU3" s="316"/>
      <c r="DFV3" s="316"/>
      <c r="DFW3" s="316"/>
      <c r="DFX3" s="316"/>
      <c r="DFY3" s="316"/>
      <c r="DFZ3" s="316"/>
      <c r="DGA3" s="316"/>
      <c r="DGB3" s="316"/>
      <c r="DGC3" s="316"/>
      <c r="DGD3" s="316"/>
      <c r="DGE3" s="316"/>
      <c r="DGF3" s="316"/>
      <c r="DGG3" s="316"/>
      <c r="DGH3" s="316"/>
      <c r="DGI3" s="316"/>
      <c r="DGJ3" s="316"/>
      <c r="DGK3" s="316"/>
      <c r="DGL3" s="316"/>
      <c r="DGM3" s="316"/>
      <c r="DGN3" s="316"/>
      <c r="DGO3" s="316"/>
      <c r="DGP3" s="316"/>
      <c r="DGQ3" s="316"/>
      <c r="DGR3" s="316"/>
      <c r="DGS3" s="316"/>
      <c r="DGT3" s="316"/>
      <c r="DGU3" s="316"/>
      <c r="DGV3" s="316"/>
      <c r="DGW3" s="316"/>
      <c r="DGX3" s="316"/>
      <c r="DGY3" s="316"/>
      <c r="DGZ3" s="316"/>
      <c r="DHA3" s="316"/>
      <c r="DHB3" s="316"/>
      <c r="DHC3" s="316"/>
      <c r="DHD3" s="316"/>
      <c r="DHE3" s="316"/>
      <c r="DHF3" s="316"/>
      <c r="DHG3" s="316"/>
      <c r="DHH3" s="316"/>
      <c r="DHI3" s="316"/>
      <c r="DHJ3" s="316"/>
      <c r="DHK3" s="316"/>
      <c r="DHL3" s="316"/>
      <c r="DHM3" s="316"/>
      <c r="DHN3" s="316"/>
      <c r="DHO3" s="316"/>
      <c r="DHP3" s="316"/>
      <c r="DHQ3" s="316"/>
      <c r="DHR3" s="316"/>
      <c r="DHS3" s="316"/>
      <c r="DHT3" s="316"/>
      <c r="DHU3" s="316"/>
      <c r="DHV3" s="316"/>
      <c r="DHW3" s="316"/>
      <c r="DHX3" s="316"/>
      <c r="DHY3" s="316"/>
      <c r="DHZ3" s="316"/>
      <c r="DIA3" s="316"/>
      <c r="DIB3" s="316"/>
      <c r="DIC3" s="316"/>
      <c r="DID3" s="316"/>
      <c r="DIE3" s="316"/>
      <c r="DIF3" s="316"/>
      <c r="DIG3" s="316"/>
      <c r="DIH3" s="316"/>
      <c r="DII3" s="316"/>
      <c r="DIJ3" s="316"/>
      <c r="DIK3" s="316"/>
      <c r="DIL3" s="316"/>
      <c r="DIM3" s="316"/>
      <c r="DIN3" s="316"/>
      <c r="DIO3" s="316"/>
      <c r="DIP3" s="316"/>
      <c r="DIQ3" s="316"/>
      <c r="DIR3" s="316"/>
      <c r="DIS3" s="316"/>
      <c r="DIT3" s="316"/>
      <c r="DIU3" s="316"/>
      <c r="DIV3" s="316"/>
      <c r="DIW3" s="316"/>
      <c r="DIX3" s="316"/>
      <c r="DIY3" s="316"/>
      <c r="DIZ3" s="316"/>
      <c r="DJA3" s="316"/>
      <c r="DJB3" s="316"/>
      <c r="DJC3" s="316"/>
      <c r="DJD3" s="316"/>
      <c r="DJE3" s="316"/>
      <c r="DJF3" s="316"/>
      <c r="DJG3" s="316"/>
      <c r="DJH3" s="316"/>
      <c r="DJI3" s="316"/>
      <c r="DJJ3" s="316"/>
      <c r="DJK3" s="316"/>
      <c r="DJL3" s="316"/>
      <c r="DJM3" s="316"/>
      <c r="DJN3" s="316"/>
      <c r="DJO3" s="316"/>
      <c r="DJP3" s="316"/>
      <c r="DJQ3" s="316"/>
      <c r="DJR3" s="316"/>
      <c r="DJS3" s="316"/>
      <c r="DJT3" s="316"/>
      <c r="DJU3" s="316"/>
      <c r="DJV3" s="316"/>
      <c r="DJW3" s="316"/>
      <c r="DJX3" s="316"/>
      <c r="DJY3" s="316"/>
      <c r="DJZ3" s="316"/>
      <c r="DKA3" s="316"/>
      <c r="DKB3" s="316"/>
      <c r="DKC3" s="316"/>
      <c r="DKD3" s="316"/>
      <c r="DKE3" s="316"/>
      <c r="DKF3" s="316"/>
      <c r="DKG3" s="316"/>
      <c r="DKH3" s="316"/>
      <c r="DKI3" s="316"/>
      <c r="DKJ3" s="316"/>
      <c r="DKK3" s="316"/>
      <c r="DKL3" s="316"/>
      <c r="DKM3" s="316"/>
      <c r="DKN3" s="316"/>
      <c r="DKO3" s="316"/>
      <c r="DKP3" s="316"/>
      <c r="DKQ3" s="316"/>
      <c r="DKR3" s="316"/>
      <c r="DKS3" s="316"/>
      <c r="DKT3" s="316"/>
      <c r="DKU3" s="316"/>
      <c r="DKV3" s="316"/>
      <c r="DKW3" s="316"/>
      <c r="DKX3" s="316"/>
      <c r="DKY3" s="316"/>
      <c r="DKZ3" s="316"/>
      <c r="DLA3" s="316"/>
      <c r="DLB3" s="316"/>
      <c r="DLC3" s="316"/>
      <c r="DLD3" s="316"/>
      <c r="DLE3" s="316"/>
      <c r="DLF3" s="316"/>
      <c r="DLG3" s="316"/>
      <c r="DLH3" s="316"/>
      <c r="DLI3" s="316"/>
      <c r="DLJ3" s="316"/>
      <c r="DLK3" s="316"/>
      <c r="DLL3" s="316"/>
      <c r="DLM3" s="316"/>
      <c r="DLN3" s="316"/>
      <c r="DLO3" s="316"/>
      <c r="DLP3" s="316"/>
      <c r="DLQ3" s="316"/>
      <c r="DLR3" s="316"/>
      <c r="DLS3" s="316"/>
      <c r="DLT3" s="316"/>
      <c r="DLU3" s="316"/>
      <c r="DLV3" s="316"/>
      <c r="DLW3" s="316"/>
      <c r="DLX3" s="316"/>
      <c r="DLY3" s="316"/>
      <c r="DLZ3" s="316"/>
      <c r="DMA3" s="316"/>
      <c r="DMB3" s="316"/>
      <c r="DMC3" s="316"/>
      <c r="DMD3" s="316"/>
      <c r="DME3" s="316"/>
      <c r="DMF3" s="316"/>
      <c r="DMG3" s="316"/>
      <c r="DMH3" s="316"/>
      <c r="DMI3" s="316"/>
      <c r="DMJ3" s="316"/>
      <c r="DMK3" s="316"/>
      <c r="DML3" s="316"/>
      <c r="DMM3" s="316"/>
      <c r="DMN3" s="316"/>
      <c r="DMO3" s="316"/>
      <c r="DMP3" s="316"/>
      <c r="DMQ3" s="316"/>
      <c r="DMR3" s="316"/>
      <c r="DMS3" s="316"/>
      <c r="DMT3" s="316"/>
      <c r="DMU3" s="316"/>
      <c r="DMV3" s="316"/>
      <c r="DMW3" s="316"/>
      <c r="DMX3" s="316"/>
      <c r="DMY3" s="316"/>
      <c r="DMZ3" s="316"/>
      <c r="DNA3" s="316"/>
      <c r="DNB3" s="316"/>
      <c r="DNC3" s="316"/>
      <c r="DND3" s="316"/>
      <c r="DNE3" s="316"/>
      <c r="DNF3" s="316"/>
      <c r="DNG3" s="316"/>
      <c r="DNH3" s="316"/>
      <c r="DNI3" s="316"/>
      <c r="DNJ3" s="316"/>
      <c r="DNK3" s="316"/>
      <c r="DNL3" s="316"/>
      <c r="DNM3" s="316"/>
      <c r="DNN3" s="316"/>
      <c r="DNO3" s="316"/>
      <c r="DNP3" s="316"/>
      <c r="DNQ3" s="316"/>
      <c r="DNR3" s="316"/>
      <c r="DNS3" s="316"/>
      <c r="DNT3" s="316"/>
      <c r="DNU3" s="316"/>
      <c r="DNV3" s="316"/>
      <c r="DNW3" s="316"/>
      <c r="DNX3" s="316"/>
      <c r="DNY3" s="316"/>
      <c r="DNZ3" s="316"/>
      <c r="DOA3" s="316"/>
      <c r="DOB3" s="316"/>
      <c r="DOC3" s="316"/>
      <c r="DOD3" s="316"/>
      <c r="DOE3" s="316"/>
      <c r="DOF3" s="316"/>
      <c r="DOG3" s="316"/>
      <c r="DOH3" s="316"/>
      <c r="DOI3" s="316"/>
      <c r="DOJ3" s="316"/>
      <c r="DOK3" s="316"/>
      <c r="DOL3" s="316"/>
      <c r="DOM3" s="316"/>
      <c r="DON3" s="316"/>
      <c r="DOO3" s="316"/>
      <c r="DOP3" s="316"/>
      <c r="DOQ3" s="316"/>
      <c r="DOR3" s="316"/>
      <c r="DOS3" s="316"/>
      <c r="DOT3" s="316"/>
      <c r="DOU3" s="316"/>
      <c r="DOV3" s="316"/>
      <c r="DOW3" s="316"/>
      <c r="DOX3" s="316"/>
      <c r="DOY3" s="316"/>
      <c r="DOZ3" s="316"/>
      <c r="DPA3" s="316"/>
      <c r="DPB3" s="316"/>
      <c r="DPC3" s="316"/>
      <c r="DPD3" s="316"/>
      <c r="DPE3" s="316"/>
      <c r="DPF3" s="316"/>
      <c r="DPG3" s="316"/>
      <c r="DPH3" s="316"/>
      <c r="DPI3" s="316"/>
      <c r="DPJ3" s="316"/>
      <c r="DPK3" s="316"/>
      <c r="DPL3" s="316"/>
      <c r="DPM3" s="316"/>
      <c r="DPN3" s="316"/>
      <c r="DPO3" s="316"/>
      <c r="DPP3" s="316"/>
      <c r="DPQ3" s="316"/>
      <c r="DPR3" s="316"/>
      <c r="DPS3" s="316"/>
      <c r="DPT3" s="316"/>
      <c r="DPU3" s="316"/>
      <c r="DPV3" s="316"/>
      <c r="DPW3" s="316"/>
      <c r="DPX3" s="316"/>
      <c r="DPY3" s="316"/>
      <c r="DPZ3" s="316"/>
      <c r="DQA3" s="316"/>
      <c r="DQB3" s="316"/>
      <c r="DQC3" s="316"/>
      <c r="DQD3" s="316"/>
      <c r="DQE3" s="316"/>
      <c r="DQF3" s="316"/>
      <c r="DQG3" s="316"/>
      <c r="DQH3" s="316"/>
      <c r="DQI3" s="316"/>
      <c r="DQJ3" s="316"/>
      <c r="DQK3" s="316"/>
      <c r="DQL3" s="316"/>
      <c r="DQM3" s="316"/>
      <c r="DQN3" s="316"/>
      <c r="DQO3" s="316"/>
      <c r="DQP3" s="316"/>
      <c r="DQQ3" s="316"/>
      <c r="DQR3" s="316"/>
      <c r="DQS3" s="316"/>
      <c r="DQT3" s="316"/>
      <c r="DQU3" s="316"/>
      <c r="DQV3" s="316"/>
      <c r="DQW3" s="316"/>
      <c r="DQX3" s="316"/>
      <c r="DQY3" s="316"/>
      <c r="DQZ3" s="316"/>
      <c r="DRA3" s="316"/>
      <c r="DRB3" s="316"/>
      <c r="DRC3" s="316"/>
      <c r="DRD3" s="316"/>
      <c r="DRE3" s="316"/>
      <c r="DRF3" s="316"/>
      <c r="DRG3" s="316"/>
      <c r="DRH3" s="316"/>
      <c r="DRI3" s="316"/>
      <c r="DRJ3" s="316"/>
      <c r="DRK3" s="316"/>
      <c r="DRL3" s="316"/>
      <c r="DRM3" s="316"/>
      <c r="DRN3" s="316"/>
      <c r="DRO3" s="316"/>
      <c r="DRP3" s="316"/>
      <c r="DRQ3" s="316"/>
      <c r="DRR3" s="316"/>
      <c r="DRS3" s="316"/>
      <c r="DRT3" s="316"/>
      <c r="DRU3" s="316"/>
      <c r="DRV3" s="316"/>
      <c r="DRW3" s="316"/>
      <c r="DRX3" s="316"/>
      <c r="DRY3" s="316"/>
      <c r="DRZ3" s="316"/>
      <c r="DSA3" s="316"/>
      <c r="DSB3" s="316"/>
      <c r="DSC3" s="316"/>
      <c r="DSD3" s="316"/>
      <c r="DSE3" s="316"/>
      <c r="DSF3" s="316"/>
      <c r="DSG3" s="316"/>
      <c r="DSH3" s="316"/>
      <c r="DSI3" s="316"/>
      <c r="DSJ3" s="316"/>
      <c r="DSK3" s="316"/>
      <c r="DSL3" s="316"/>
      <c r="DSM3" s="316"/>
      <c r="DSN3" s="316"/>
      <c r="DSO3" s="316"/>
      <c r="DSP3" s="316"/>
      <c r="DSQ3" s="316"/>
      <c r="DSR3" s="316"/>
      <c r="DSS3" s="316"/>
      <c r="DST3" s="316"/>
      <c r="DSU3" s="316"/>
      <c r="DSV3" s="316"/>
      <c r="DSW3" s="316"/>
      <c r="DSX3" s="316"/>
      <c r="DSY3" s="316"/>
      <c r="DSZ3" s="316"/>
      <c r="DTA3" s="316"/>
      <c r="DTB3" s="316"/>
      <c r="DTC3" s="316"/>
      <c r="DTD3" s="316"/>
      <c r="DTE3" s="316"/>
      <c r="DTF3" s="316"/>
      <c r="DTG3" s="316"/>
      <c r="DTH3" s="316"/>
      <c r="DTI3" s="316"/>
      <c r="DTJ3" s="316"/>
      <c r="DTK3" s="316"/>
      <c r="DTL3" s="316"/>
      <c r="DTM3" s="316"/>
      <c r="DTN3" s="316"/>
      <c r="DTO3" s="316"/>
      <c r="DTP3" s="316"/>
      <c r="DTQ3" s="316"/>
      <c r="DTR3" s="316"/>
      <c r="DTS3" s="316"/>
      <c r="DTT3" s="316"/>
      <c r="DTU3" s="316"/>
      <c r="DTV3" s="316"/>
      <c r="DTW3" s="316"/>
      <c r="DTX3" s="316"/>
      <c r="DTY3" s="316"/>
      <c r="DTZ3" s="316"/>
      <c r="DUA3" s="316"/>
      <c r="DUB3" s="316"/>
      <c r="DUC3" s="316"/>
      <c r="DUD3" s="316"/>
      <c r="DUE3" s="316"/>
      <c r="DUF3" s="316"/>
      <c r="DUG3" s="316"/>
      <c r="DUH3" s="316"/>
      <c r="DUI3" s="316"/>
      <c r="DUJ3" s="316"/>
      <c r="DUK3" s="316"/>
      <c r="DUL3" s="316"/>
      <c r="DUM3" s="316"/>
      <c r="DUN3" s="316"/>
      <c r="DUO3" s="316"/>
      <c r="DUP3" s="316"/>
      <c r="DUQ3" s="316"/>
      <c r="DUR3" s="316"/>
      <c r="DUS3" s="316"/>
      <c r="DUT3" s="316"/>
      <c r="DUU3" s="316"/>
      <c r="DUV3" s="316"/>
      <c r="DUW3" s="316"/>
      <c r="DUX3" s="316"/>
      <c r="DUY3" s="316"/>
      <c r="DUZ3" s="316"/>
      <c r="DVA3" s="316"/>
      <c r="DVB3" s="316"/>
      <c r="DVC3" s="316"/>
      <c r="DVD3" s="316"/>
      <c r="DVE3" s="316"/>
      <c r="DVF3" s="316"/>
      <c r="DVG3" s="316"/>
      <c r="DVH3" s="316"/>
      <c r="DVI3" s="316"/>
      <c r="DVJ3" s="316"/>
      <c r="DVK3" s="316"/>
      <c r="DVL3" s="316"/>
      <c r="DVM3" s="316"/>
      <c r="DVN3" s="316"/>
      <c r="DVO3" s="316"/>
      <c r="DVP3" s="316"/>
      <c r="DVQ3" s="316"/>
      <c r="DVR3" s="316"/>
      <c r="DVS3" s="316"/>
      <c r="DVT3" s="316"/>
      <c r="DVU3" s="316"/>
      <c r="DVV3" s="316"/>
      <c r="DVW3" s="316"/>
      <c r="DVX3" s="316"/>
      <c r="DVY3" s="316"/>
      <c r="DVZ3" s="316"/>
      <c r="DWA3" s="316"/>
      <c r="DWB3" s="316"/>
      <c r="DWC3" s="316"/>
      <c r="DWD3" s="316"/>
      <c r="DWE3" s="316"/>
      <c r="DWF3" s="316"/>
      <c r="DWG3" s="316"/>
      <c r="DWH3" s="316"/>
      <c r="DWI3" s="316"/>
      <c r="DWJ3" s="316"/>
      <c r="DWK3" s="316"/>
      <c r="DWL3" s="316"/>
      <c r="DWM3" s="316"/>
      <c r="DWN3" s="316"/>
      <c r="DWO3" s="316"/>
      <c r="DWP3" s="316"/>
      <c r="DWQ3" s="316"/>
      <c r="DWR3" s="316"/>
      <c r="DWS3" s="316"/>
      <c r="DWT3" s="316"/>
      <c r="DWU3" s="316"/>
      <c r="DWV3" s="316"/>
      <c r="DWW3" s="316"/>
      <c r="DWX3" s="316"/>
      <c r="DWY3" s="316"/>
      <c r="DWZ3" s="316"/>
      <c r="DXA3" s="316"/>
      <c r="DXB3" s="316"/>
      <c r="DXC3" s="316"/>
      <c r="DXD3" s="316"/>
      <c r="DXE3" s="316"/>
      <c r="DXF3" s="316"/>
      <c r="DXG3" s="316"/>
      <c r="DXH3" s="316"/>
      <c r="DXI3" s="316"/>
      <c r="DXJ3" s="316"/>
      <c r="DXK3" s="316"/>
      <c r="DXL3" s="316"/>
      <c r="DXM3" s="316"/>
      <c r="DXN3" s="316"/>
      <c r="DXO3" s="316"/>
      <c r="DXP3" s="316"/>
      <c r="DXQ3" s="316"/>
      <c r="DXR3" s="316"/>
      <c r="DXS3" s="316"/>
      <c r="DXT3" s="316"/>
      <c r="DXU3" s="316"/>
      <c r="DXV3" s="316"/>
      <c r="DXW3" s="316"/>
      <c r="DXX3" s="316"/>
      <c r="DXY3" s="316"/>
      <c r="DXZ3" s="316"/>
      <c r="DYA3" s="316"/>
      <c r="DYB3" s="316"/>
      <c r="DYC3" s="316"/>
      <c r="DYD3" s="316"/>
      <c r="DYE3" s="316"/>
      <c r="DYF3" s="316"/>
      <c r="DYG3" s="316"/>
      <c r="DYH3" s="316"/>
      <c r="DYI3" s="316"/>
      <c r="DYJ3" s="316"/>
      <c r="DYK3" s="316"/>
      <c r="DYL3" s="316"/>
      <c r="DYM3" s="316"/>
      <c r="DYN3" s="316"/>
      <c r="DYO3" s="316"/>
      <c r="DYP3" s="316"/>
      <c r="DYQ3" s="316"/>
      <c r="DYR3" s="316"/>
      <c r="DYS3" s="316"/>
      <c r="DYT3" s="316"/>
      <c r="DYU3" s="316"/>
      <c r="DYV3" s="316"/>
      <c r="DYW3" s="316"/>
      <c r="DYX3" s="316"/>
      <c r="DYY3" s="316"/>
      <c r="DYZ3" s="316"/>
      <c r="DZA3" s="316"/>
      <c r="DZB3" s="316"/>
      <c r="DZC3" s="316"/>
      <c r="DZD3" s="316"/>
      <c r="DZE3" s="316"/>
      <c r="DZF3" s="316"/>
      <c r="DZG3" s="316"/>
      <c r="DZH3" s="316"/>
      <c r="DZI3" s="316"/>
      <c r="DZJ3" s="316"/>
      <c r="DZK3" s="316"/>
      <c r="DZL3" s="316"/>
      <c r="DZM3" s="316"/>
      <c r="DZN3" s="316"/>
      <c r="DZO3" s="316"/>
      <c r="DZP3" s="316"/>
      <c r="DZQ3" s="316"/>
      <c r="DZR3" s="316"/>
      <c r="DZS3" s="316"/>
      <c r="DZT3" s="316"/>
      <c r="DZU3" s="316"/>
      <c r="DZV3" s="316"/>
      <c r="DZW3" s="316"/>
      <c r="DZX3" s="316"/>
      <c r="DZY3" s="316"/>
      <c r="DZZ3" s="316"/>
      <c r="EAA3" s="316"/>
      <c r="EAB3" s="316"/>
      <c r="EAC3" s="316"/>
      <c r="EAD3" s="316"/>
      <c r="EAE3" s="316"/>
      <c r="EAF3" s="316"/>
      <c r="EAG3" s="316"/>
      <c r="EAH3" s="316"/>
      <c r="EAI3" s="316"/>
      <c r="EAJ3" s="316"/>
      <c r="EAK3" s="316"/>
      <c r="EAL3" s="316"/>
      <c r="EAM3" s="316"/>
      <c r="EAN3" s="316"/>
      <c r="EAO3" s="316"/>
      <c r="EAP3" s="316"/>
      <c r="EAQ3" s="316"/>
      <c r="EAR3" s="316"/>
      <c r="EAS3" s="316"/>
      <c r="EAT3" s="316"/>
      <c r="EAU3" s="316"/>
      <c r="EAV3" s="316"/>
      <c r="EAW3" s="316"/>
      <c r="EAX3" s="316"/>
      <c r="EAY3" s="316"/>
      <c r="EAZ3" s="316"/>
      <c r="EBA3" s="316"/>
      <c r="EBB3" s="316"/>
      <c r="EBC3" s="316"/>
      <c r="EBD3" s="316"/>
      <c r="EBE3" s="316"/>
      <c r="EBF3" s="316"/>
      <c r="EBG3" s="316"/>
      <c r="EBH3" s="316"/>
      <c r="EBI3" s="316"/>
      <c r="EBJ3" s="316"/>
      <c r="EBK3" s="316"/>
      <c r="EBL3" s="316"/>
      <c r="EBM3" s="316"/>
      <c r="EBN3" s="316"/>
      <c r="EBO3" s="316"/>
      <c r="EBP3" s="316"/>
      <c r="EBQ3" s="316"/>
      <c r="EBR3" s="316"/>
      <c r="EBS3" s="316"/>
      <c r="EBT3" s="316"/>
      <c r="EBU3" s="316"/>
      <c r="EBV3" s="316"/>
      <c r="EBW3" s="316"/>
      <c r="EBX3" s="316"/>
      <c r="EBY3" s="316"/>
      <c r="EBZ3" s="316"/>
      <c r="ECA3" s="316"/>
      <c r="ECB3" s="316"/>
      <c r="ECC3" s="316"/>
      <c r="ECD3" s="316"/>
      <c r="ECE3" s="316"/>
      <c r="ECF3" s="316"/>
      <c r="ECG3" s="316"/>
      <c r="ECH3" s="316"/>
      <c r="ECI3" s="316"/>
      <c r="ECJ3" s="316"/>
      <c r="ECK3" s="316"/>
      <c r="ECL3" s="316"/>
      <c r="ECM3" s="316"/>
      <c r="ECN3" s="316"/>
      <c r="ECO3" s="316"/>
      <c r="ECP3" s="316"/>
      <c r="ECQ3" s="316"/>
      <c r="ECR3" s="316"/>
      <c r="ECS3" s="316"/>
      <c r="ECT3" s="316"/>
      <c r="ECU3" s="316"/>
      <c r="ECV3" s="316"/>
      <c r="ECW3" s="316"/>
      <c r="ECX3" s="316"/>
      <c r="ECY3" s="316"/>
      <c r="ECZ3" s="316"/>
      <c r="EDA3" s="316"/>
      <c r="EDB3" s="316"/>
      <c r="EDC3" s="316"/>
      <c r="EDD3" s="316"/>
      <c r="EDE3" s="316"/>
      <c r="EDF3" s="316"/>
      <c r="EDG3" s="316"/>
      <c r="EDH3" s="316"/>
      <c r="EDI3" s="316"/>
      <c r="EDJ3" s="316"/>
      <c r="EDK3" s="316"/>
      <c r="EDL3" s="316"/>
      <c r="EDM3" s="316"/>
      <c r="EDN3" s="316"/>
      <c r="EDO3" s="316"/>
      <c r="EDP3" s="316"/>
      <c r="EDQ3" s="316"/>
      <c r="EDR3" s="316"/>
      <c r="EDS3" s="316"/>
      <c r="EDT3" s="316"/>
      <c r="EDU3" s="316"/>
      <c r="EDV3" s="316"/>
      <c r="EDW3" s="316"/>
      <c r="EDX3" s="316"/>
      <c r="EDY3" s="316"/>
      <c r="EDZ3" s="316"/>
      <c r="EEA3" s="316"/>
      <c r="EEB3" s="316"/>
      <c r="EEC3" s="316"/>
      <c r="EED3" s="316"/>
      <c r="EEE3" s="316"/>
      <c r="EEF3" s="316"/>
      <c r="EEG3" s="316"/>
      <c r="EEH3" s="316"/>
      <c r="EEI3" s="316"/>
      <c r="EEJ3" s="316"/>
      <c r="EEK3" s="316"/>
      <c r="EEL3" s="316"/>
      <c r="EEM3" s="316"/>
      <c r="EEN3" s="316"/>
      <c r="EEO3" s="316"/>
      <c r="EEP3" s="316"/>
      <c r="EEQ3" s="316"/>
      <c r="EER3" s="316"/>
      <c r="EES3" s="316"/>
      <c r="EET3" s="316"/>
      <c r="EEU3" s="316"/>
      <c r="EEV3" s="316"/>
      <c r="EEW3" s="316"/>
      <c r="EEX3" s="316"/>
      <c r="EEY3" s="316"/>
      <c r="EEZ3" s="316"/>
      <c r="EFA3" s="316"/>
      <c r="EFB3" s="316"/>
      <c r="EFC3" s="316"/>
      <c r="EFD3" s="316"/>
      <c r="EFE3" s="316"/>
      <c r="EFF3" s="316"/>
      <c r="EFG3" s="316"/>
      <c r="EFH3" s="316"/>
      <c r="EFI3" s="316"/>
      <c r="EFJ3" s="316"/>
      <c r="EFK3" s="316"/>
      <c r="EFL3" s="316"/>
      <c r="EFM3" s="316"/>
      <c r="EFN3" s="316"/>
      <c r="EFO3" s="316"/>
      <c r="EFP3" s="316"/>
      <c r="EFQ3" s="316"/>
      <c r="EFR3" s="316"/>
      <c r="EFS3" s="316"/>
      <c r="EFT3" s="316"/>
      <c r="EFU3" s="316"/>
      <c r="EFV3" s="316"/>
      <c r="EFW3" s="316"/>
      <c r="EFX3" s="316"/>
      <c r="EFY3" s="316"/>
      <c r="EFZ3" s="316"/>
      <c r="EGA3" s="316"/>
      <c r="EGB3" s="316"/>
      <c r="EGC3" s="316"/>
      <c r="EGD3" s="316"/>
      <c r="EGE3" s="316"/>
      <c r="EGF3" s="316"/>
      <c r="EGG3" s="316"/>
      <c r="EGH3" s="316"/>
      <c r="EGI3" s="316"/>
      <c r="EGJ3" s="316"/>
      <c r="EGK3" s="316"/>
      <c r="EGL3" s="316"/>
      <c r="EGM3" s="316"/>
      <c r="EGN3" s="316"/>
      <c r="EGO3" s="316"/>
      <c r="EGP3" s="316"/>
      <c r="EGQ3" s="316"/>
      <c r="EGR3" s="316"/>
      <c r="EGS3" s="316"/>
      <c r="EGT3" s="316"/>
      <c r="EGU3" s="316"/>
      <c r="EGV3" s="316"/>
      <c r="EGW3" s="316"/>
      <c r="EGX3" s="316"/>
      <c r="EGY3" s="316"/>
      <c r="EGZ3" s="316"/>
      <c r="EHA3" s="316"/>
      <c r="EHB3" s="316"/>
      <c r="EHC3" s="316"/>
      <c r="EHD3" s="316"/>
      <c r="EHE3" s="316"/>
      <c r="EHF3" s="316"/>
      <c r="EHG3" s="316"/>
      <c r="EHH3" s="316"/>
      <c r="EHI3" s="316"/>
      <c r="EHJ3" s="316"/>
      <c r="EHK3" s="316"/>
      <c r="EHL3" s="316"/>
      <c r="EHM3" s="316"/>
      <c r="EHN3" s="316"/>
      <c r="EHO3" s="316"/>
      <c r="EHP3" s="316"/>
      <c r="EHQ3" s="316"/>
      <c r="EHR3" s="316"/>
      <c r="EHS3" s="316"/>
      <c r="EHT3" s="316"/>
      <c r="EHU3" s="316"/>
      <c r="EHV3" s="316"/>
      <c r="EHW3" s="316"/>
      <c r="EHX3" s="316"/>
      <c r="EHY3" s="316"/>
      <c r="EHZ3" s="316"/>
      <c r="EIA3" s="316"/>
      <c r="EIB3" s="316"/>
      <c r="EIC3" s="316"/>
      <c r="EID3" s="316"/>
      <c r="EIE3" s="316"/>
      <c r="EIF3" s="316"/>
      <c r="EIG3" s="316"/>
      <c r="EIH3" s="316"/>
      <c r="EII3" s="316"/>
      <c r="EIJ3" s="316"/>
      <c r="EIK3" s="316"/>
      <c r="EIL3" s="316"/>
      <c r="EIM3" s="316"/>
      <c r="EIN3" s="316"/>
      <c r="EIO3" s="316"/>
      <c r="EIP3" s="316"/>
      <c r="EIQ3" s="316"/>
      <c r="EIR3" s="316"/>
      <c r="EIS3" s="316"/>
      <c r="EIT3" s="316"/>
      <c r="EIU3" s="316"/>
      <c r="EIV3" s="316"/>
      <c r="EIW3" s="316"/>
      <c r="EIX3" s="316"/>
      <c r="EIY3" s="316"/>
      <c r="EIZ3" s="316"/>
      <c r="EJA3" s="316"/>
      <c r="EJB3" s="316"/>
      <c r="EJC3" s="316"/>
      <c r="EJD3" s="316"/>
      <c r="EJE3" s="316"/>
      <c r="EJF3" s="316"/>
      <c r="EJG3" s="316"/>
      <c r="EJH3" s="316"/>
      <c r="EJI3" s="316"/>
      <c r="EJJ3" s="316"/>
      <c r="EJK3" s="316"/>
      <c r="EJL3" s="316"/>
      <c r="EJM3" s="316"/>
      <c r="EJN3" s="316"/>
      <c r="EJO3" s="316"/>
      <c r="EJP3" s="316"/>
      <c r="EJQ3" s="316"/>
      <c r="EJR3" s="316"/>
      <c r="EJS3" s="316"/>
      <c r="EJT3" s="316"/>
      <c r="EJU3" s="316"/>
      <c r="EJV3" s="316"/>
      <c r="EJW3" s="316"/>
      <c r="EJX3" s="316"/>
      <c r="EJY3" s="316"/>
      <c r="EJZ3" s="316"/>
      <c r="EKA3" s="316"/>
      <c r="EKB3" s="316"/>
      <c r="EKC3" s="316"/>
      <c r="EKD3" s="316"/>
      <c r="EKE3" s="316"/>
      <c r="EKF3" s="316"/>
      <c r="EKG3" s="316"/>
      <c r="EKH3" s="316"/>
      <c r="EKI3" s="316"/>
      <c r="EKJ3" s="316"/>
      <c r="EKK3" s="316"/>
      <c r="EKL3" s="316"/>
      <c r="EKM3" s="316"/>
      <c r="EKN3" s="316"/>
      <c r="EKO3" s="316"/>
      <c r="EKP3" s="316"/>
      <c r="EKQ3" s="316"/>
      <c r="EKR3" s="316"/>
      <c r="EKS3" s="316"/>
      <c r="EKT3" s="316"/>
      <c r="EKU3" s="316"/>
      <c r="EKV3" s="316"/>
      <c r="EKW3" s="316"/>
      <c r="EKX3" s="316"/>
      <c r="EKY3" s="316"/>
      <c r="EKZ3" s="316"/>
      <c r="ELA3" s="316"/>
      <c r="ELB3" s="316"/>
      <c r="ELC3" s="316"/>
      <c r="ELD3" s="316"/>
      <c r="ELE3" s="316"/>
      <c r="ELF3" s="316"/>
      <c r="ELG3" s="316"/>
      <c r="ELH3" s="316"/>
      <c r="ELI3" s="316"/>
      <c r="ELJ3" s="316"/>
      <c r="ELK3" s="316"/>
      <c r="ELL3" s="316"/>
      <c r="ELM3" s="316"/>
      <c r="ELN3" s="316"/>
      <c r="ELO3" s="316"/>
      <c r="ELP3" s="316"/>
      <c r="ELQ3" s="316"/>
      <c r="ELR3" s="316"/>
      <c r="ELS3" s="316"/>
      <c r="ELT3" s="316"/>
      <c r="ELU3" s="316"/>
      <c r="ELV3" s="316"/>
      <c r="ELW3" s="316"/>
      <c r="ELX3" s="316"/>
      <c r="ELY3" s="316"/>
      <c r="ELZ3" s="316"/>
      <c r="EMA3" s="316"/>
      <c r="EMB3" s="316"/>
      <c r="EMC3" s="316"/>
      <c r="EMD3" s="316"/>
      <c r="EME3" s="316"/>
      <c r="EMF3" s="316"/>
      <c r="EMG3" s="316"/>
      <c r="EMH3" s="316"/>
      <c r="EMI3" s="316"/>
      <c r="EMJ3" s="316"/>
      <c r="EMK3" s="316"/>
      <c r="EML3" s="316"/>
      <c r="EMM3" s="316"/>
      <c r="EMN3" s="316"/>
      <c r="EMO3" s="316"/>
      <c r="EMP3" s="316"/>
      <c r="EMQ3" s="316"/>
      <c r="EMR3" s="316"/>
      <c r="EMS3" s="316"/>
      <c r="EMT3" s="316"/>
      <c r="EMU3" s="316"/>
      <c r="EMV3" s="316"/>
      <c r="EMW3" s="316"/>
      <c r="EMX3" s="316"/>
      <c r="EMY3" s="316"/>
      <c r="EMZ3" s="316"/>
      <c r="ENA3" s="316"/>
      <c r="ENB3" s="316"/>
      <c r="ENC3" s="316"/>
      <c r="END3" s="316"/>
      <c r="ENE3" s="316"/>
      <c r="ENF3" s="316"/>
      <c r="ENG3" s="316"/>
      <c r="ENH3" s="316"/>
      <c r="ENI3" s="316"/>
      <c r="ENJ3" s="316"/>
      <c r="ENK3" s="316"/>
      <c r="ENL3" s="316"/>
      <c r="ENM3" s="316"/>
      <c r="ENN3" s="316"/>
      <c r="ENO3" s="316"/>
      <c r="ENP3" s="316"/>
      <c r="ENQ3" s="316"/>
      <c r="ENR3" s="316"/>
      <c r="ENS3" s="316"/>
      <c r="ENT3" s="316"/>
      <c r="ENU3" s="316"/>
      <c r="ENV3" s="316"/>
      <c r="ENW3" s="316"/>
      <c r="ENX3" s="316"/>
      <c r="ENY3" s="316"/>
      <c r="ENZ3" s="316"/>
      <c r="EOA3" s="316"/>
      <c r="EOB3" s="316"/>
      <c r="EOC3" s="316"/>
      <c r="EOD3" s="316"/>
      <c r="EOE3" s="316"/>
      <c r="EOF3" s="316"/>
      <c r="EOG3" s="316"/>
      <c r="EOH3" s="316"/>
      <c r="EOI3" s="316"/>
      <c r="EOJ3" s="316"/>
      <c r="EOK3" s="316"/>
      <c r="EOL3" s="316"/>
      <c r="EOM3" s="316"/>
      <c r="EON3" s="316"/>
      <c r="EOO3" s="316"/>
      <c r="EOP3" s="316"/>
      <c r="EOQ3" s="316"/>
      <c r="EOR3" s="316"/>
      <c r="EOS3" s="316"/>
      <c r="EOT3" s="316"/>
      <c r="EOU3" s="316"/>
      <c r="EOV3" s="316"/>
      <c r="EOW3" s="316"/>
      <c r="EOX3" s="316"/>
      <c r="EOY3" s="316"/>
      <c r="EOZ3" s="316"/>
      <c r="EPA3" s="316"/>
      <c r="EPB3" s="316"/>
      <c r="EPC3" s="316"/>
      <c r="EPD3" s="316"/>
      <c r="EPE3" s="316"/>
      <c r="EPF3" s="316"/>
      <c r="EPG3" s="316"/>
      <c r="EPH3" s="316"/>
      <c r="EPI3" s="316"/>
      <c r="EPJ3" s="316"/>
      <c r="EPK3" s="316"/>
      <c r="EPL3" s="316"/>
      <c r="EPM3" s="316"/>
      <c r="EPN3" s="316"/>
      <c r="EPO3" s="316"/>
      <c r="EPP3" s="316"/>
      <c r="EPQ3" s="316"/>
      <c r="EPR3" s="316"/>
      <c r="EPS3" s="316"/>
      <c r="EPT3" s="316"/>
      <c r="EPU3" s="316"/>
      <c r="EPV3" s="316"/>
      <c r="EPW3" s="316"/>
      <c r="EPX3" s="316"/>
      <c r="EPY3" s="316"/>
      <c r="EPZ3" s="316"/>
      <c r="EQA3" s="316"/>
      <c r="EQB3" s="316"/>
      <c r="EQC3" s="316"/>
      <c r="EQD3" s="316"/>
      <c r="EQE3" s="316"/>
      <c r="EQF3" s="316"/>
      <c r="EQG3" s="316"/>
      <c r="EQH3" s="316"/>
      <c r="EQI3" s="316"/>
      <c r="EQJ3" s="316"/>
      <c r="EQK3" s="316"/>
      <c r="EQL3" s="316"/>
      <c r="EQM3" s="316"/>
      <c r="EQN3" s="316"/>
      <c r="EQO3" s="316"/>
      <c r="EQP3" s="316"/>
      <c r="EQQ3" s="316"/>
      <c r="EQR3" s="316"/>
      <c r="EQS3" s="316"/>
      <c r="EQT3" s="316"/>
      <c r="EQU3" s="316"/>
      <c r="EQV3" s="316"/>
      <c r="EQW3" s="316"/>
      <c r="EQX3" s="316"/>
      <c r="EQY3" s="316"/>
      <c r="EQZ3" s="316"/>
      <c r="ERA3" s="316"/>
      <c r="ERB3" s="316"/>
      <c r="ERC3" s="316"/>
      <c r="ERD3" s="316"/>
      <c r="ERE3" s="316"/>
      <c r="ERF3" s="316"/>
      <c r="ERG3" s="316"/>
      <c r="ERH3" s="316"/>
      <c r="ERI3" s="316"/>
      <c r="ERJ3" s="316"/>
      <c r="ERK3" s="316"/>
      <c r="ERL3" s="316"/>
      <c r="ERM3" s="316"/>
      <c r="ERN3" s="316"/>
      <c r="ERO3" s="316"/>
      <c r="ERP3" s="316"/>
      <c r="ERQ3" s="316"/>
      <c r="ERR3" s="316"/>
      <c r="ERS3" s="316"/>
      <c r="ERT3" s="316"/>
      <c r="ERU3" s="316"/>
      <c r="ERV3" s="316"/>
      <c r="ERW3" s="316"/>
      <c r="ERX3" s="316"/>
      <c r="ERY3" s="316"/>
      <c r="ERZ3" s="316"/>
      <c r="ESA3" s="316"/>
      <c r="ESB3" s="316"/>
      <c r="ESC3" s="316"/>
      <c r="ESD3" s="316"/>
      <c r="ESE3" s="316"/>
      <c r="ESF3" s="316"/>
      <c r="ESG3" s="316"/>
      <c r="ESH3" s="316"/>
      <c r="ESI3" s="316"/>
      <c r="ESJ3" s="316"/>
      <c r="ESK3" s="316"/>
      <c r="ESL3" s="316"/>
      <c r="ESM3" s="316"/>
      <c r="ESN3" s="316"/>
      <c r="ESO3" s="316"/>
      <c r="ESP3" s="316"/>
      <c r="ESQ3" s="316"/>
      <c r="ESR3" s="316"/>
      <c r="ESS3" s="316"/>
      <c r="EST3" s="316"/>
      <c r="ESU3" s="316"/>
      <c r="ESV3" s="316"/>
      <c r="ESW3" s="316"/>
      <c r="ESX3" s="316"/>
      <c r="ESY3" s="316"/>
      <c r="ESZ3" s="316"/>
      <c r="ETA3" s="316"/>
      <c r="ETB3" s="316"/>
      <c r="ETC3" s="316"/>
      <c r="ETD3" s="316"/>
      <c r="ETE3" s="316"/>
      <c r="ETF3" s="316"/>
      <c r="ETG3" s="316"/>
      <c r="ETH3" s="316"/>
      <c r="ETI3" s="316"/>
      <c r="ETJ3" s="316"/>
      <c r="ETK3" s="316"/>
      <c r="ETL3" s="316"/>
      <c r="ETM3" s="316"/>
      <c r="ETN3" s="316"/>
      <c r="ETO3" s="316"/>
      <c r="ETP3" s="316"/>
      <c r="ETQ3" s="316"/>
      <c r="ETR3" s="316"/>
      <c r="ETS3" s="316"/>
      <c r="ETT3" s="316"/>
      <c r="ETU3" s="316"/>
      <c r="ETV3" s="316"/>
      <c r="ETW3" s="316"/>
      <c r="ETX3" s="316"/>
      <c r="ETY3" s="316"/>
      <c r="ETZ3" s="316"/>
      <c r="EUA3" s="316"/>
      <c r="EUB3" s="316"/>
      <c r="EUC3" s="316"/>
      <c r="EUD3" s="316"/>
      <c r="EUE3" s="316"/>
      <c r="EUF3" s="316"/>
      <c r="EUG3" s="316"/>
      <c r="EUH3" s="316"/>
      <c r="EUI3" s="316"/>
      <c r="EUJ3" s="316"/>
      <c r="EUK3" s="316"/>
      <c r="EUL3" s="316"/>
      <c r="EUM3" s="316"/>
      <c r="EUN3" s="316"/>
      <c r="EUO3" s="316"/>
      <c r="EUP3" s="316"/>
      <c r="EUQ3" s="316"/>
      <c r="EUR3" s="316"/>
      <c r="EUS3" s="316"/>
      <c r="EUT3" s="316"/>
      <c r="EUU3" s="316"/>
      <c r="EUV3" s="316"/>
      <c r="EUW3" s="316"/>
      <c r="EUX3" s="316"/>
      <c r="EUY3" s="316"/>
      <c r="EUZ3" s="316"/>
      <c r="EVA3" s="316"/>
      <c r="EVB3" s="316"/>
      <c r="EVC3" s="316"/>
      <c r="EVD3" s="316"/>
      <c r="EVE3" s="316"/>
      <c r="EVF3" s="316"/>
      <c r="EVG3" s="316"/>
      <c r="EVH3" s="316"/>
      <c r="EVI3" s="316"/>
      <c r="EVJ3" s="316"/>
      <c r="EVK3" s="316"/>
      <c r="EVL3" s="316"/>
      <c r="EVM3" s="316"/>
      <c r="EVN3" s="316"/>
      <c r="EVO3" s="316"/>
      <c r="EVP3" s="316"/>
      <c r="EVQ3" s="316"/>
      <c r="EVR3" s="316"/>
      <c r="EVS3" s="316"/>
      <c r="EVT3" s="316"/>
      <c r="EVU3" s="316"/>
      <c r="EVV3" s="316"/>
      <c r="EVW3" s="316"/>
      <c r="EVX3" s="316"/>
      <c r="EVY3" s="316"/>
      <c r="EVZ3" s="316"/>
      <c r="EWA3" s="316"/>
      <c r="EWB3" s="316"/>
      <c r="EWC3" s="316"/>
      <c r="EWD3" s="316"/>
      <c r="EWE3" s="316"/>
      <c r="EWF3" s="316"/>
      <c r="EWG3" s="316"/>
      <c r="EWH3" s="316"/>
      <c r="EWI3" s="316"/>
      <c r="EWJ3" s="316"/>
      <c r="EWK3" s="316"/>
      <c r="EWL3" s="316"/>
      <c r="EWM3" s="316"/>
      <c r="EWN3" s="316"/>
      <c r="EWO3" s="316"/>
      <c r="EWP3" s="316"/>
      <c r="EWQ3" s="316"/>
      <c r="EWR3" s="316"/>
      <c r="EWS3" s="316"/>
      <c r="EWT3" s="316"/>
      <c r="EWU3" s="316"/>
      <c r="EWV3" s="316"/>
      <c r="EWW3" s="316"/>
      <c r="EWX3" s="316"/>
      <c r="EWY3" s="316"/>
      <c r="EWZ3" s="316"/>
      <c r="EXA3" s="316"/>
      <c r="EXB3" s="316"/>
      <c r="EXC3" s="316"/>
      <c r="EXD3" s="316"/>
      <c r="EXE3" s="316"/>
      <c r="EXF3" s="316"/>
      <c r="EXG3" s="316"/>
      <c r="EXH3" s="316"/>
      <c r="EXI3" s="316"/>
      <c r="EXJ3" s="316"/>
      <c r="EXK3" s="316"/>
      <c r="EXL3" s="316"/>
      <c r="EXM3" s="316"/>
      <c r="EXN3" s="316"/>
      <c r="EXO3" s="316"/>
      <c r="EXP3" s="316"/>
      <c r="EXQ3" s="316"/>
      <c r="EXR3" s="316"/>
      <c r="EXS3" s="316"/>
      <c r="EXT3" s="316"/>
      <c r="EXU3" s="316"/>
      <c r="EXV3" s="316"/>
      <c r="EXW3" s="316"/>
      <c r="EXX3" s="316"/>
      <c r="EXY3" s="316"/>
      <c r="EXZ3" s="316"/>
      <c r="EYA3" s="316"/>
      <c r="EYB3" s="316"/>
      <c r="EYC3" s="316"/>
      <c r="EYD3" s="316"/>
      <c r="EYE3" s="316"/>
      <c r="EYF3" s="316"/>
      <c r="EYG3" s="316"/>
      <c r="EYH3" s="316"/>
      <c r="EYI3" s="316"/>
      <c r="EYJ3" s="316"/>
      <c r="EYK3" s="316"/>
      <c r="EYL3" s="316"/>
      <c r="EYM3" s="316"/>
      <c r="EYN3" s="316"/>
      <c r="EYO3" s="316"/>
      <c r="EYP3" s="316"/>
      <c r="EYQ3" s="316"/>
      <c r="EYR3" s="316"/>
      <c r="EYS3" s="316"/>
      <c r="EYT3" s="316"/>
      <c r="EYU3" s="316"/>
      <c r="EYV3" s="316"/>
      <c r="EYW3" s="316"/>
      <c r="EYX3" s="316"/>
      <c r="EYY3" s="316"/>
      <c r="EYZ3" s="316"/>
      <c r="EZA3" s="316"/>
      <c r="EZB3" s="316"/>
      <c r="EZC3" s="316"/>
      <c r="EZD3" s="316"/>
      <c r="EZE3" s="316"/>
      <c r="EZF3" s="316"/>
      <c r="EZG3" s="316"/>
      <c r="EZH3" s="316"/>
      <c r="EZI3" s="316"/>
      <c r="EZJ3" s="316"/>
      <c r="EZK3" s="316"/>
      <c r="EZL3" s="316"/>
      <c r="EZM3" s="316"/>
      <c r="EZN3" s="316"/>
      <c r="EZO3" s="316"/>
      <c r="EZP3" s="316"/>
      <c r="EZQ3" s="316"/>
      <c r="EZR3" s="316"/>
      <c r="EZS3" s="316"/>
      <c r="EZT3" s="316"/>
      <c r="EZU3" s="316"/>
      <c r="EZV3" s="316"/>
      <c r="EZW3" s="316"/>
      <c r="EZX3" s="316"/>
      <c r="EZY3" s="316"/>
      <c r="EZZ3" s="316"/>
      <c r="FAA3" s="316"/>
      <c r="FAB3" s="316"/>
      <c r="FAC3" s="316"/>
      <c r="FAD3" s="316"/>
      <c r="FAE3" s="316"/>
      <c r="FAF3" s="316"/>
      <c r="FAG3" s="316"/>
      <c r="FAH3" s="316"/>
      <c r="FAI3" s="316"/>
      <c r="FAJ3" s="316"/>
      <c r="FAK3" s="316"/>
      <c r="FAL3" s="316"/>
      <c r="FAM3" s="316"/>
      <c r="FAN3" s="316"/>
      <c r="FAO3" s="316"/>
      <c r="FAP3" s="316"/>
      <c r="FAQ3" s="316"/>
      <c r="FAR3" s="316"/>
      <c r="FAS3" s="316"/>
      <c r="FAT3" s="316"/>
      <c r="FAU3" s="316"/>
      <c r="FAV3" s="316"/>
      <c r="FAW3" s="316"/>
      <c r="FAX3" s="316"/>
      <c r="FAY3" s="316"/>
      <c r="FAZ3" s="316"/>
      <c r="FBA3" s="316"/>
      <c r="FBB3" s="316"/>
      <c r="FBC3" s="316"/>
      <c r="FBD3" s="316"/>
      <c r="FBE3" s="316"/>
      <c r="FBF3" s="316"/>
      <c r="FBG3" s="316"/>
      <c r="FBH3" s="316"/>
      <c r="FBI3" s="316"/>
      <c r="FBJ3" s="316"/>
      <c r="FBK3" s="316"/>
      <c r="FBL3" s="316"/>
      <c r="FBM3" s="316"/>
      <c r="FBN3" s="316"/>
      <c r="FBO3" s="316"/>
      <c r="FBP3" s="316"/>
      <c r="FBQ3" s="316"/>
      <c r="FBR3" s="316"/>
      <c r="FBS3" s="316"/>
      <c r="FBT3" s="316"/>
      <c r="FBU3" s="316"/>
      <c r="FBV3" s="316"/>
      <c r="FBW3" s="316"/>
      <c r="FBX3" s="316"/>
      <c r="FBY3" s="316"/>
      <c r="FBZ3" s="316"/>
      <c r="FCA3" s="316"/>
      <c r="FCB3" s="316"/>
      <c r="FCC3" s="316"/>
      <c r="FCD3" s="316"/>
      <c r="FCE3" s="316"/>
      <c r="FCF3" s="316"/>
      <c r="FCG3" s="316"/>
      <c r="FCH3" s="316"/>
      <c r="FCI3" s="316"/>
      <c r="FCJ3" s="316"/>
      <c r="FCK3" s="316"/>
      <c r="FCL3" s="316"/>
      <c r="FCM3" s="316"/>
      <c r="FCN3" s="316"/>
      <c r="FCO3" s="316"/>
      <c r="FCP3" s="316"/>
      <c r="FCQ3" s="316"/>
      <c r="FCR3" s="316"/>
      <c r="FCS3" s="316"/>
      <c r="FCT3" s="316"/>
      <c r="FCU3" s="316"/>
      <c r="FCV3" s="316"/>
      <c r="FCW3" s="316"/>
      <c r="FCX3" s="316"/>
      <c r="FCY3" s="316"/>
      <c r="FCZ3" s="316"/>
      <c r="FDA3" s="316"/>
      <c r="FDB3" s="316"/>
      <c r="FDC3" s="316"/>
      <c r="FDD3" s="316"/>
      <c r="FDE3" s="316"/>
      <c r="FDF3" s="316"/>
      <c r="FDG3" s="316"/>
      <c r="FDH3" s="316"/>
      <c r="FDI3" s="316"/>
      <c r="FDJ3" s="316"/>
      <c r="FDK3" s="316"/>
      <c r="FDL3" s="316"/>
      <c r="FDM3" s="316"/>
      <c r="FDN3" s="316"/>
      <c r="FDO3" s="316"/>
      <c r="FDP3" s="316"/>
      <c r="FDQ3" s="316"/>
      <c r="FDR3" s="316"/>
      <c r="FDS3" s="316"/>
      <c r="FDT3" s="316"/>
      <c r="FDU3" s="316"/>
      <c r="FDV3" s="316"/>
      <c r="FDW3" s="316"/>
      <c r="FDX3" s="316"/>
      <c r="FDY3" s="316"/>
      <c r="FDZ3" s="316"/>
      <c r="FEA3" s="316"/>
      <c r="FEB3" s="316"/>
      <c r="FEC3" s="316"/>
      <c r="FED3" s="316"/>
      <c r="FEE3" s="316"/>
      <c r="FEF3" s="316"/>
      <c r="FEG3" s="316"/>
      <c r="FEH3" s="316"/>
      <c r="FEI3" s="316"/>
      <c r="FEJ3" s="316"/>
      <c r="FEK3" s="316"/>
      <c r="FEL3" s="316"/>
      <c r="FEM3" s="316"/>
      <c r="FEN3" s="316"/>
      <c r="FEO3" s="316"/>
      <c r="FEP3" s="316"/>
      <c r="FEQ3" s="316"/>
      <c r="FER3" s="316"/>
      <c r="FES3" s="316"/>
      <c r="FET3" s="316"/>
      <c r="FEU3" s="316"/>
      <c r="FEV3" s="316"/>
      <c r="FEW3" s="316"/>
      <c r="FEX3" s="316"/>
      <c r="FEY3" s="316"/>
      <c r="FEZ3" s="316"/>
      <c r="FFA3" s="316"/>
      <c r="FFB3" s="316"/>
      <c r="FFC3" s="316"/>
      <c r="FFD3" s="316"/>
      <c r="FFE3" s="316"/>
      <c r="FFF3" s="316"/>
      <c r="FFG3" s="316"/>
      <c r="FFH3" s="316"/>
      <c r="FFI3" s="316"/>
      <c r="FFJ3" s="316"/>
      <c r="FFK3" s="316"/>
      <c r="FFL3" s="316"/>
      <c r="FFM3" s="316"/>
      <c r="FFN3" s="316"/>
      <c r="FFO3" s="316"/>
      <c r="FFP3" s="316"/>
      <c r="FFQ3" s="316"/>
      <c r="FFR3" s="316"/>
      <c r="FFS3" s="316"/>
      <c r="FFT3" s="316"/>
      <c r="FFU3" s="316"/>
      <c r="FFV3" s="316"/>
      <c r="FFW3" s="316"/>
      <c r="FFX3" s="316"/>
      <c r="FFY3" s="316"/>
      <c r="FFZ3" s="316"/>
      <c r="FGA3" s="316"/>
      <c r="FGB3" s="316"/>
      <c r="FGC3" s="316"/>
      <c r="FGD3" s="316"/>
      <c r="FGE3" s="316"/>
      <c r="FGF3" s="316"/>
      <c r="FGG3" s="316"/>
      <c r="FGH3" s="316"/>
      <c r="FGI3" s="316"/>
      <c r="FGJ3" s="316"/>
      <c r="FGK3" s="316"/>
      <c r="FGL3" s="316"/>
      <c r="FGM3" s="316"/>
      <c r="FGN3" s="316"/>
      <c r="FGO3" s="316"/>
      <c r="FGP3" s="316"/>
      <c r="FGQ3" s="316"/>
      <c r="FGR3" s="316"/>
      <c r="FGS3" s="316"/>
      <c r="FGT3" s="316"/>
      <c r="FGU3" s="316"/>
      <c r="FGV3" s="316"/>
      <c r="FGW3" s="316"/>
      <c r="FGX3" s="316"/>
      <c r="FGY3" s="316"/>
      <c r="FGZ3" s="316"/>
      <c r="FHA3" s="316"/>
      <c r="FHB3" s="316"/>
      <c r="FHC3" s="316"/>
      <c r="FHD3" s="316"/>
      <c r="FHE3" s="316"/>
      <c r="FHF3" s="316"/>
      <c r="FHG3" s="316"/>
      <c r="FHH3" s="316"/>
      <c r="FHI3" s="316"/>
      <c r="FHJ3" s="316"/>
      <c r="FHK3" s="316"/>
      <c r="FHL3" s="316"/>
      <c r="FHM3" s="316"/>
      <c r="FHN3" s="316"/>
      <c r="FHO3" s="316"/>
      <c r="FHP3" s="316"/>
      <c r="FHQ3" s="316"/>
      <c r="FHR3" s="316"/>
      <c r="FHS3" s="316"/>
      <c r="FHT3" s="316"/>
      <c r="FHU3" s="316"/>
      <c r="FHV3" s="316"/>
      <c r="FHW3" s="316"/>
      <c r="FHX3" s="316"/>
      <c r="FHY3" s="316"/>
      <c r="FHZ3" s="316"/>
      <c r="FIA3" s="316"/>
      <c r="FIB3" s="316"/>
      <c r="FIC3" s="316"/>
      <c r="FID3" s="316"/>
      <c r="FIE3" s="316"/>
      <c r="FIF3" s="316"/>
      <c r="FIG3" s="316"/>
      <c r="FIH3" s="316"/>
      <c r="FII3" s="316"/>
      <c r="FIJ3" s="316"/>
      <c r="FIK3" s="316"/>
      <c r="FIL3" s="316"/>
      <c r="FIM3" s="316"/>
      <c r="FIN3" s="316"/>
      <c r="FIO3" s="316"/>
      <c r="FIP3" s="316"/>
      <c r="FIQ3" s="316"/>
      <c r="FIR3" s="316"/>
      <c r="FIS3" s="316"/>
      <c r="FIT3" s="316"/>
      <c r="FIU3" s="316"/>
      <c r="FIV3" s="316"/>
      <c r="FIW3" s="316"/>
      <c r="FIX3" s="316"/>
      <c r="FIY3" s="316"/>
      <c r="FIZ3" s="316"/>
      <c r="FJA3" s="316"/>
      <c r="FJB3" s="316"/>
      <c r="FJC3" s="316"/>
      <c r="FJD3" s="316"/>
      <c r="FJE3" s="316"/>
      <c r="FJF3" s="316"/>
      <c r="FJG3" s="316"/>
      <c r="FJH3" s="316"/>
      <c r="FJI3" s="316"/>
      <c r="FJJ3" s="316"/>
      <c r="FJK3" s="316"/>
      <c r="FJL3" s="316"/>
      <c r="FJM3" s="316"/>
      <c r="FJN3" s="316"/>
      <c r="FJO3" s="316"/>
      <c r="FJP3" s="316"/>
      <c r="FJQ3" s="316"/>
      <c r="FJR3" s="316"/>
      <c r="FJS3" s="316"/>
      <c r="FJT3" s="316"/>
      <c r="FJU3" s="316"/>
      <c r="FJV3" s="316"/>
      <c r="FJW3" s="316"/>
      <c r="FJX3" s="316"/>
      <c r="FJY3" s="316"/>
      <c r="FJZ3" s="316"/>
      <c r="FKA3" s="316"/>
      <c r="FKB3" s="316"/>
      <c r="FKC3" s="316"/>
      <c r="FKD3" s="316"/>
      <c r="FKE3" s="316"/>
      <c r="FKF3" s="316"/>
      <c r="FKG3" s="316"/>
      <c r="FKH3" s="316"/>
      <c r="FKI3" s="316"/>
      <c r="FKJ3" s="316"/>
      <c r="FKK3" s="316"/>
      <c r="FKL3" s="316"/>
      <c r="FKM3" s="316"/>
      <c r="FKN3" s="316"/>
      <c r="FKO3" s="316"/>
      <c r="FKP3" s="316"/>
      <c r="FKQ3" s="316"/>
      <c r="FKR3" s="316"/>
      <c r="FKS3" s="316"/>
      <c r="FKT3" s="316"/>
      <c r="FKU3" s="316"/>
      <c r="FKV3" s="316"/>
      <c r="FKW3" s="316"/>
      <c r="FKX3" s="316"/>
      <c r="FKY3" s="316"/>
      <c r="FKZ3" s="316"/>
      <c r="FLA3" s="316"/>
      <c r="FLB3" s="316"/>
      <c r="FLC3" s="316"/>
      <c r="FLD3" s="316"/>
      <c r="FLE3" s="316"/>
      <c r="FLF3" s="316"/>
      <c r="FLG3" s="316"/>
      <c r="FLH3" s="316"/>
      <c r="FLI3" s="316"/>
      <c r="FLJ3" s="316"/>
      <c r="FLK3" s="316"/>
      <c r="FLL3" s="316"/>
      <c r="FLM3" s="316"/>
      <c r="FLN3" s="316"/>
      <c r="FLO3" s="316"/>
      <c r="FLP3" s="316"/>
      <c r="FLQ3" s="316"/>
      <c r="FLR3" s="316"/>
      <c r="FLS3" s="316"/>
      <c r="FLT3" s="316"/>
      <c r="FLU3" s="316"/>
      <c r="FLV3" s="316"/>
      <c r="FLW3" s="316"/>
      <c r="FLX3" s="316"/>
      <c r="FLY3" s="316"/>
      <c r="FLZ3" s="316"/>
      <c r="FMA3" s="316"/>
      <c r="FMB3" s="316"/>
      <c r="FMC3" s="316"/>
      <c r="FMD3" s="316"/>
      <c r="FME3" s="316"/>
      <c r="FMF3" s="316"/>
      <c r="FMG3" s="316"/>
      <c r="FMH3" s="316"/>
      <c r="FMI3" s="316"/>
      <c r="FMJ3" s="316"/>
      <c r="FMK3" s="316"/>
      <c r="FML3" s="316"/>
      <c r="FMM3" s="316"/>
      <c r="FMN3" s="316"/>
      <c r="FMO3" s="316"/>
      <c r="FMP3" s="316"/>
      <c r="FMQ3" s="316"/>
      <c r="FMR3" s="316"/>
      <c r="FMS3" s="316"/>
      <c r="FMT3" s="316"/>
      <c r="FMU3" s="316"/>
      <c r="FMV3" s="316"/>
      <c r="FMW3" s="316"/>
      <c r="FMX3" s="316"/>
      <c r="FMY3" s="316"/>
      <c r="FMZ3" s="316"/>
      <c r="FNA3" s="316"/>
      <c r="FNB3" s="316"/>
      <c r="FNC3" s="316"/>
      <c r="FND3" s="316"/>
      <c r="FNE3" s="316"/>
      <c r="FNF3" s="316"/>
      <c r="FNG3" s="316"/>
      <c r="FNH3" s="316"/>
      <c r="FNI3" s="316"/>
      <c r="FNJ3" s="316"/>
      <c r="FNK3" s="316"/>
      <c r="FNL3" s="316"/>
      <c r="FNM3" s="316"/>
      <c r="FNN3" s="316"/>
      <c r="FNO3" s="316"/>
      <c r="FNP3" s="316"/>
      <c r="FNQ3" s="316"/>
      <c r="FNR3" s="316"/>
      <c r="FNS3" s="316"/>
      <c r="FNT3" s="316"/>
      <c r="FNU3" s="316"/>
      <c r="FNV3" s="316"/>
      <c r="FNW3" s="316"/>
      <c r="FNX3" s="316"/>
      <c r="FNY3" s="316"/>
      <c r="FNZ3" s="316"/>
      <c r="FOA3" s="316"/>
      <c r="FOB3" s="316"/>
      <c r="FOC3" s="316"/>
      <c r="FOD3" s="316"/>
      <c r="FOE3" s="316"/>
      <c r="FOF3" s="316"/>
      <c r="FOG3" s="316"/>
      <c r="FOH3" s="316"/>
      <c r="FOI3" s="316"/>
      <c r="FOJ3" s="316"/>
      <c r="FOK3" s="316"/>
      <c r="FOL3" s="316"/>
      <c r="FOM3" s="316"/>
      <c r="FON3" s="316"/>
      <c r="FOO3" s="316"/>
      <c r="FOP3" s="316"/>
      <c r="FOQ3" s="316"/>
      <c r="FOR3" s="316"/>
      <c r="FOS3" s="316"/>
      <c r="FOT3" s="316"/>
      <c r="FOU3" s="316"/>
      <c r="FOV3" s="316"/>
      <c r="FOW3" s="316"/>
      <c r="FOX3" s="316"/>
      <c r="FOY3" s="316"/>
      <c r="FOZ3" s="316"/>
      <c r="FPA3" s="316"/>
      <c r="FPB3" s="316"/>
      <c r="FPC3" s="316"/>
      <c r="FPD3" s="316"/>
      <c r="FPE3" s="316"/>
      <c r="FPF3" s="316"/>
      <c r="FPG3" s="316"/>
      <c r="FPH3" s="316"/>
      <c r="FPI3" s="316"/>
      <c r="FPJ3" s="316"/>
      <c r="FPK3" s="316"/>
      <c r="FPL3" s="316"/>
      <c r="FPM3" s="316"/>
      <c r="FPN3" s="316"/>
      <c r="FPO3" s="316"/>
      <c r="FPP3" s="316"/>
      <c r="FPQ3" s="316"/>
      <c r="FPR3" s="316"/>
      <c r="FPS3" s="316"/>
      <c r="FPT3" s="316"/>
      <c r="FPU3" s="316"/>
      <c r="FPV3" s="316"/>
      <c r="FPW3" s="316"/>
      <c r="FPX3" s="316"/>
      <c r="FPY3" s="316"/>
      <c r="FPZ3" s="316"/>
      <c r="FQA3" s="316"/>
      <c r="FQB3" s="316"/>
      <c r="FQC3" s="316"/>
      <c r="FQD3" s="316"/>
      <c r="FQE3" s="316"/>
      <c r="FQF3" s="316"/>
      <c r="FQG3" s="316"/>
      <c r="FQH3" s="316"/>
      <c r="FQI3" s="316"/>
      <c r="FQJ3" s="316"/>
      <c r="FQK3" s="316"/>
      <c r="FQL3" s="316"/>
      <c r="FQM3" s="316"/>
      <c r="FQN3" s="316"/>
      <c r="FQO3" s="316"/>
      <c r="FQP3" s="316"/>
      <c r="FQQ3" s="316"/>
      <c r="FQR3" s="316"/>
      <c r="FQS3" s="316"/>
      <c r="FQT3" s="316"/>
      <c r="FQU3" s="316"/>
      <c r="FQV3" s="316"/>
      <c r="FQW3" s="316"/>
      <c r="FQX3" s="316"/>
      <c r="FQY3" s="316"/>
      <c r="FQZ3" s="316"/>
      <c r="FRA3" s="316"/>
      <c r="FRB3" s="316"/>
      <c r="FRC3" s="316"/>
      <c r="FRD3" s="316"/>
      <c r="FRE3" s="316"/>
      <c r="FRF3" s="316"/>
      <c r="FRG3" s="316"/>
      <c r="FRH3" s="316"/>
      <c r="FRI3" s="316"/>
      <c r="FRJ3" s="316"/>
      <c r="FRK3" s="316"/>
      <c r="FRL3" s="316"/>
      <c r="FRM3" s="316"/>
      <c r="FRN3" s="316"/>
      <c r="FRO3" s="316"/>
      <c r="FRP3" s="316"/>
      <c r="FRQ3" s="316"/>
      <c r="FRR3" s="316"/>
      <c r="FRS3" s="316"/>
      <c r="FRT3" s="316"/>
      <c r="FRU3" s="316"/>
      <c r="FRV3" s="316"/>
      <c r="FRW3" s="316"/>
      <c r="FRX3" s="316"/>
      <c r="FRY3" s="316"/>
      <c r="FRZ3" s="316"/>
      <c r="FSA3" s="316"/>
      <c r="FSB3" s="316"/>
      <c r="FSC3" s="316"/>
      <c r="FSD3" s="316"/>
      <c r="FSE3" s="316"/>
      <c r="FSF3" s="316"/>
      <c r="FSG3" s="316"/>
      <c r="FSH3" s="316"/>
      <c r="FSI3" s="316"/>
      <c r="FSJ3" s="316"/>
      <c r="FSK3" s="316"/>
      <c r="FSL3" s="316"/>
      <c r="FSM3" s="316"/>
      <c r="FSN3" s="316"/>
      <c r="FSO3" s="316"/>
      <c r="FSP3" s="316"/>
      <c r="FSQ3" s="316"/>
      <c r="FSR3" s="316"/>
      <c r="FSS3" s="316"/>
      <c r="FST3" s="316"/>
      <c r="FSU3" s="316"/>
      <c r="FSV3" s="316"/>
      <c r="FSW3" s="316"/>
      <c r="FSX3" s="316"/>
      <c r="FSY3" s="316"/>
      <c r="FSZ3" s="316"/>
      <c r="FTA3" s="316"/>
      <c r="FTB3" s="316"/>
      <c r="FTC3" s="316"/>
      <c r="FTD3" s="316"/>
      <c r="FTE3" s="316"/>
      <c r="FTF3" s="316"/>
      <c r="FTG3" s="316"/>
      <c r="FTH3" s="316"/>
      <c r="FTI3" s="316"/>
      <c r="FTJ3" s="316"/>
      <c r="FTK3" s="316"/>
      <c r="FTL3" s="316"/>
      <c r="FTM3" s="316"/>
      <c r="FTN3" s="316"/>
      <c r="FTO3" s="316"/>
      <c r="FTP3" s="316"/>
      <c r="FTQ3" s="316"/>
      <c r="FTR3" s="316"/>
      <c r="FTS3" s="316"/>
      <c r="FTT3" s="316"/>
      <c r="FTU3" s="316"/>
      <c r="FTV3" s="316"/>
      <c r="FTW3" s="316"/>
      <c r="FTX3" s="316"/>
      <c r="FTY3" s="316"/>
      <c r="FTZ3" s="316"/>
      <c r="FUA3" s="316"/>
      <c r="FUB3" s="316"/>
      <c r="FUC3" s="316"/>
      <c r="FUD3" s="316"/>
      <c r="FUE3" s="316"/>
      <c r="FUF3" s="316"/>
      <c r="FUG3" s="316"/>
      <c r="FUH3" s="316"/>
      <c r="FUI3" s="316"/>
      <c r="FUJ3" s="316"/>
      <c r="FUK3" s="316"/>
      <c r="FUL3" s="316"/>
      <c r="FUM3" s="316"/>
      <c r="FUN3" s="316"/>
      <c r="FUO3" s="316"/>
      <c r="FUP3" s="316"/>
      <c r="FUQ3" s="316"/>
      <c r="FUR3" s="316"/>
      <c r="FUS3" s="316"/>
      <c r="FUT3" s="316"/>
      <c r="FUU3" s="316"/>
      <c r="FUV3" s="316"/>
      <c r="FUW3" s="316"/>
      <c r="FUX3" s="316"/>
      <c r="FUY3" s="316"/>
      <c r="FUZ3" s="316"/>
      <c r="FVA3" s="316"/>
      <c r="FVB3" s="316"/>
      <c r="FVC3" s="316"/>
      <c r="FVD3" s="316"/>
      <c r="FVE3" s="316"/>
      <c r="FVF3" s="316"/>
      <c r="FVG3" s="316"/>
      <c r="FVH3" s="316"/>
      <c r="FVI3" s="316"/>
      <c r="FVJ3" s="316"/>
      <c r="FVK3" s="316"/>
      <c r="FVL3" s="316"/>
      <c r="FVM3" s="316"/>
      <c r="FVN3" s="316"/>
      <c r="FVO3" s="316"/>
      <c r="FVP3" s="316"/>
      <c r="FVQ3" s="316"/>
      <c r="FVR3" s="316"/>
      <c r="FVS3" s="316"/>
      <c r="FVT3" s="316"/>
      <c r="FVU3" s="316"/>
      <c r="FVV3" s="316"/>
      <c r="FVW3" s="316"/>
      <c r="FVX3" s="316"/>
      <c r="FVY3" s="316"/>
      <c r="FVZ3" s="316"/>
      <c r="FWA3" s="316"/>
      <c r="FWB3" s="316"/>
      <c r="FWC3" s="316"/>
      <c r="FWD3" s="316"/>
      <c r="FWE3" s="316"/>
      <c r="FWF3" s="316"/>
      <c r="FWG3" s="316"/>
      <c r="FWH3" s="316"/>
      <c r="FWI3" s="316"/>
      <c r="FWJ3" s="316"/>
      <c r="FWK3" s="316"/>
      <c r="FWL3" s="316"/>
      <c r="FWM3" s="316"/>
      <c r="FWN3" s="316"/>
      <c r="FWO3" s="316"/>
      <c r="FWP3" s="316"/>
      <c r="FWQ3" s="316"/>
      <c r="FWR3" s="316"/>
      <c r="FWS3" s="316"/>
      <c r="FWT3" s="316"/>
      <c r="FWU3" s="316"/>
      <c r="FWV3" s="316"/>
      <c r="FWW3" s="316"/>
      <c r="FWX3" s="316"/>
      <c r="FWY3" s="316"/>
      <c r="FWZ3" s="316"/>
      <c r="FXA3" s="316"/>
      <c r="FXB3" s="316"/>
      <c r="FXC3" s="316"/>
      <c r="FXD3" s="316"/>
      <c r="FXE3" s="316"/>
      <c r="FXF3" s="316"/>
      <c r="FXG3" s="316"/>
      <c r="FXH3" s="316"/>
      <c r="FXI3" s="316"/>
      <c r="FXJ3" s="316"/>
      <c r="FXK3" s="316"/>
      <c r="FXL3" s="316"/>
      <c r="FXM3" s="316"/>
      <c r="FXN3" s="316"/>
      <c r="FXO3" s="316"/>
      <c r="FXP3" s="316"/>
      <c r="FXQ3" s="316"/>
      <c r="FXR3" s="316"/>
      <c r="FXS3" s="316"/>
      <c r="FXT3" s="316"/>
      <c r="FXU3" s="316"/>
      <c r="FXV3" s="316"/>
      <c r="FXW3" s="316"/>
      <c r="FXX3" s="316"/>
      <c r="FXY3" s="316"/>
      <c r="FXZ3" s="316"/>
      <c r="FYA3" s="316"/>
      <c r="FYB3" s="316"/>
      <c r="FYC3" s="316"/>
      <c r="FYD3" s="316"/>
      <c r="FYE3" s="316"/>
      <c r="FYF3" s="316"/>
      <c r="FYG3" s="316"/>
      <c r="FYH3" s="316"/>
      <c r="FYI3" s="316"/>
      <c r="FYJ3" s="316"/>
      <c r="FYK3" s="316"/>
      <c r="FYL3" s="316"/>
      <c r="FYM3" s="316"/>
      <c r="FYN3" s="316"/>
      <c r="FYO3" s="316"/>
      <c r="FYP3" s="316"/>
      <c r="FYQ3" s="316"/>
      <c r="FYR3" s="316"/>
      <c r="FYS3" s="316"/>
      <c r="FYT3" s="316"/>
      <c r="FYU3" s="316"/>
      <c r="FYV3" s="316"/>
      <c r="FYW3" s="316"/>
      <c r="FYX3" s="316"/>
      <c r="FYY3" s="316"/>
      <c r="FYZ3" s="316"/>
      <c r="FZA3" s="316"/>
      <c r="FZB3" s="316"/>
      <c r="FZC3" s="316"/>
      <c r="FZD3" s="316"/>
      <c r="FZE3" s="316"/>
      <c r="FZF3" s="316"/>
      <c r="FZG3" s="316"/>
      <c r="FZH3" s="316"/>
      <c r="FZI3" s="316"/>
      <c r="FZJ3" s="316"/>
      <c r="FZK3" s="316"/>
      <c r="FZL3" s="316"/>
      <c r="FZM3" s="316"/>
      <c r="FZN3" s="316"/>
      <c r="FZO3" s="316"/>
      <c r="FZP3" s="316"/>
      <c r="FZQ3" s="316"/>
      <c r="FZR3" s="316"/>
      <c r="FZS3" s="316"/>
      <c r="FZT3" s="316"/>
      <c r="FZU3" s="316"/>
      <c r="FZV3" s="316"/>
      <c r="FZW3" s="316"/>
      <c r="FZX3" s="316"/>
      <c r="FZY3" s="316"/>
      <c r="FZZ3" s="316"/>
      <c r="GAA3" s="316"/>
      <c r="GAB3" s="316"/>
      <c r="GAC3" s="316"/>
      <c r="GAD3" s="316"/>
      <c r="GAE3" s="316"/>
      <c r="GAF3" s="316"/>
      <c r="GAG3" s="316"/>
      <c r="GAH3" s="316"/>
      <c r="GAI3" s="316"/>
      <c r="GAJ3" s="316"/>
      <c r="GAK3" s="316"/>
      <c r="GAL3" s="316"/>
      <c r="GAM3" s="316"/>
      <c r="GAN3" s="316"/>
      <c r="GAO3" s="316"/>
      <c r="GAP3" s="316"/>
      <c r="GAQ3" s="316"/>
      <c r="GAR3" s="316"/>
      <c r="GAS3" s="316"/>
      <c r="GAT3" s="316"/>
      <c r="GAU3" s="316"/>
      <c r="GAV3" s="316"/>
      <c r="GAW3" s="316"/>
      <c r="GAX3" s="316"/>
      <c r="GAY3" s="316"/>
      <c r="GAZ3" s="316"/>
      <c r="GBA3" s="316"/>
      <c r="GBB3" s="316"/>
      <c r="GBC3" s="316"/>
      <c r="GBD3" s="316"/>
      <c r="GBE3" s="316"/>
      <c r="GBF3" s="316"/>
      <c r="GBG3" s="316"/>
      <c r="GBH3" s="316"/>
      <c r="GBI3" s="316"/>
      <c r="GBJ3" s="316"/>
      <c r="GBK3" s="316"/>
      <c r="GBL3" s="316"/>
      <c r="GBM3" s="316"/>
      <c r="GBN3" s="316"/>
      <c r="GBO3" s="316"/>
      <c r="GBP3" s="316"/>
      <c r="GBQ3" s="316"/>
      <c r="GBR3" s="316"/>
      <c r="GBS3" s="316"/>
      <c r="GBT3" s="316"/>
      <c r="GBU3" s="316"/>
      <c r="GBV3" s="316"/>
      <c r="GBW3" s="316"/>
      <c r="GBX3" s="316"/>
      <c r="GBY3" s="316"/>
      <c r="GBZ3" s="316"/>
      <c r="GCA3" s="316"/>
      <c r="GCB3" s="316"/>
      <c r="GCC3" s="316"/>
      <c r="GCD3" s="316"/>
      <c r="GCE3" s="316"/>
      <c r="GCF3" s="316"/>
      <c r="GCG3" s="316"/>
      <c r="GCH3" s="316"/>
      <c r="GCI3" s="316"/>
      <c r="GCJ3" s="316"/>
      <c r="GCK3" s="316"/>
      <c r="GCL3" s="316"/>
      <c r="GCM3" s="316"/>
      <c r="GCN3" s="316"/>
      <c r="GCO3" s="316"/>
      <c r="GCP3" s="316"/>
      <c r="GCQ3" s="316"/>
      <c r="GCR3" s="316"/>
      <c r="GCS3" s="316"/>
      <c r="GCT3" s="316"/>
      <c r="GCU3" s="316"/>
      <c r="GCV3" s="316"/>
      <c r="GCW3" s="316"/>
      <c r="GCX3" s="316"/>
      <c r="GCY3" s="316"/>
      <c r="GCZ3" s="316"/>
      <c r="GDA3" s="316"/>
      <c r="GDB3" s="316"/>
      <c r="GDC3" s="316"/>
      <c r="GDD3" s="316"/>
      <c r="GDE3" s="316"/>
      <c r="GDF3" s="316"/>
      <c r="GDG3" s="316"/>
      <c r="GDH3" s="316"/>
      <c r="GDI3" s="316"/>
      <c r="GDJ3" s="316"/>
      <c r="GDK3" s="316"/>
      <c r="GDL3" s="316"/>
      <c r="GDM3" s="316"/>
      <c r="GDN3" s="316"/>
      <c r="GDO3" s="316"/>
      <c r="GDP3" s="316"/>
      <c r="GDQ3" s="316"/>
      <c r="GDR3" s="316"/>
      <c r="GDS3" s="316"/>
      <c r="GDT3" s="316"/>
      <c r="GDU3" s="316"/>
      <c r="GDV3" s="316"/>
      <c r="GDW3" s="316"/>
      <c r="GDX3" s="316"/>
      <c r="GDY3" s="316"/>
      <c r="GDZ3" s="316"/>
      <c r="GEA3" s="316"/>
      <c r="GEB3" s="316"/>
      <c r="GEC3" s="316"/>
      <c r="GED3" s="316"/>
      <c r="GEE3" s="316"/>
      <c r="GEF3" s="316"/>
      <c r="GEG3" s="316"/>
      <c r="GEH3" s="316"/>
      <c r="GEI3" s="316"/>
      <c r="GEJ3" s="316"/>
      <c r="GEK3" s="316"/>
      <c r="GEL3" s="316"/>
      <c r="GEM3" s="316"/>
      <c r="GEN3" s="316"/>
      <c r="GEO3" s="316"/>
      <c r="GEP3" s="316"/>
      <c r="GEQ3" s="316"/>
      <c r="GER3" s="316"/>
      <c r="GES3" s="316"/>
      <c r="GET3" s="316"/>
      <c r="GEU3" s="316"/>
      <c r="GEV3" s="316"/>
      <c r="GEW3" s="316"/>
      <c r="GEX3" s="316"/>
      <c r="GEY3" s="316"/>
      <c r="GEZ3" s="316"/>
      <c r="GFA3" s="316"/>
      <c r="GFB3" s="316"/>
      <c r="GFC3" s="316"/>
      <c r="GFD3" s="316"/>
      <c r="GFE3" s="316"/>
      <c r="GFF3" s="316"/>
      <c r="GFG3" s="316"/>
      <c r="GFH3" s="316"/>
      <c r="GFI3" s="316"/>
      <c r="GFJ3" s="316"/>
      <c r="GFK3" s="316"/>
      <c r="GFL3" s="316"/>
      <c r="GFM3" s="316"/>
      <c r="GFN3" s="316"/>
      <c r="GFO3" s="316"/>
      <c r="GFP3" s="316"/>
      <c r="GFQ3" s="316"/>
      <c r="GFR3" s="316"/>
      <c r="GFS3" s="316"/>
      <c r="GFT3" s="316"/>
      <c r="GFU3" s="316"/>
      <c r="GFV3" s="316"/>
      <c r="GFW3" s="316"/>
      <c r="GFX3" s="316"/>
      <c r="GFY3" s="316"/>
      <c r="GFZ3" s="316"/>
      <c r="GGA3" s="316"/>
      <c r="GGB3" s="316"/>
      <c r="GGC3" s="316"/>
      <c r="GGD3" s="316"/>
      <c r="GGE3" s="316"/>
      <c r="GGF3" s="316"/>
      <c r="GGG3" s="316"/>
      <c r="GGH3" s="316"/>
      <c r="GGI3" s="316"/>
      <c r="GGJ3" s="316"/>
      <c r="GGK3" s="316"/>
      <c r="GGL3" s="316"/>
      <c r="GGM3" s="316"/>
      <c r="GGN3" s="316"/>
      <c r="GGO3" s="316"/>
      <c r="GGP3" s="316"/>
      <c r="GGQ3" s="316"/>
      <c r="GGR3" s="316"/>
      <c r="GGS3" s="316"/>
      <c r="GGT3" s="316"/>
      <c r="GGU3" s="316"/>
      <c r="GGV3" s="316"/>
      <c r="GGW3" s="316"/>
      <c r="GGX3" s="316"/>
      <c r="GGY3" s="316"/>
      <c r="GGZ3" s="316"/>
      <c r="GHA3" s="316"/>
      <c r="GHB3" s="316"/>
      <c r="GHC3" s="316"/>
      <c r="GHD3" s="316"/>
      <c r="GHE3" s="316"/>
      <c r="GHF3" s="316"/>
      <c r="GHG3" s="316"/>
      <c r="GHH3" s="316"/>
      <c r="GHI3" s="316"/>
      <c r="GHJ3" s="316"/>
      <c r="GHK3" s="316"/>
      <c r="GHL3" s="316"/>
      <c r="GHM3" s="316"/>
      <c r="GHN3" s="316"/>
      <c r="GHO3" s="316"/>
      <c r="GHP3" s="316"/>
      <c r="GHQ3" s="316"/>
      <c r="GHR3" s="316"/>
      <c r="GHS3" s="316"/>
      <c r="GHT3" s="316"/>
      <c r="GHU3" s="316"/>
      <c r="GHV3" s="316"/>
      <c r="GHW3" s="316"/>
      <c r="GHX3" s="316"/>
      <c r="GHY3" s="316"/>
      <c r="GHZ3" s="316"/>
      <c r="GIA3" s="316"/>
      <c r="GIB3" s="316"/>
      <c r="GIC3" s="316"/>
      <c r="GID3" s="316"/>
      <c r="GIE3" s="316"/>
      <c r="GIF3" s="316"/>
      <c r="GIG3" s="316"/>
      <c r="GIH3" s="316"/>
      <c r="GII3" s="316"/>
      <c r="GIJ3" s="316"/>
      <c r="GIK3" s="316"/>
      <c r="GIL3" s="316"/>
      <c r="GIM3" s="316"/>
      <c r="GIN3" s="316"/>
      <c r="GIO3" s="316"/>
      <c r="GIP3" s="316"/>
      <c r="GIQ3" s="316"/>
      <c r="GIR3" s="316"/>
      <c r="GIS3" s="316"/>
      <c r="GIT3" s="316"/>
      <c r="GIU3" s="316"/>
      <c r="GIV3" s="316"/>
      <c r="GIW3" s="316"/>
      <c r="GIX3" s="316"/>
      <c r="GIY3" s="316"/>
      <c r="GIZ3" s="316"/>
      <c r="GJA3" s="316"/>
      <c r="GJB3" s="316"/>
      <c r="GJC3" s="316"/>
      <c r="GJD3" s="316"/>
      <c r="GJE3" s="316"/>
      <c r="GJF3" s="316"/>
      <c r="GJG3" s="316"/>
      <c r="GJH3" s="316"/>
      <c r="GJI3" s="316"/>
      <c r="GJJ3" s="316"/>
      <c r="GJK3" s="316"/>
      <c r="GJL3" s="316"/>
      <c r="GJM3" s="316"/>
      <c r="GJN3" s="316"/>
      <c r="GJO3" s="316"/>
      <c r="GJP3" s="316"/>
      <c r="GJQ3" s="316"/>
      <c r="GJR3" s="316"/>
      <c r="GJS3" s="316"/>
      <c r="GJT3" s="316"/>
      <c r="GJU3" s="316"/>
      <c r="GJV3" s="316"/>
      <c r="GJW3" s="316"/>
      <c r="GJX3" s="316"/>
      <c r="GJY3" s="316"/>
      <c r="GJZ3" s="316"/>
      <c r="GKA3" s="316"/>
      <c r="GKB3" s="316"/>
      <c r="GKC3" s="316"/>
      <c r="GKD3" s="316"/>
      <c r="GKE3" s="316"/>
      <c r="GKF3" s="316"/>
      <c r="GKG3" s="316"/>
      <c r="GKH3" s="316"/>
      <c r="GKI3" s="316"/>
      <c r="GKJ3" s="316"/>
      <c r="GKK3" s="316"/>
      <c r="GKL3" s="316"/>
      <c r="GKM3" s="316"/>
      <c r="GKN3" s="316"/>
      <c r="GKO3" s="316"/>
      <c r="GKP3" s="316"/>
      <c r="GKQ3" s="316"/>
      <c r="GKR3" s="316"/>
      <c r="GKS3" s="316"/>
      <c r="GKT3" s="316"/>
      <c r="GKU3" s="316"/>
      <c r="GKV3" s="316"/>
      <c r="GKW3" s="316"/>
      <c r="GKX3" s="316"/>
      <c r="GKY3" s="316"/>
      <c r="GKZ3" s="316"/>
      <c r="GLA3" s="316"/>
      <c r="GLB3" s="316"/>
      <c r="GLC3" s="316"/>
      <c r="GLD3" s="316"/>
      <c r="GLE3" s="316"/>
      <c r="GLF3" s="316"/>
      <c r="GLG3" s="316"/>
      <c r="GLH3" s="316"/>
      <c r="GLI3" s="316"/>
      <c r="GLJ3" s="316"/>
      <c r="GLK3" s="316"/>
      <c r="GLL3" s="316"/>
      <c r="GLM3" s="316"/>
      <c r="GLN3" s="316"/>
      <c r="GLO3" s="316"/>
      <c r="GLP3" s="316"/>
      <c r="GLQ3" s="316"/>
      <c r="GLR3" s="316"/>
      <c r="GLS3" s="316"/>
      <c r="GLT3" s="316"/>
      <c r="GLU3" s="316"/>
      <c r="GLV3" s="316"/>
      <c r="GLW3" s="316"/>
      <c r="GLX3" s="316"/>
      <c r="GLY3" s="316"/>
      <c r="GLZ3" s="316"/>
      <c r="GMA3" s="316"/>
      <c r="GMB3" s="316"/>
      <c r="GMC3" s="316"/>
      <c r="GMD3" s="316"/>
      <c r="GME3" s="316"/>
      <c r="GMF3" s="316"/>
      <c r="GMG3" s="316"/>
      <c r="GMH3" s="316"/>
      <c r="GMI3" s="316"/>
      <c r="GMJ3" s="316"/>
      <c r="GMK3" s="316"/>
      <c r="GML3" s="316"/>
      <c r="GMM3" s="316"/>
      <c r="GMN3" s="316"/>
      <c r="GMO3" s="316"/>
      <c r="GMP3" s="316"/>
      <c r="GMQ3" s="316"/>
      <c r="GMR3" s="316"/>
      <c r="GMS3" s="316"/>
      <c r="GMT3" s="316"/>
      <c r="GMU3" s="316"/>
      <c r="GMV3" s="316"/>
      <c r="GMW3" s="316"/>
      <c r="GMX3" s="316"/>
      <c r="GMY3" s="316"/>
      <c r="GMZ3" s="316"/>
      <c r="GNA3" s="316"/>
      <c r="GNB3" s="316"/>
      <c r="GNC3" s="316"/>
      <c r="GND3" s="316"/>
      <c r="GNE3" s="316"/>
      <c r="GNF3" s="316"/>
      <c r="GNG3" s="316"/>
      <c r="GNH3" s="316"/>
      <c r="GNI3" s="316"/>
      <c r="GNJ3" s="316"/>
      <c r="GNK3" s="316"/>
      <c r="GNL3" s="316"/>
      <c r="GNM3" s="316"/>
      <c r="GNN3" s="316"/>
      <c r="GNO3" s="316"/>
      <c r="GNP3" s="316"/>
      <c r="GNQ3" s="316"/>
      <c r="GNR3" s="316"/>
      <c r="GNS3" s="316"/>
      <c r="GNT3" s="316"/>
      <c r="GNU3" s="316"/>
      <c r="GNV3" s="316"/>
      <c r="GNW3" s="316"/>
      <c r="GNX3" s="316"/>
      <c r="GNY3" s="316"/>
      <c r="GNZ3" s="316"/>
      <c r="GOA3" s="316"/>
      <c r="GOB3" s="316"/>
      <c r="GOC3" s="316"/>
      <c r="GOD3" s="316"/>
      <c r="GOE3" s="316"/>
      <c r="GOF3" s="316"/>
      <c r="GOG3" s="316"/>
      <c r="GOH3" s="316"/>
      <c r="GOI3" s="316"/>
      <c r="GOJ3" s="316"/>
      <c r="GOK3" s="316"/>
      <c r="GOL3" s="316"/>
      <c r="GOM3" s="316"/>
      <c r="GON3" s="316"/>
      <c r="GOO3" s="316"/>
      <c r="GOP3" s="316"/>
      <c r="GOQ3" s="316"/>
      <c r="GOR3" s="316"/>
      <c r="GOS3" s="316"/>
      <c r="GOT3" s="316"/>
      <c r="GOU3" s="316"/>
      <c r="GOV3" s="316"/>
      <c r="GOW3" s="316"/>
      <c r="GOX3" s="316"/>
      <c r="GOY3" s="316"/>
      <c r="GOZ3" s="316"/>
      <c r="GPA3" s="316"/>
      <c r="GPB3" s="316"/>
      <c r="GPC3" s="316"/>
      <c r="GPD3" s="316"/>
      <c r="GPE3" s="316"/>
      <c r="GPF3" s="316"/>
      <c r="GPG3" s="316"/>
      <c r="GPH3" s="316"/>
      <c r="GPI3" s="316"/>
      <c r="GPJ3" s="316"/>
      <c r="GPK3" s="316"/>
      <c r="GPL3" s="316"/>
      <c r="GPM3" s="316"/>
      <c r="GPN3" s="316"/>
      <c r="GPO3" s="316"/>
      <c r="GPP3" s="316"/>
      <c r="GPQ3" s="316"/>
      <c r="GPR3" s="316"/>
      <c r="GPS3" s="316"/>
      <c r="GPT3" s="316"/>
      <c r="GPU3" s="316"/>
      <c r="GPV3" s="316"/>
      <c r="GPW3" s="316"/>
      <c r="GPX3" s="316"/>
      <c r="GPY3" s="316"/>
      <c r="GPZ3" s="316"/>
      <c r="GQA3" s="316"/>
      <c r="GQB3" s="316"/>
      <c r="GQC3" s="316"/>
      <c r="GQD3" s="316"/>
      <c r="GQE3" s="316"/>
      <c r="GQF3" s="316"/>
      <c r="GQG3" s="316"/>
      <c r="GQH3" s="316"/>
      <c r="GQI3" s="316"/>
      <c r="GQJ3" s="316"/>
      <c r="GQK3" s="316"/>
      <c r="GQL3" s="316"/>
      <c r="GQM3" s="316"/>
      <c r="GQN3" s="316"/>
      <c r="GQO3" s="316"/>
      <c r="GQP3" s="316"/>
      <c r="GQQ3" s="316"/>
      <c r="GQR3" s="316"/>
      <c r="GQS3" s="316"/>
      <c r="GQT3" s="316"/>
      <c r="GQU3" s="316"/>
      <c r="GQV3" s="316"/>
      <c r="GQW3" s="316"/>
      <c r="GQX3" s="316"/>
      <c r="GQY3" s="316"/>
      <c r="GQZ3" s="316"/>
      <c r="GRA3" s="316"/>
      <c r="GRB3" s="316"/>
      <c r="GRC3" s="316"/>
      <c r="GRD3" s="316"/>
      <c r="GRE3" s="316"/>
      <c r="GRF3" s="316"/>
      <c r="GRG3" s="316"/>
      <c r="GRH3" s="316"/>
      <c r="GRI3" s="316"/>
      <c r="GRJ3" s="316"/>
      <c r="GRK3" s="316"/>
      <c r="GRL3" s="316"/>
      <c r="GRM3" s="316"/>
      <c r="GRN3" s="316"/>
      <c r="GRO3" s="316"/>
      <c r="GRP3" s="316"/>
      <c r="GRQ3" s="316"/>
      <c r="GRR3" s="316"/>
      <c r="GRS3" s="316"/>
      <c r="GRT3" s="316"/>
      <c r="GRU3" s="316"/>
      <c r="GRV3" s="316"/>
      <c r="GRW3" s="316"/>
      <c r="GRX3" s="316"/>
      <c r="GRY3" s="316"/>
      <c r="GRZ3" s="316"/>
      <c r="GSA3" s="316"/>
      <c r="GSB3" s="316"/>
      <c r="GSC3" s="316"/>
      <c r="GSD3" s="316"/>
      <c r="GSE3" s="316"/>
      <c r="GSF3" s="316"/>
      <c r="GSG3" s="316"/>
      <c r="GSH3" s="316"/>
      <c r="GSI3" s="316"/>
      <c r="GSJ3" s="316"/>
      <c r="GSK3" s="316"/>
      <c r="GSL3" s="316"/>
      <c r="GSM3" s="316"/>
      <c r="GSN3" s="316"/>
      <c r="GSO3" s="316"/>
      <c r="GSP3" s="316"/>
      <c r="GSQ3" s="316"/>
      <c r="GSR3" s="316"/>
      <c r="GSS3" s="316"/>
      <c r="GST3" s="316"/>
      <c r="GSU3" s="316"/>
      <c r="GSV3" s="316"/>
      <c r="GSW3" s="316"/>
      <c r="GSX3" s="316"/>
      <c r="GSY3" s="316"/>
      <c r="GSZ3" s="316"/>
      <c r="GTA3" s="316"/>
      <c r="GTB3" s="316"/>
      <c r="GTC3" s="316"/>
      <c r="GTD3" s="316"/>
      <c r="GTE3" s="316"/>
      <c r="GTF3" s="316"/>
      <c r="GTG3" s="316"/>
      <c r="GTH3" s="316"/>
      <c r="GTI3" s="316"/>
      <c r="GTJ3" s="316"/>
      <c r="GTK3" s="316"/>
      <c r="GTL3" s="316"/>
      <c r="GTM3" s="316"/>
      <c r="GTN3" s="316"/>
      <c r="GTO3" s="316"/>
      <c r="GTP3" s="316"/>
      <c r="GTQ3" s="316"/>
      <c r="GTR3" s="316"/>
      <c r="GTS3" s="316"/>
      <c r="GTT3" s="316"/>
      <c r="GTU3" s="316"/>
      <c r="GTV3" s="316"/>
      <c r="GTW3" s="316"/>
      <c r="GTX3" s="316"/>
      <c r="GTY3" s="316"/>
      <c r="GTZ3" s="316"/>
      <c r="GUA3" s="316"/>
      <c r="GUB3" s="316"/>
      <c r="GUC3" s="316"/>
      <c r="GUD3" s="316"/>
      <c r="GUE3" s="316"/>
      <c r="GUF3" s="316"/>
      <c r="GUG3" s="316"/>
      <c r="GUH3" s="316"/>
      <c r="GUI3" s="316"/>
      <c r="GUJ3" s="316"/>
      <c r="GUK3" s="316"/>
      <c r="GUL3" s="316"/>
      <c r="GUM3" s="316"/>
      <c r="GUN3" s="316"/>
      <c r="GUO3" s="316"/>
      <c r="GUP3" s="316"/>
      <c r="GUQ3" s="316"/>
      <c r="GUR3" s="316"/>
      <c r="GUS3" s="316"/>
      <c r="GUT3" s="316"/>
      <c r="GUU3" s="316"/>
      <c r="GUV3" s="316"/>
      <c r="GUW3" s="316"/>
      <c r="GUX3" s="316"/>
      <c r="GUY3" s="316"/>
      <c r="GUZ3" s="316"/>
      <c r="GVA3" s="316"/>
      <c r="GVB3" s="316"/>
      <c r="GVC3" s="316"/>
      <c r="GVD3" s="316"/>
      <c r="GVE3" s="316"/>
      <c r="GVF3" s="316"/>
      <c r="GVG3" s="316"/>
      <c r="GVH3" s="316"/>
      <c r="GVI3" s="316"/>
      <c r="GVJ3" s="316"/>
      <c r="GVK3" s="316"/>
      <c r="GVL3" s="316"/>
      <c r="GVM3" s="316"/>
      <c r="GVN3" s="316"/>
      <c r="GVO3" s="316"/>
      <c r="GVP3" s="316"/>
      <c r="GVQ3" s="316"/>
      <c r="GVR3" s="316"/>
      <c r="GVS3" s="316"/>
      <c r="GVT3" s="316"/>
      <c r="GVU3" s="316"/>
      <c r="GVV3" s="316"/>
      <c r="GVW3" s="316"/>
      <c r="GVX3" s="316"/>
      <c r="GVY3" s="316"/>
      <c r="GVZ3" s="316"/>
      <c r="GWA3" s="316"/>
      <c r="GWB3" s="316"/>
      <c r="GWC3" s="316"/>
      <c r="GWD3" s="316"/>
      <c r="GWE3" s="316"/>
      <c r="GWF3" s="316"/>
      <c r="GWG3" s="316"/>
      <c r="GWH3" s="316"/>
      <c r="GWI3" s="316"/>
      <c r="GWJ3" s="316"/>
      <c r="GWK3" s="316"/>
      <c r="GWL3" s="316"/>
      <c r="GWM3" s="316"/>
      <c r="GWN3" s="316"/>
      <c r="GWO3" s="316"/>
      <c r="GWP3" s="316"/>
      <c r="GWQ3" s="316"/>
      <c r="GWR3" s="316"/>
      <c r="GWS3" s="316"/>
      <c r="GWT3" s="316"/>
      <c r="GWU3" s="316"/>
      <c r="GWV3" s="316"/>
      <c r="GWW3" s="316"/>
      <c r="GWX3" s="316"/>
      <c r="GWY3" s="316"/>
      <c r="GWZ3" s="316"/>
      <c r="GXA3" s="316"/>
      <c r="GXB3" s="316"/>
      <c r="GXC3" s="316"/>
      <c r="GXD3" s="316"/>
      <c r="GXE3" s="316"/>
      <c r="GXF3" s="316"/>
      <c r="GXG3" s="316"/>
      <c r="GXH3" s="316"/>
      <c r="GXI3" s="316"/>
      <c r="GXJ3" s="316"/>
      <c r="GXK3" s="316"/>
      <c r="GXL3" s="316"/>
      <c r="GXM3" s="316"/>
      <c r="GXN3" s="316"/>
      <c r="GXO3" s="316"/>
      <c r="GXP3" s="316"/>
      <c r="GXQ3" s="316"/>
      <c r="GXR3" s="316"/>
      <c r="GXS3" s="316"/>
      <c r="GXT3" s="316"/>
      <c r="GXU3" s="316"/>
      <c r="GXV3" s="316"/>
      <c r="GXW3" s="316"/>
      <c r="GXX3" s="316"/>
      <c r="GXY3" s="316"/>
      <c r="GXZ3" s="316"/>
      <c r="GYA3" s="316"/>
      <c r="GYB3" s="316"/>
      <c r="GYC3" s="316"/>
      <c r="GYD3" s="316"/>
      <c r="GYE3" s="316"/>
      <c r="GYF3" s="316"/>
      <c r="GYG3" s="316"/>
      <c r="GYH3" s="316"/>
      <c r="GYI3" s="316"/>
      <c r="GYJ3" s="316"/>
      <c r="GYK3" s="316"/>
      <c r="GYL3" s="316"/>
      <c r="GYM3" s="316"/>
      <c r="GYN3" s="316"/>
      <c r="GYO3" s="316"/>
      <c r="GYP3" s="316"/>
      <c r="GYQ3" s="316"/>
      <c r="GYR3" s="316"/>
      <c r="GYS3" s="316"/>
      <c r="GYT3" s="316"/>
      <c r="GYU3" s="316"/>
      <c r="GYV3" s="316"/>
      <c r="GYW3" s="316"/>
      <c r="GYX3" s="316"/>
      <c r="GYY3" s="316"/>
      <c r="GYZ3" s="316"/>
      <c r="GZA3" s="316"/>
      <c r="GZB3" s="316"/>
      <c r="GZC3" s="316"/>
      <c r="GZD3" s="316"/>
      <c r="GZE3" s="316"/>
      <c r="GZF3" s="316"/>
      <c r="GZG3" s="316"/>
      <c r="GZH3" s="316"/>
      <c r="GZI3" s="316"/>
      <c r="GZJ3" s="316"/>
      <c r="GZK3" s="316"/>
      <c r="GZL3" s="316"/>
      <c r="GZM3" s="316"/>
      <c r="GZN3" s="316"/>
      <c r="GZO3" s="316"/>
      <c r="GZP3" s="316"/>
      <c r="GZQ3" s="316"/>
      <c r="GZR3" s="316"/>
      <c r="GZS3" s="316"/>
      <c r="GZT3" s="316"/>
      <c r="GZU3" s="316"/>
      <c r="GZV3" s="316"/>
      <c r="GZW3" s="316"/>
      <c r="GZX3" s="316"/>
      <c r="GZY3" s="316"/>
      <c r="GZZ3" s="316"/>
      <c r="HAA3" s="316"/>
      <c r="HAB3" s="316"/>
      <c r="HAC3" s="316"/>
      <c r="HAD3" s="316"/>
      <c r="HAE3" s="316"/>
      <c r="HAF3" s="316"/>
      <c r="HAG3" s="316"/>
      <c r="HAH3" s="316"/>
      <c r="HAI3" s="316"/>
      <c r="HAJ3" s="316"/>
      <c r="HAK3" s="316"/>
      <c r="HAL3" s="316"/>
      <c r="HAM3" s="316"/>
      <c r="HAN3" s="316"/>
      <c r="HAO3" s="316"/>
      <c r="HAP3" s="316"/>
      <c r="HAQ3" s="316"/>
      <c r="HAR3" s="316"/>
      <c r="HAS3" s="316"/>
      <c r="HAT3" s="316"/>
      <c r="HAU3" s="316"/>
      <c r="HAV3" s="316"/>
      <c r="HAW3" s="316"/>
      <c r="HAX3" s="316"/>
      <c r="HAY3" s="316"/>
      <c r="HAZ3" s="316"/>
      <c r="HBA3" s="316"/>
      <c r="HBB3" s="316"/>
      <c r="HBC3" s="316"/>
      <c r="HBD3" s="316"/>
      <c r="HBE3" s="316"/>
      <c r="HBF3" s="316"/>
      <c r="HBG3" s="316"/>
      <c r="HBH3" s="316"/>
      <c r="HBI3" s="316"/>
      <c r="HBJ3" s="316"/>
      <c r="HBK3" s="316"/>
      <c r="HBL3" s="316"/>
      <c r="HBM3" s="316"/>
      <c r="HBN3" s="316"/>
      <c r="HBO3" s="316"/>
      <c r="HBP3" s="316"/>
      <c r="HBQ3" s="316"/>
      <c r="HBR3" s="316"/>
      <c r="HBS3" s="316"/>
      <c r="HBT3" s="316"/>
      <c r="HBU3" s="316"/>
      <c r="HBV3" s="316"/>
      <c r="HBW3" s="316"/>
      <c r="HBX3" s="316"/>
      <c r="HBY3" s="316"/>
      <c r="HBZ3" s="316"/>
      <c r="HCA3" s="316"/>
      <c r="HCB3" s="316"/>
      <c r="HCC3" s="316"/>
      <c r="HCD3" s="316"/>
      <c r="HCE3" s="316"/>
      <c r="HCF3" s="316"/>
      <c r="HCG3" s="316"/>
      <c r="HCH3" s="316"/>
      <c r="HCI3" s="316"/>
      <c r="HCJ3" s="316"/>
      <c r="HCK3" s="316"/>
      <c r="HCL3" s="316"/>
      <c r="HCM3" s="316"/>
      <c r="HCN3" s="316"/>
      <c r="HCO3" s="316"/>
      <c r="HCP3" s="316"/>
      <c r="HCQ3" s="316"/>
      <c r="HCR3" s="316"/>
      <c r="HCS3" s="316"/>
      <c r="HCT3" s="316"/>
      <c r="HCU3" s="316"/>
      <c r="HCV3" s="316"/>
      <c r="HCW3" s="316"/>
      <c r="HCX3" s="316"/>
      <c r="HCY3" s="316"/>
      <c r="HCZ3" s="316"/>
      <c r="HDA3" s="316"/>
      <c r="HDB3" s="316"/>
      <c r="HDC3" s="316"/>
      <c r="HDD3" s="316"/>
      <c r="HDE3" s="316"/>
      <c r="HDF3" s="316"/>
      <c r="HDG3" s="316"/>
      <c r="HDH3" s="316"/>
      <c r="HDI3" s="316"/>
      <c r="HDJ3" s="316"/>
      <c r="HDK3" s="316"/>
      <c r="HDL3" s="316"/>
      <c r="HDM3" s="316"/>
      <c r="HDN3" s="316"/>
      <c r="HDO3" s="316"/>
      <c r="HDP3" s="316"/>
      <c r="HDQ3" s="316"/>
      <c r="HDR3" s="316"/>
      <c r="HDS3" s="316"/>
      <c r="HDT3" s="316"/>
      <c r="HDU3" s="316"/>
      <c r="HDV3" s="316"/>
      <c r="HDW3" s="316"/>
      <c r="HDX3" s="316"/>
      <c r="HDY3" s="316"/>
      <c r="HDZ3" s="316"/>
      <c r="HEA3" s="316"/>
      <c r="HEB3" s="316"/>
      <c r="HEC3" s="316"/>
      <c r="HED3" s="316"/>
      <c r="HEE3" s="316"/>
      <c r="HEF3" s="316"/>
      <c r="HEG3" s="316"/>
      <c r="HEH3" s="316"/>
      <c r="HEI3" s="316"/>
      <c r="HEJ3" s="316"/>
      <c r="HEK3" s="316"/>
      <c r="HEL3" s="316"/>
      <c r="HEM3" s="316"/>
      <c r="HEN3" s="316"/>
      <c r="HEO3" s="316"/>
      <c r="HEP3" s="316"/>
      <c r="HEQ3" s="316"/>
      <c r="HER3" s="316"/>
      <c r="HES3" s="316"/>
      <c r="HET3" s="316"/>
      <c r="HEU3" s="316"/>
      <c r="HEV3" s="316"/>
      <c r="HEW3" s="316"/>
      <c r="HEX3" s="316"/>
      <c r="HEY3" s="316"/>
      <c r="HEZ3" s="316"/>
      <c r="HFA3" s="316"/>
      <c r="HFB3" s="316"/>
      <c r="HFC3" s="316"/>
      <c r="HFD3" s="316"/>
      <c r="HFE3" s="316"/>
      <c r="HFF3" s="316"/>
      <c r="HFG3" s="316"/>
      <c r="HFH3" s="316"/>
      <c r="HFI3" s="316"/>
      <c r="HFJ3" s="316"/>
      <c r="HFK3" s="316"/>
      <c r="HFL3" s="316"/>
      <c r="HFM3" s="316"/>
      <c r="HFN3" s="316"/>
      <c r="HFO3" s="316"/>
      <c r="HFP3" s="316"/>
      <c r="HFQ3" s="316"/>
      <c r="HFR3" s="316"/>
      <c r="HFS3" s="316"/>
      <c r="HFT3" s="316"/>
      <c r="HFU3" s="316"/>
      <c r="HFV3" s="316"/>
      <c r="HFW3" s="316"/>
      <c r="HFX3" s="316"/>
      <c r="HFY3" s="316"/>
      <c r="HFZ3" s="316"/>
      <c r="HGA3" s="316"/>
      <c r="HGB3" s="316"/>
      <c r="HGC3" s="316"/>
      <c r="HGD3" s="316"/>
      <c r="HGE3" s="316"/>
      <c r="HGF3" s="316"/>
      <c r="HGG3" s="316"/>
      <c r="HGH3" s="316"/>
      <c r="HGI3" s="316"/>
      <c r="HGJ3" s="316"/>
      <c r="HGK3" s="316"/>
      <c r="HGL3" s="316"/>
      <c r="HGM3" s="316"/>
      <c r="HGN3" s="316"/>
      <c r="HGO3" s="316"/>
      <c r="HGP3" s="316"/>
      <c r="HGQ3" s="316"/>
      <c r="HGR3" s="316"/>
      <c r="HGS3" s="316"/>
      <c r="HGT3" s="316"/>
      <c r="HGU3" s="316"/>
      <c r="HGV3" s="316"/>
      <c r="HGW3" s="316"/>
      <c r="HGX3" s="316"/>
      <c r="HGY3" s="316"/>
      <c r="HGZ3" s="316"/>
      <c r="HHA3" s="316"/>
      <c r="HHB3" s="316"/>
      <c r="HHC3" s="316"/>
      <c r="HHD3" s="316"/>
      <c r="HHE3" s="316"/>
      <c r="HHF3" s="316"/>
      <c r="HHG3" s="316"/>
      <c r="HHH3" s="316"/>
      <c r="HHI3" s="316"/>
      <c r="HHJ3" s="316"/>
      <c r="HHK3" s="316"/>
      <c r="HHL3" s="316"/>
      <c r="HHM3" s="316"/>
      <c r="HHN3" s="316"/>
      <c r="HHO3" s="316"/>
      <c r="HHP3" s="316"/>
      <c r="HHQ3" s="316"/>
      <c r="HHR3" s="316"/>
      <c r="HHS3" s="316"/>
      <c r="HHT3" s="316"/>
      <c r="HHU3" s="316"/>
      <c r="HHV3" s="316"/>
      <c r="HHW3" s="316"/>
      <c r="HHX3" s="316"/>
      <c r="HHY3" s="316"/>
      <c r="HHZ3" s="316"/>
      <c r="HIA3" s="316"/>
      <c r="HIB3" s="316"/>
      <c r="HIC3" s="316"/>
      <c r="HID3" s="316"/>
      <c r="HIE3" s="316"/>
      <c r="HIF3" s="316"/>
      <c r="HIG3" s="316"/>
      <c r="HIH3" s="316"/>
      <c r="HII3" s="316"/>
      <c r="HIJ3" s="316"/>
      <c r="HIK3" s="316"/>
      <c r="HIL3" s="316"/>
      <c r="HIM3" s="316"/>
      <c r="HIN3" s="316"/>
      <c r="HIO3" s="316"/>
      <c r="HIP3" s="316"/>
      <c r="HIQ3" s="316"/>
      <c r="HIR3" s="316"/>
      <c r="HIS3" s="316"/>
      <c r="HIT3" s="316"/>
      <c r="HIU3" s="316"/>
      <c r="HIV3" s="316"/>
      <c r="HIW3" s="316"/>
      <c r="HIX3" s="316"/>
      <c r="HIY3" s="316"/>
      <c r="HIZ3" s="316"/>
      <c r="HJA3" s="316"/>
      <c r="HJB3" s="316"/>
      <c r="HJC3" s="316"/>
      <c r="HJD3" s="316"/>
      <c r="HJE3" s="316"/>
      <c r="HJF3" s="316"/>
      <c r="HJG3" s="316"/>
      <c r="HJH3" s="316"/>
      <c r="HJI3" s="316"/>
      <c r="HJJ3" s="316"/>
      <c r="HJK3" s="316"/>
      <c r="HJL3" s="316"/>
      <c r="HJM3" s="316"/>
      <c r="HJN3" s="316"/>
      <c r="HJO3" s="316"/>
      <c r="HJP3" s="316"/>
      <c r="HJQ3" s="316"/>
      <c r="HJR3" s="316"/>
      <c r="HJS3" s="316"/>
      <c r="HJT3" s="316"/>
      <c r="HJU3" s="316"/>
      <c r="HJV3" s="316"/>
      <c r="HJW3" s="316"/>
      <c r="HJX3" s="316"/>
      <c r="HJY3" s="316"/>
      <c r="HJZ3" s="316"/>
      <c r="HKA3" s="316"/>
      <c r="HKB3" s="316"/>
      <c r="HKC3" s="316"/>
      <c r="HKD3" s="316"/>
      <c r="HKE3" s="316"/>
      <c r="HKF3" s="316"/>
      <c r="HKG3" s="316"/>
      <c r="HKH3" s="316"/>
      <c r="HKI3" s="316"/>
      <c r="HKJ3" s="316"/>
      <c r="HKK3" s="316"/>
      <c r="HKL3" s="316"/>
      <c r="HKM3" s="316"/>
      <c r="HKN3" s="316"/>
      <c r="HKO3" s="316"/>
      <c r="HKP3" s="316"/>
      <c r="HKQ3" s="316"/>
      <c r="HKR3" s="316"/>
      <c r="HKS3" s="316"/>
      <c r="HKT3" s="316"/>
      <c r="HKU3" s="316"/>
      <c r="HKV3" s="316"/>
      <c r="HKW3" s="316"/>
      <c r="HKX3" s="316"/>
      <c r="HKY3" s="316"/>
      <c r="HKZ3" s="316"/>
      <c r="HLA3" s="316"/>
      <c r="HLB3" s="316"/>
      <c r="HLC3" s="316"/>
      <c r="HLD3" s="316"/>
      <c r="HLE3" s="316"/>
      <c r="HLF3" s="316"/>
      <c r="HLG3" s="316"/>
      <c r="HLH3" s="316"/>
      <c r="HLI3" s="316"/>
      <c r="HLJ3" s="316"/>
      <c r="HLK3" s="316"/>
      <c r="HLL3" s="316"/>
      <c r="HLM3" s="316"/>
      <c r="HLN3" s="316"/>
      <c r="HLO3" s="316"/>
      <c r="HLP3" s="316"/>
      <c r="HLQ3" s="316"/>
      <c r="HLR3" s="316"/>
      <c r="HLS3" s="316"/>
      <c r="HLT3" s="316"/>
      <c r="HLU3" s="316"/>
      <c r="HLV3" s="316"/>
      <c r="HLW3" s="316"/>
      <c r="HLX3" s="316"/>
      <c r="HLY3" s="316"/>
      <c r="HLZ3" s="316"/>
      <c r="HMA3" s="316"/>
      <c r="HMB3" s="316"/>
      <c r="HMC3" s="316"/>
      <c r="HMD3" s="316"/>
      <c r="HME3" s="316"/>
      <c r="HMF3" s="316"/>
      <c r="HMG3" s="316"/>
      <c r="HMH3" s="316"/>
      <c r="HMI3" s="316"/>
      <c r="HMJ3" s="316"/>
      <c r="HMK3" s="316"/>
      <c r="HML3" s="316"/>
      <c r="HMM3" s="316"/>
      <c r="HMN3" s="316"/>
      <c r="HMO3" s="316"/>
      <c r="HMP3" s="316"/>
      <c r="HMQ3" s="316"/>
      <c r="HMR3" s="316"/>
      <c r="HMS3" s="316"/>
      <c r="HMT3" s="316"/>
      <c r="HMU3" s="316"/>
      <c r="HMV3" s="316"/>
      <c r="HMW3" s="316"/>
      <c r="HMX3" s="316"/>
      <c r="HMY3" s="316"/>
      <c r="HMZ3" s="316"/>
      <c r="HNA3" s="316"/>
      <c r="HNB3" s="316"/>
      <c r="HNC3" s="316"/>
      <c r="HND3" s="316"/>
      <c r="HNE3" s="316"/>
      <c r="HNF3" s="316"/>
      <c r="HNG3" s="316"/>
      <c r="HNH3" s="316"/>
      <c r="HNI3" s="316"/>
      <c r="HNJ3" s="316"/>
      <c r="HNK3" s="316"/>
      <c r="HNL3" s="316"/>
      <c r="HNM3" s="316"/>
      <c r="HNN3" s="316"/>
      <c r="HNO3" s="316"/>
      <c r="HNP3" s="316"/>
      <c r="HNQ3" s="316"/>
      <c r="HNR3" s="316"/>
      <c r="HNS3" s="316"/>
      <c r="HNT3" s="316"/>
      <c r="HNU3" s="316"/>
      <c r="HNV3" s="316"/>
      <c r="HNW3" s="316"/>
      <c r="HNX3" s="316"/>
      <c r="HNY3" s="316"/>
      <c r="HNZ3" s="316"/>
      <c r="HOA3" s="316"/>
      <c r="HOB3" s="316"/>
      <c r="HOC3" s="316"/>
      <c r="HOD3" s="316"/>
      <c r="HOE3" s="316"/>
      <c r="HOF3" s="316"/>
      <c r="HOG3" s="316"/>
      <c r="HOH3" s="316"/>
      <c r="HOI3" s="316"/>
      <c r="HOJ3" s="316"/>
      <c r="HOK3" s="316"/>
      <c r="HOL3" s="316"/>
      <c r="HOM3" s="316"/>
      <c r="HON3" s="316"/>
      <c r="HOO3" s="316"/>
      <c r="HOP3" s="316"/>
      <c r="HOQ3" s="316"/>
      <c r="HOR3" s="316"/>
      <c r="HOS3" s="316"/>
      <c r="HOT3" s="316"/>
      <c r="HOU3" s="316"/>
      <c r="HOV3" s="316"/>
      <c r="HOW3" s="316"/>
      <c r="HOX3" s="316"/>
      <c r="HOY3" s="316"/>
      <c r="HOZ3" s="316"/>
      <c r="HPA3" s="316"/>
      <c r="HPB3" s="316"/>
      <c r="HPC3" s="316"/>
      <c r="HPD3" s="316"/>
      <c r="HPE3" s="316"/>
      <c r="HPF3" s="316"/>
      <c r="HPG3" s="316"/>
      <c r="HPH3" s="316"/>
      <c r="HPI3" s="316"/>
      <c r="HPJ3" s="316"/>
      <c r="HPK3" s="316"/>
      <c r="HPL3" s="316"/>
      <c r="HPM3" s="316"/>
      <c r="HPN3" s="316"/>
      <c r="HPO3" s="316"/>
      <c r="HPP3" s="316"/>
      <c r="HPQ3" s="316"/>
      <c r="HPR3" s="316"/>
      <c r="HPS3" s="316"/>
      <c r="HPT3" s="316"/>
      <c r="HPU3" s="316"/>
      <c r="HPV3" s="316"/>
      <c r="HPW3" s="316"/>
      <c r="HPX3" s="316"/>
      <c r="HPY3" s="316"/>
      <c r="HPZ3" s="316"/>
      <c r="HQA3" s="316"/>
      <c r="HQB3" s="316"/>
      <c r="HQC3" s="316"/>
      <c r="HQD3" s="316"/>
      <c r="HQE3" s="316"/>
      <c r="HQF3" s="316"/>
      <c r="HQG3" s="316"/>
      <c r="HQH3" s="316"/>
      <c r="HQI3" s="316"/>
      <c r="HQJ3" s="316"/>
      <c r="HQK3" s="316"/>
      <c r="HQL3" s="316"/>
      <c r="HQM3" s="316"/>
      <c r="HQN3" s="316"/>
      <c r="HQO3" s="316"/>
      <c r="HQP3" s="316"/>
      <c r="HQQ3" s="316"/>
      <c r="HQR3" s="316"/>
      <c r="HQS3" s="316"/>
      <c r="HQT3" s="316"/>
      <c r="HQU3" s="316"/>
      <c r="HQV3" s="316"/>
      <c r="HQW3" s="316"/>
      <c r="HQX3" s="316"/>
      <c r="HQY3" s="316"/>
      <c r="HQZ3" s="316"/>
      <c r="HRA3" s="316"/>
      <c r="HRB3" s="316"/>
      <c r="HRC3" s="316"/>
      <c r="HRD3" s="316"/>
      <c r="HRE3" s="316"/>
      <c r="HRF3" s="316"/>
      <c r="HRG3" s="316"/>
      <c r="HRH3" s="316"/>
      <c r="HRI3" s="316"/>
      <c r="HRJ3" s="316"/>
      <c r="HRK3" s="316"/>
      <c r="HRL3" s="316"/>
      <c r="HRM3" s="316"/>
      <c r="HRN3" s="316"/>
      <c r="HRO3" s="316"/>
      <c r="HRP3" s="316"/>
      <c r="HRQ3" s="316"/>
      <c r="HRR3" s="316"/>
      <c r="HRS3" s="316"/>
      <c r="HRT3" s="316"/>
      <c r="HRU3" s="316"/>
      <c r="HRV3" s="316"/>
      <c r="HRW3" s="316"/>
      <c r="HRX3" s="316"/>
      <c r="HRY3" s="316"/>
      <c r="HRZ3" s="316"/>
      <c r="HSA3" s="316"/>
      <c r="HSB3" s="316"/>
      <c r="HSC3" s="316"/>
      <c r="HSD3" s="316"/>
      <c r="HSE3" s="316"/>
      <c r="HSF3" s="316"/>
      <c r="HSG3" s="316"/>
      <c r="HSH3" s="316"/>
      <c r="HSI3" s="316"/>
      <c r="HSJ3" s="316"/>
      <c r="HSK3" s="316"/>
      <c r="HSL3" s="316"/>
      <c r="HSM3" s="316"/>
      <c r="HSN3" s="316"/>
      <c r="HSO3" s="316"/>
      <c r="HSP3" s="316"/>
      <c r="HSQ3" s="316"/>
      <c r="HSR3" s="316"/>
      <c r="HSS3" s="316"/>
      <c r="HST3" s="316"/>
      <c r="HSU3" s="316"/>
      <c r="HSV3" s="316"/>
      <c r="HSW3" s="316"/>
      <c r="HSX3" s="316"/>
      <c r="HSY3" s="316"/>
      <c r="HSZ3" s="316"/>
      <c r="HTA3" s="316"/>
      <c r="HTB3" s="316"/>
      <c r="HTC3" s="316"/>
      <c r="HTD3" s="316"/>
      <c r="HTE3" s="316"/>
      <c r="HTF3" s="316"/>
      <c r="HTG3" s="316"/>
      <c r="HTH3" s="316"/>
      <c r="HTI3" s="316"/>
      <c r="HTJ3" s="316"/>
      <c r="HTK3" s="316"/>
      <c r="HTL3" s="316"/>
      <c r="HTM3" s="316"/>
      <c r="HTN3" s="316"/>
      <c r="HTO3" s="316"/>
      <c r="HTP3" s="316"/>
      <c r="HTQ3" s="316"/>
      <c r="HTR3" s="316"/>
      <c r="HTS3" s="316"/>
      <c r="HTT3" s="316"/>
      <c r="HTU3" s="316"/>
      <c r="HTV3" s="316"/>
      <c r="HTW3" s="316"/>
      <c r="HTX3" s="316"/>
      <c r="HTY3" s="316"/>
      <c r="HTZ3" s="316"/>
      <c r="HUA3" s="316"/>
      <c r="HUB3" s="316"/>
      <c r="HUC3" s="316"/>
      <c r="HUD3" s="316"/>
      <c r="HUE3" s="316"/>
      <c r="HUF3" s="316"/>
      <c r="HUG3" s="316"/>
      <c r="HUH3" s="316"/>
      <c r="HUI3" s="316"/>
      <c r="HUJ3" s="316"/>
      <c r="HUK3" s="316"/>
      <c r="HUL3" s="316"/>
      <c r="HUM3" s="316"/>
      <c r="HUN3" s="316"/>
      <c r="HUO3" s="316"/>
      <c r="HUP3" s="316"/>
      <c r="HUQ3" s="316"/>
      <c r="HUR3" s="316"/>
      <c r="HUS3" s="316"/>
      <c r="HUT3" s="316"/>
      <c r="HUU3" s="316"/>
      <c r="HUV3" s="316"/>
      <c r="HUW3" s="316"/>
      <c r="HUX3" s="316"/>
      <c r="HUY3" s="316"/>
      <c r="HUZ3" s="316"/>
      <c r="HVA3" s="316"/>
      <c r="HVB3" s="316"/>
      <c r="HVC3" s="316"/>
      <c r="HVD3" s="316"/>
      <c r="HVE3" s="316"/>
      <c r="HVF3" s="316"/>
      <c r="HVG3" s="316"/>
      <c r="HVH3" s="316"/>
      <c r="HVI3" s="316"/>
      <c r="HVJ3" s="316"/>
      <c r="HVK3" s="316"/>
      <c r="HVL3" s="316"/>
      <c r="HVM3" s="316"/>
      <c r="HVN3" s="316"/>
      <c r="HVO3" s="316"/>
      <c r="HVP3" s="316"/>
      <c r="HVQ3" s="316"/>
      <c r="HVR3" s="316"/>
      <c r="HVS3" s="316"/>
      <c r="HVT3" s="316"/>
      <c r="HVU3" s="316"/>
      <c r="HVV3" s="316"/>
      <c r="HVW3" s="316"/>
      <c r="HVX3" s="316"/>
      <c r="HVY3" s="316"/>
      <c r="HVZ3" s="316"/>
      <c r="HWA3" s="316"/>
      <c r="HWB3" s="316"/>
      <c r="HWC3" s="316"/>
      <c r="HWD3" s="316"/>
      <c r="HWE3" s="316"/>
      <c r="HWF3" s="316"/>
      <c r="HWG3" s="316"/>
      <c r="HWH3" s="316"/>
      <c r="HWI3" s="316"/>
      <c r="HWJ3" s="316"/>
      <c r="HWK3" s="316"/>
      <c r="HWL3" s="316"/>
      <c r="HWM3" s="316"/>
      <c r="HWN3" s="316"/>
      <c r="HWO3" s="316"/>
      <c r="HWP3" s="316"/>
      <c r="HWQ3" s="316"/>
      <c r="HWR3" s="316"/>
      <c r="HWS3" s="316"/>
      <c r="HWT3" s="316"/>
      <c r="HWU3" s="316"/>
      <c r="HWV3" s="316"/>
      <c r="HWW3" s="316"/>
      <c r="HWX3" s="316"/>
      <c r="HWY3" s="316"/>
      <c r="HWZ3" s="316"/>
      <c r="HXA3" s="316"/>
      <c r="HXB3" s="316"/>
      <c r="HXC3" s="316"/>
      <c r="HXD3" s="316"/>
      <c r="HXE3" s="316"/>
      <c r="HXF3" s="316"/>
      <c r="HXG3" s="316"/>
      <c r="HXH3" s="316"/>
      <c r="HXI3" s="316"/>
      <c r="HXJ3" s="316"/>
      <c r="HXK3" s="316"/>
      <c r="HXL3" s="316"/>
      <c r="HXM3" s="316"/>
      <c r="HXN3" s="316"/>
      <c r="HXO3" s="316"/>
      <c r="HXP3" s="316"/>
      <c r="HXQ3" s="316"/>
      <c r="HXR3" s="316"/>
      <c r="HXS3" s="316"/>
      <c r="HXT3" s="316"/>
      <c r="HXU3" s="316"/>
      <c r="HXV3" s="316"/>
      <c r="HXW3" s="316"/>
      <c r="HXX3" s="316"/>
      <c r="HXY3" s="316"/>
      <c r="HXZ3" s="316"/>
      <c r="HYA3" s="316"/>
      <c r="HYB3" s="316"/>
      <c r="HYC3" s="316"/>
      <c r="HYD3" s="316"/>
      <c r="HYE3" s="316"/>
      <c r="HYF3" s="316"/>
      <c r="HYG3" s="316"/>
      <c r="HYH3" s="316"/>
      <c r="HYI3" s="316"/>
      <c r="HYJ3" s="316"/>
      <c r="HYK3" s="316"/>
      <c r="HYL3" s="316"/>
      <c r="HYM3" s="316"/>
      <c r="HYN3" s="316"/>
      <c r="HYO3" s="316"/>
      <c r="HYP3" s="316"/>
      <c r="HYQ3" s="316"/>
      <c r="HYR3" s="316"/>
      <c r="HYS3" s="316"/>
      <c r="HYT3" s="316"/>
      <c r="HYU3" s="316"/>
      <c r="HYV3" s="316"/>
      <c r="HYW3" s="316"/>
      <c r="HYX3" s="316"/>
      <c r="HYY3" s="316"/>
      <c r="HYZ3" s="316"/>
      <c r="HZA3" s="316"/>
      <c r="HZB3" s="316"/>
      <c r="HZC3" s="316"/>
      <c r="HZD3" s="316"/>
      <c r="HZE3" s="316"/>
      <c r="HZF3" s="316"/>
      <c r="HZG3" s="316"/>
      <c r="HZH3" s="316"/>
      <c r="HZI3" s="316"/>
      <c r="HZJ3" s="316"/>
      <c r="HZK3" s="316"/>
      <c r="HZL3" s="316"/>
      <c r="HZM3" s="316"/>
      <c r="HZN3" s="316"/>
      <c r="HZO3" s="316"/>
      <c r="HZP3" s="316"/>
      <c r="HZQ3" s="316"/>
      <c r="HZR3" s="316"/>
      <c r="HZS3" s="316"/>
      <c r="HZT3" s="316"/>
      <c r="HZU3" s="316"/>
      <c r="HZV3" s="316"/>
      <c r="HZW3" s="316"/>
      <c r="HZX3" s="316"/>
      <c r="HZY3" s="316"/>
      <c r="HZZ3" s="316"/>
      <c r="IAA3" s="316"/>
      <c r="IAB3" s="316"/>
      <c r="IAC3" s="316"/>
      <c r="IAD3" s="316"/>
      <c r="IAE3" s="316"/>
      <c r="IAF3" s="316"/>
      <c r="IAG3" s="316"/>
      <c r="IAH3" s="316"/>
      <c r="IAI3" s="316"/>
      <c r="IAJ3" s="316"/>
      <c r="IAK3" s="316"/>
      <c r="IAL3" s="316"/>
      <c r="IAM3" s="316"/>
      <c r="IAN3" s="316"/>
      <c r="IAO3" s="316"/>
      <c r="IAP3" s="316"/>
      <c r="IAQ3" s="316"/>
      <c r="IAR3" s="316"/>
      <c r="IAS3" s="316"/>
      <c r="IAT3" s="316"/>
      <c r="IAU3" s="316"/>
      <c r="IAV3" s="316"/>
      <c r="IAW3" s="316"/>
      <c r="IAX3" s="316"/>
      <c r="IAY3" s="316"/>
      <c r="IAZ3" s="316"/>
      <c r="IBA3" s="316"/>
      <c r="IBB3" s="316"/>
      <c r="IBC3" s="316"/>
      <c r="IBD3" s="316"/>
      <c r="IBE3" s="316"/>
      <c r="IBF3" s="316"/>
      <c r="IBG3" s="316"/>
      <c r="IBH3" s="316"/>
      <c r="IBI3" s="316"/>
      <c r="IBJ3" s="316"/>
      <c r="IBK3" s="316"/>
      <c r="IBL3" s="316"/>
      <c r="IBM3" s="316"/>
      <c r="IBN3" s="316"/>
      <c r="IBO3" s="316"/>
      <c r="IBP3" s="316"/>
      <c r="IBQ3" s="316"/>
      <c r="IBR3" s="316"/>
      <c r="IBS3" s="316"/>
      <c r="IBT3" s="316"/>
      <c r="IBU3" s="316"/>
      <c r="IBV3" s="316"/>
      <c r="IBW3" s="316"/>
      <c r="IBX3" s="316"/>
      <c r="IBY3" s="316"/>
      <c r="IBZ3" s="316"/>
      <c r="ICA3" s="316"/>
      <c r="ICB3" s="316"/>
      <c r="ICC3" s="316"/>
      <c r="ICD3" s="316"/>
      <c r="ICE3" s="316"/>
      <c r="ICF3" s="316"/>
      <c r="ICG3" s="316"/>
      <c r="ICH3" s="316"/>
      <c r="ICI3" s="316"/>
      <c r="ICJ3" s="316"/>
      <c r="ICK3" s="316"/>
      <c r="ICL3" s="316"/>
      <c r="ICM3" s="316"/>
      <c r="ICN3" s="316"/>
      <c r="ICO3" s="316"/>
      <c r="ICP3" s="316"/>
      <c r="ICQ3" s="316"/>
      <c r="ICR3" s="316"/>
      <c r="ICS3" s="316"/>
      <c r="ICT3" s="316"/>
      <c r="ICU3" s="316"/>
      <c r="ICV3" s="316"/>
      <c r="ICW3" s="316"/>
      <c r="ICX3" s="316"/>
      <c r="ICY3" s="316"/>
      <c r="ICZ3" s="316"/>
      <c r="IDA3" s="316"/>
      <c r="IDB3" s="316"/>
      <c r="IDC3" s="316"/>
      <c r="IDD3" s="316"/>
      <c r="IDE3" s="316"/>
      <c r="IDF3" s="316"/>
      <c r="IDG3" s="316"/>
      <c r="IDH3" s="316"/>
      <c r="IDI3" s="316"/>
      <c r="IDJ3" s="316"/>
      <c r="IDK3" s="316"/>
      <c r="IDL3" s="316"/>
      <c r="IDM3" s="316"/>
      <c r="IDN3" s="316"/>
      <c r="IDO3" s="316"/>
      <c r="IDP3" s="316"/>
      <c r="IDQ3" s="316"/>
      <c r="IDR3" s="316"/>
      <c r="IDS3" s="316"/>
      <c r="IDT3" s="316"/>
      <c r="IDU3" s="316"/>
      <c r="IDV3" s="316"/>
      <c r="IDW3" s="316"/>
      <c r="IDX3" s="316"/>
      <c r="IDY3" s="316"/>
      <c r="IDZ3" s="316"/>
      <c r="IEA3" s="316"/>
      <c r="IEB3" s="316"/>
      <c r="IEC3" s="316"/>
      <c r="IED3" s="316"/>
      <c r="IEE3" s="316"/>
      <c r="IEF3" s="316"/>
      <c r="IEG3" s="316"/>
      <c r="IEH3" s="316"/>
      <c r="IEI3" s="316"/>
      <c r="IEJ3" s="316"/>
      <c r="IEK3" s="316"/>
      <c r="IEL3" s="316"/>
      <c r="IEM3" s="316"/>
      <c r="IEN3" s="316"/>
      <c r="IEO3" s="316"/>
      <c r="IEP3" s="316"/>
      <c r="IEQ3" s="316"/>
      <c r="IER3" s="316"/>
      <c r="IES3" s="316"/>
      <c r="IET3" s="316"/>
      <c r="IEU3" s="316"/>
      <c r="IEV3" s="316"/>
      <c r="IEW3" s="316"/>
      <c r="IEX3" s="316"/>
      <c r="IEY3" s="316"/>
      <c r="IEZ3" s="316"/>
      <c r="IFA3" s="316"/>
      <c r="IFB3" s="316"/>
      <c r="IFC3" s="316"/>
      <c r="IFD3" s="316"/>
      <c r="IFE3" s="316"/>
      <c r="IFF3" s="316"/>
      <c r="IFG3" s="316"/>
      <c r="IFH3" s="316"/>
      <c r="IFI3" s="316"/>
      <c r="IFJ3" s="316"/>
      <c r="IFK3" s="316"/>
      <c r="IFL3" s="316"/>
      <c r="IFM3" s="316"/>
      <c r="IFN3" s="316"/>
      <c r="IFO3" s="316"/>
      <c r="IFP3" s="316"/>
      <c r="IFQ3" s="316"/>
      <c r="IFR3" s="316"/>
      <c r="IFS3" s="316"/>
      <c r="IFT3" s="316"/>
      <c r="IFU3" s="316"/>
      <c r="IFV3" s="316"/>
      <c r="IFW3" s="316"/>
      <c r="IFX3" s="316"/>
      <c r="IFY3" s="316"/>
      <c r="IFZ3" s="316"/>
      <c r="IGA3" s="316"/>
      <c r="IGB3" s="316"/>
      <c r="IGC3" s="316"/>
      <c r="IGD3" s="316"/>
      <c r="IGE3" s="316"/>
      <c r="IGF3" s="316"/>
      <c r="IGG3" s="316"/>
      <c r="IGH3" s="316"/>
      <c r="IGI3" s="316"/>
      <c r="IGJ3" s="316"/>
      <c r="IGK3" s="316"/>
      <c r="IGL3" s="316"/>
      <c r="IGM3" s="316"/>
      <c r="IGN3" s="316"/>
      <c r="IGO3" s="316"/>
      <c r="IGP3" s="316"/>
      <c r="IGQ3" s="316"/>
      <c r="IGR3" s="316"/>
      <c r="IGS3" s="316"/>
      <c r="IGT3" s="316"/>
      <c r="IGU3" s="316"/>
      <c r="IGV3" s="316"/>
      <c r="IGW3" s="316"/>
      <c r="IGX3" s="316"/>
      <c r="IGY3" s="316"/>
      <c r="IGZ3" s="316"/>
      <c r="IHA3" s="316"/>
      <c r="IHB3" s="316"/>
      <c r="IHC3" s="316"/>
      <c r="IHD3" s="316"/>
      <c r="IHE3" s="316"/>
      <c r="IHF3" s="316"/>
      <c r="IHG3" s="316"/>
      <c r="IHH3" s="316"/>
      <c r="IHI3" s="316"/>
      <c r="IHJ3" s="316"/>
      <c r="IHK3" s="316"/>
      <c r="IHL3" s="316"/>
      <c r="IHM3" s="316"/>
      <c r="IHN3" s="316"/>
      <c r="IHO3" s="316"/>
      <c r="IHP3" s="316"/>
      <c r="IHQ3" s="316"/>
      <c r="IHR3" s="316"/>
      <c r="IHS3" s="316"/>
      <c r="IHT3" s="316"/>
      <c r="IHU3" s="316"/>
      <c r="IHV3" s="316"/>
      <c r="IHW3" s="316"/>
      <c r="IHX3" s="316"/>
      <c r="IHY3" s="316"/>
      <c r="IHZ3" s="316"/>
      <c r="IIA3" s="316"/>
      <c r="IIB3" s="316"/>
      <c r="IIC3" s="316"/>
      <c r="IID3" s="316"/>
      <c r="IIE3" s="316"/>
      <c r="IIF3" s="316"/>
      <c r="IIG3" s="316"/>
      <c r="IIH3" s="316"/>
      <c r="III3" s="316"/>
      <c r="IIJ3" s="316"/>
      <c r="IIK3" s="316"/>
      <c r="IIL3" s="316"/>
      <c r="IIM3" s="316"/>
      <c r="IIN3" s="316"/>
      <c r="IIO3" s="316"/>
      <c r="IIP3" s="316"/>
      <c r="IIQ3" s="316"/>
      <c r="IIR3" s="316"/>
      <c r="IIS3" s="316"/>
      <c r="IIT3" s="316"/>
      <c r="IIU3" s="316"/>
      <c r="IIV3" s="316"/>
      <c r="IIW3" s="316"/>
      <c r="IIX3" s="316"/>
      <c r="IIY3" s="316"/>
      <c r="IIZ3" s="316"/>
      <c r="IJA3" s="316"/>
      <c r="IJB3" s="316"/>
      <c r="IJC3" s="316"/>
      <c r="IJD3" s="316"/>
      <c r="IJE3" s="316"/>
      <c r="IJF3" s="316"/>
      <c r="IJG3" s="316"/>
      <c r="IJH3" s="316"/>
      <c r="IJI3" s="316"/>
      <c r="IJJ3" s="316"/>
      <c r="IJK3" s="316"/>
      <c r="IJL3" s="316"/>
      <c r="IJM3" s="316"/>
      <c r="IJN3" s="316"/>
      <c r="IJO3" s="316"/>
      <c r="IJP3" s="316"/>
      <c r="IJQ3" s="316"/>
      <c r="IJR3" s="316"/>
      <c r="IJS3" s="316"/>
      <c r="IJT3" s="316"/>
      <c r="IJU3" s="316"/>
      <c r="IJV3" s="316"/>
      <c r="IJW3" s="316"/>
      <c r="IJX3" s="316"/>
      <c r="IJY3" s="316"/>
      <c r="IJZ3" s="316"/>
      <c r="IKA3" s="316"/>
      <c r="IKB3" s="316"/>
      <c r="IKC3" s="316"/>
      <c r="IKD3" s="316"/>
      <c r="IKE3" s="316"/>
      <c r="IKF3" s="316"/>
      <c r="IKG3" s="316"/>
      <c r="IKH3" s="316"/>
      <c r="IKI3" s="316"/>
      <c r="IKJ3" s="316"/>
      <c r="IKK3" s="316"/>
      <c r="IKL3" s="316"/>
      <c r="IKM3" s="316"/>
      <c r="IKN3" s="316"/>
      <c r="IKO3" s="316"/>
      <c r="IKP3" s="316"/>
      <c r="IKQ3" s="316"/>
      <c r="IKR3" s="316"/>
      <c r="IKS3" s="316"/>
      <c r="IKT3" s="316"/>
      <c r="IKU3" s="316"/>
      <c r="IKV3" s="316"/>
      <c r="IKW3" s="316"/>
      <c r="IKX3" s="316"/>
      <c r="IKY3" s="316"/>
      <c r="IKZ3" s="316"/>
      <c r="ILA3" s="316"/>
      <c r="ILB3" s="316"/>
      <c r="ILC3" s="316"/>
      <c r="ILD3" s="316"/>
      <c r="ILE3" s="316"/>
      <c r="ILF3" s="316"/>
      <c r="ILG3" s="316"/>
      <c r="ILH3" s="316"/>
      <c r="ILI3" s="316"/>
      <c r="ILJ3" s="316"/>
      <c r="ILK3" s="316"/>
      <c r="ILL3" s="316"/>
      <c r="ILM3" s="316"/>
      <c r="ILN3" s="316"/>
      <c r="ILO3" s="316"/>
      <c r="ILP3" s="316"/>
      <c r="ILQ3" s="316"/>
      <c r="ILR3" s="316"/>
      <c r="ILS3" s="316"/>
      <c r="ILT3" s="316"/>
      <c r="ILU3" s="316"/>
      <c r="ILV3" s="316"/>
      <c r="ILW3" s="316"/>
      <c r="ILX3" s="316"/>
      <c r="ILY3" s="316"/>
      <c r="ILZ3" s="316"/>
      <c r="IMA3" s="316"/>
      <c r="IMB3" s="316"/>
      <c r="IMC3" s="316"/>
      <c r="IMD3" s="316"/>
      <c r="IME3" s="316"/>
      <c r="IMF3" s="316"/>
      <c r="IMG3" s="316"/>
      <c r="IMH3" s="316"/>
      <c r="IMI3" s="316"/>
      <c r="IMJ3" s="316"/>
      <c r="IMK3" s="316"/>
      <c r="IML3" s="316"/>
      <c r="IMM3" s="316"/>
      <c r="IMN3" s="316"/>
      <c r="IMO3" s="316"/>
      <c r="IMP3" s="316"/>
      <c r="IMQ3" s="316"/>
      <c r="IMR3" s="316"/>
      <c r="IMS3" s="316"/>
      <c r="IMT3" s="316"/>
      <c r="IMU3" s="316"/>
      <c r="IMV3" s="316"/>
      <c r="IMW3" s="316"/>
      <c r="IMX3" s="316"/>
      <c r="IMY3" s="316"/>
      <c r="IMZ3" s="316"/>
      <c r="INA3" s="316"/>
      <c r="INB3" s="316"/>
      <c r="INC3" s="316"/>
      <c r="IND3" s="316"/>
      <c r="INE3" s="316"/>
      <c r="INF3" s="316"/>
      <c r="ING3" s="316"/>
      <c r="INH3" s="316"/>
      <c r="INI3" s="316"/>
      <c r="INJ3" s="316"/>
      <c r="INK3" s="316"/>
      <c r="INL3" s="316"/>
      <c r="INM3" s="316"/>
      <c r="INN3" s="316"/>
      <c r="INO3" s="316"/>
      <c r="INP3" s="316"/>
      <c r="INQ3" s="316"/>
      <c r="INR3" s="316"/>
      <c r="INS3" s="316"/>
      <c r="INT3" s="316"/>
      <c r="INU3" s="316"/>
      <c r="INV3" s="316"/>
      <c r="INW3" s="316"/>
      <c r="INX3" s="316"/>
      <c r="INY3" s="316"/>
      <c r="INZ3" s="316"/>
      <c r="IOA3" s="316"/>
      <c r="IOB3" s="316"/>
      <c r="IOC3" s="316"/>
      <c r="IOD3" s="316"/>
      <c r="IOE3" s="316"/>
      <c r="IOF3" s="316"/>
      <c r="IOG3" s="316"/>
      <c r="IOH3" s="316"/>
      <c r="IOI3" s="316"/>
      <c r="IOJ3" s="316"/>
      <c r="IOK3" s="316"/>
      <c r="IOL3" s="316"/>
      <c r="IOM3" s="316"/>
      <c r="ION3" s="316"/>
      <c r="IOO3" s="316"/>
      <c r="IOP3" s="316"/>
      <c r="IOQ3" s="316"/>
      <c r="IOR3" s="316"/>
      <c r="IOS3" s="316"/>
      <c r="IOT3" s="316"/>
      <c r="IOU3" s="316"/>
      <c r="IOV3" s="316"/>
      <c r="IOW3" s="316"/>
      <c r="IOX3" s="316"/>
      <c r="IOY3" s="316"/>
      <c r="IOZ3" s="316"/>
      <c r="IPA3" s="316"/>
      <c r="IPB3" s="316"/>
      <c r="IPC3" s="316"/>
      <c r="IPD3" s="316"/>
      <c r="IPE3" s="316"/>
      <c r="IPF3" s="316"/>
      <c r="IPG3" s="316"/>
      <c r="IPH3" s="316"/>
      <c r="IPI3" s="316"/>
      <c r="IPJ3" s="316"/>
      <c r="IPK3" s="316"/>
      <c r="IPL3" s="316"/>
      <c r="IPM3" s="316"/>
      <c r="IPN3" s="316"/>
      <c r="IPO3" s="316"/>
      <c r="IPP3" s="316"/>
      <c r="IPQ3" s="316"/>
      <c r="IPR3" s="316"/>
      <c r="IPS3" s="316"/>
      <c r="IPT3" s="316"/>
      <c r="IPU3" s="316"/>
      <c r="IPV3" s="316"/>
      <c r="IPW3" s="316"/>
      <c r="IPX3" s="316"/>
      <c r="IPY3" s="316"/>
      <c r="IPZ3" s="316"/>
      <c r="IQA3" s="316"/>
      <c r="IQB3" s="316"/>
      <c r="IQC3" s="316"/>
      <c r="IQD3" s="316"/>
      <c r="IQE3" s="316"/>
      <c r="IQF3" s="316"/>
      <c r="IQG3" s="316"/>
      <c r="IQH3" s="316"/>
      <c r="IQI3" s="316"/>
      <c r="IQJ3" s="316"/>
      <c r="IQK3" s="316"/>
      <c r="IQL3" s="316"/>
      <c r="IQM3" s="316"/>
      <c r="IQN3" s="316"/>
      <c r="IQO3" s="316"/>
      <c r="IQP3" s="316"/>
      <c r="IQQ3" s="316"/>
      <c r="IQR3" s="316"/>
      <c r="IQS3" s="316"/>
      <c r="IQT3" s="316"/>
      <c r="IQU3" s="316"/>
      <c r="IQV3" s="316"/>
      <c r="IQW3" s="316"/>
      <c r="IQX3" s="316"/>
      <c r="IQY3" s="316"/>
      <c r="IQZ3" s="316"/>
      <c r="IRA3" s="316"/>
      <c r="IRB3" s="316"/>
      <c r="IRC3" s="316"/>
      <c r="IRD3" s="316"/>
      <c r="IRE3" s="316"/>
      <c r="IRF3" s="316"/>
      <c r="IRG3" s="316"/>
      <c r="IRH3" s="316"/>
      <c r="IRI3" s="316"/>
      <c r="IRJ3" s="316"/>
      <c r="IRK3" s="316"/>
      <c r="IRL3" s="316"/>
      <c r="IRM3" s="316"/>
      <c r="IRN3" s="316"/>
      <c r="IRO3" s="316"/>
      <c r="IRP3" s="316"/>
      <c r="IRQ3" s="316"/>
      <c r="IRR3" s="316"/>
      <c r="IRS3" s="316"/>
      <c r="IRT3" s="316"/>
      <c r="IRU3" s="316"/>
      <c r="IRV3" s="316"/>
      <c r="IRW3" s="316"/>
      <c r="IRX3" s="316"/>
      <c r="IRY3" s="316"/>
      <c r="IRZ3" s="316"/>
      <c r="ISA3" s="316"/>
      <c r="ISB3" s="316"/>
      <c r="ISC3" s="316"/>
      <c r="ISD3" s="316"/>
      <c r="ISE3" s="316"/>
      <c r="ISF3" s="316"/>
      <c r="ISG3" s="316"/>
      <c r="ISH3" s="316"/>
      <c r="ISI3" s="316"/>
      <c r="ISJ3" s="316"/>
      <c r="ISK3" s="316"/>
      <c r="ISL3" s="316"/>
      <c r="ISM3" s="316"/>
      <c r="ISN3" s="316"/>
      <c r="ISO3" s="316"/>
      <c r="ISP3" s="316"/>
      <c r="ISQ3" s="316"/>
      <c r="ISR3" s="316"/>
      <c r="ISS3" s="316"/>
      <c r="IST3" s="316"/>
      <c r="ISU3" s="316"/>
      <c r="ISV3" s="316"/>
      <c r="ISW3" s="316"/>
      <c r="ISX3" s="316"/>
      <c r="ISY3" s="316"/>
      <c r="ISZ3" s="316"/>
      <c r="ITA3" s="316"/>
      <c r="ITB3" s="316"/>
      <c r="ITC3" s="316"/>
      <c r="ITD3" s="316"/>
      <c r="ITE3" s="316"/>
      <c r="ITF3" s="316"/>
      <c r="ITG3" s="316"/>
      <c r="ITH3" s="316"/>
      <c r="ITI3" s="316"/>
      <c r="ITJ3" s="316"/>
      <c r="ITK3" s="316"/>
      <c r="ITL3" s="316"/>
      <c r="ITM3" s="316"/>
      <c r="ITN3" s="316"/>
      <c r="ITO3" s="316"/>
      <c r="ITP3" s="316"/>
      <c r="ITQ3" s="316"/>
      <c r="ITR3" s="316"/>
      <c r="ITS3" s="316"/>
      <c r="ITT3" s="316"/>
      <c r="ITU3" s="316"/>
      <c r="ITV3" s="316"/>
      <c r="ITW3" s="316"/>
      <c r="ITX3" s="316"/>
      <c r="ITY3" s="316"/>
      <c r="ITZ3" s="316"/>
      <c r="IUA3" s="316"/>
      <c r="IUB3" s="316"/>
      <c r="IUC3" s="316"/>
      <c r="IUD3" s="316"/>
      <c r="IUE3" s="316"/>
      <c r="IUF3" s="316"/>
      <c r="IUG3" s="316"/>
      <c r="IUH3" s="316"/>
      <c r="IUI3" s="316"/>
      <c r="IUJ3" s="316"/>
      <c r="IUK3" s="316"/>
      <c r="IUL3" s="316"/>
      <c r="IUM3" s="316"/>
      <c r="IUN3" s="316"/>
      <c r="IUO3" s="316"/>
      <c r="IUP3" s="316"/>
      <c r="IUQ3" s="316"/>
      <c r="IUR3" s="316"/>
      <c r="IUS3" s="316"/>
      <c r="IUT3" s="316"/>
      <c r="IUU3" s="316"/>
      <c r="IUV3" s="316"/>
      <c r="IUW3" s="316"/>
      <c r="IUX3" s="316"/>
      <c r="IUY3" s="316"/>
      <c r="IUZ3" s="316"/>
      <c r="IVA3" s="316"/>
      <c r="IVB3" s="316"/>
      <c r="IVC3" s="316"/>
      <c r="IVD3" s="316"/>
      <c r="IVE3" s="316"/>
      <c r="IVF3" s="316"/>
      <c r="IVG3" s="316"/>
      <c r="IVH3" s="316"/>
      <c r="IVI3" s="316"/>
      <c r="IVJ3" s="316"/>
      <c r="IVK3" s="316"/>
      <c r="IVL3" s="316"/>
      <c r="IVM3" s="316"/>
      <c r="IVN3" s="316"/>
      <c r="IVO3" s="316"/>
      <c r="IVP3" s="316"/>
      <c r="IVQ3" s="316"/>
      <c r="IVR3" s="316"/>
      <c r="IVS3" s="316"/>
      <c r="IVT3" s="316"/>
      <c r="IVU3" s="316"/>
      <c r="IVV3" s="316"/>
      <c r="IVW3" s="316"/>
      <c r="IVX3" s="316"/>
      <c r="IVY3" s="316"/>
      <c r="IVZ3" s="316"/>
      <c r="IWA3" s="316"/>
      <c r="IWB3" s="316"/>
      <c r="IWC3" s="316"/>
      <c r="IWD3" s="316"/>
      <c r="IWE3" s="316"/>
      <c r="IWF3" s="316"/>
      <c r="IWG3" s="316"/>
      <c r="IWH3" s="316"/>
      <c r="IWI3" s="316"/>
      <c r="IWJ3" s="316"/>
      <c r="IWK3" s="316"/>
      <c r="IWL3" s="316"/>
      <c r="IWM3" s="316"/>
      <c r="IWN3" s="316"/>
      <c r="IWO3" s="316"/>
      <c r="IWP3" s="316"/>
      <c r="IWQ3" s="316"/>
      <c r="IWR3" s="316"/>
      <c r="IWS3" s="316"/>
      <c r="IWT3" s="316"/>
      <c r="IWU3" s="316"/>
      <c r="IWV3" s="316"/>
      <c r="IWW3" s="316"/>
      <c r="IWX3" s="316"/>
      <c r="IWY3" s="316"/>
      <c r="IWZ3" s="316"/>
      <c r="IXA3" s="316"/>
      <c r="IXB3" s="316"/>
      <c r="IXC3" s="316"/>
      <c r="IXD3" s="316"/>
      <c r="IXE3" s="316"/>
      <c r="IXF3" s="316"/>
      <c r="IXG3" s="316"/>
      <c r="IXH3" s="316"/>
      <c r="IXI3" s="316"/>
      <c r="IXJ3" s="316"/>
      <c r="IXK3" s="316"/>
      <c r="IXL3" s="316"/>
      <c r="IXM3" s="316"/>
      <c r="IXN3" s="316"/>
      <c r="IXO3" s="316"/>
      <c r="IXP3" s="316"/>
      <c r="IXQ3" s="316"/>
      <c r="IXR3" s="316"/>
      <c r="IXS3" s="316"/>
      <c r="IXT3" s="316"/>
      <c r="IXU3" s="316"/>
      <c r="IXV3" s="316"/>
      <c r="IXW3" s="316"/>
      <c r="IXX3" s="316"/>
      <c r="IXY3" s="316"/>
      <c r="IXZ3" s="316"/>
      <c r="IYA3" s="316"/>
      <c r="IYB3" s="316"/>
      <c r="IYC3" s="316"/>
      <c r="IYD3" s="316"/>
      <c r="IYE3" s="316"/>
      <c r="IYF3" s="316"/>
      <c r="IYG3" s="316"/>
      <c r="IYH3" s="316"/>
      <c r="IYI3" s="316"/>
      <c r="IYJ3" s="316"/>
      <c r="IYK3" s="316"/>
      <c r="IYL3" s="316"/>
      <c r="IYM3" s="316"/>
      <c r="IYN3" s="316"/>
      <c r="IYO3" s="316"/>
      <c r="IYP3" s="316"/>
      <c r="IYQ3" s="316"/>
      <c r="IYR3" s="316"/>
      <c r="IYS3" s="316"/>
      <c r="IYT3" s="316"/>
      <c r="IYU3" s="316"/>
      <c r="IYV3" s="316"/>
      <c r="IYW3" s="316"/>
      <c r="IYX3" s="316"/>
      <c r="IYY3" s="316"/>
      <c r="IYZ3" s="316"/>
      <c r="IZA3" s="316"/>
      <c r="IZB3" s="316"/>
      <c r="IZC3" s="316"/>
      <c r="IZD3" s="316"/>
      <c r="IZE3" s="316"/>
      <c r="IZF3" s="316"/>
      <c r="IZG3" s="316"/>
      <c r="IZH3" s="316"/>
      <c r="IZI3" s="316"/>
      <c r="IZJ3" s="316"/>
      <c r="IZK3" s="316"/>
      <c r="IZL3" s="316"/>
      <c r="IZM3" s="316"/>
      <c r="IZN3" s="316"/>
      <c r="IZO3" s="316"/>
      <c r="IZP3" s="316"/>
      <c r="IZQ3" s="316"/>
      <c r="IZR3" s="316"/>
      <c r="IZS3" s="316"/>
      <c r="IZT3" s="316"/>
      <c r="IZU3" s="316"/>
      <c r="IZV3" s="316"/>
      <c r="IZW3" s="316"/>
      <c r="IZX3" s="316"/>
      <c r="IZY3" s="316"/>
      <c r="IZZ3" s="316"/>
      <c r="JAA3" s="316"/>
      <c r="JAB3" s="316"/>
      <c r="JAC3" s="316"/>
      <c r="JAD3" s="316"/>
      <c r="JAE3" s="316"/>
      <c r="JAF3" s="316"/>
      <c r="JAG3" s="316"/>
      <c r="JAH3" s="316"/>
      <c r="JAI3" s="316"/>
      <c r="JAJ3" s="316"/>
      <c r="JAK3" s="316"/>
      <c r="JAL3" s="316"/>
      <c r="JAM3" s="316"/>
      <c r="JAN3" s="316"/>
      <c r="JAO3" s="316"/>
      <c r="JAP3" s="316"/>
      <c r="JAQ3" s="316"/>
      <c r="JAR3" s="316"/>
      <c r="JAS3" s="316"/>
      <c r="JAT3" s="316"/>
      <c r="JAU3" s="316"/>
      <c r="JAV3" s="316"/>
      <c r="JAW3" s="316"/>
      <c r="JAX3" s="316"/>
      <c r="JAY3" s="316"/>
      <c r="JAZ3" s="316"/>
      <c r="JBA3" s="316"/>
      <c r="JBB3" s="316"/>
      <c r="JBC3" s="316"/>
      <c r="JBD3" s="316"/>
      <c r="JBE3" s="316"/>
      <c r="JBF3" s="316"/>
      <c r="JBG3" s="316"/>
      <c r="JBH3" s="316"/>
      <c r="JBI3" s="316"/>
      <c r="JBJ3" s="316"/>
      <c r="JBK3" s="316"/>
      <c r="JBL3" s="316"/>
      <c r="JBM3" s="316"/>
      <c r="JBN3" s="316"/>
      <c r="JBO3" s="316"/>
      <c r="JBP3" s="316"/>
      <c r="JBQ3" s="316"/>
      <c r="JBR3" s="316"/>
      <c r="JBS3" s="316"/>
      <c r="JBT3" s="316"/>
      <c r="JBU3" s="316"/>
      <c r="JBV3" s="316"/>
      <c r="JBW3" s="316"/>
      <c r="JBX3" s="316"/>
      <c r="JBY3" s="316"/>
      <c r="JBZ3" s="316"/>
      <c r="JCA3" s="316"/>
      <c r="JCB3" s="316"/>
      <c r="JCC3" s="316"/>
      <c r="JCD3" s="316"/>
      <c r="JCE3" s="316"/>
      <c r="JCF3" s="316"/>
      <c r="JCG3" s="316"/>
      <c r="JCH3" s="316"/>
      <c r="JCI3" s="316"/>
      <c r="JCJ3" s="316"/>
      <c r="JCK3" s="316"/>
      <c r="JCL3" s="316"/>
      <c r="JCM3" s="316"/>
      <c r="JCN3" s="316"/>
      <c r="JCO3" s="316"/>
      <c r="JCP3" s="316"/>
      <c r="JCQ3" s="316"/>
      <c r="JCR3" s="316"/>
      <c r="JCS3" s="316"/>
      <c r="JCT3" s="316"/>
      <c r="JCU3" s="316"/>
      <c r="JCV3" s="316"/>
      <c r="JCW3" s="316"/>
      <c r="JCX3" s="316"/>
      <c r="JCY3" s="316"/>
      <c r="JCZ3" s="316"/>
      <c r="JDA3" s="316"/>
      <c r="JDB3" s="316"/>
      <c r="JDC3" s="316"/>
      <c r="JDD3" s="316"/>
      <c r="JDE3" s="316"/>
      <c r="JDF3" s="316"/>
      <c r="JDG3" s="316"/>
      <c r="JDH3" s="316"/>
      <c r="JDI3" s="316"/>
      <c r="JDJ3" s="316"/>
      <c r="JDK3" s="316"/>
      <c r="JDL3" s="316"/>
      <c r="JDM3" s="316"/>
      <c r="JDN3" s="316"/>
      <c r="JDO3" s="316"/>
      <c r="JDP3" s="316"/>
      <c r="JDQ3" s="316"/>
      <c r="JDR3" s="316"/>
      <c r="JDS3" s="316"/>
      <c r="JDT3" s="316"/>
      <c r="JDU3" s="316"/>
      <c r="JDV3" s="316"/>
      <c r="JDW3" s="316"/>
      <c r="JDX3" s="316"/>
      <c r="JDY3" s="316"/>
      <c r="JDZ3" s="316"/>
      <c r="JEA3" s="316"/>
      <c r="JEB3" s="316"/>
      <c r="JEC3" s="316"/>
      <c r="JED3" s="316"/>
      <c r="JEE3" s="316"/>
      <c r="JEF3" s="316"/>
      <c r="JEG3" s="316"/>
      <c r="JEH3" s="316"/>
      <c r="JEI3" s="316"/>
      <c r="JEJ3" s="316"/>
      <c r="JEK3" s="316"/>
      <c r="JEL3" s="316"/>
      <c r="JEM3" s="316"/>
      <c r="JEN3" s="316"/>
      <c r="JEO3" s="316"/>
      <c r="JEP3" s="316"/>
      <c r="JEQ3" s="316"/>
      <c r="JER3" s="316"/>
      <c r="JES3" s="316"/>
      <c r="JET3" s="316"/>
      <c r="JEU3" s="316"/>
      <c r="JEV3" s="316"/>
      <c r="JEW3" s="316"/>
      <c r="JEX3" s="316"/>
      <c r="JEY3" s="316"/>
      <c r="JEZ3" s="316"/>
      <c r="JFA3" s="316"/>
      <c r="JFB3" s="316"/>
      <c r="JFC3" s="316"/>
      <c r="JFD3" s="316"/>
      <c r="JFE3" s="316"/>
      <c r="JFF3" s="316"/>
      <c r="JFG3" s="316"/>
      <c r="JFH3" s="316"/>
      <c r="JFI3" s="316"/>
      <c r="JFJ3" s="316"/>
      <c r="JFK3" s="316"/>
      <c r="JFL3" s="316"/>
      <c r="JFM3" s="316"/>
      <c r="JFN3" s="316"/>
      <c r="JFO3" s="316"/>
      <c r="JFP3" s="316"/>
      <c r="JFQ3" s="316"/>
      <c r="JFR3" s="316"/>
      <c r="JFS3" s="316"/>
      <c r="JFT3" s="316"/>
      <c r="JFU3" s="316"/>
      <c r="JFV3" s="316"/>
      <c r="JFW3" s="316"/>
      <c r="JFX3" s="316"/>
      <c r="JFY3" s="316"/>
      <c r="JFZ3" s="316"/>
      <c r="JGA3" s="316"/>
      <c r="JGB3" s="316"/>
      <c r="JGC3" s="316"/>
      <c r="JGD3" s="316"/>
      <c r="JGE3" s="316"/>
      <c r="JGF3" s="316"/>
      <c r="JGG3" s="316"/>
      <c r="JGH3" s="316"/>
      <c r="JGI3" s="316"/>
      <c r="JGJ3" s="316"/>
      <c r="JGK3" s="316"/>
      <c r="JGL3" s="316"/>
      <c r="JGM3" s="316"/>
      <c r="JGN3" s="316"/>
      <c r="JGO3" s="316"/>
      <c r="JGP3" s="316"/>
      <c r="JGQ3" s="316"/>
      <c r="JGR3" s="316"/>
      <c r="JGS3" s="316"/>
      <c r="JGT3" s="316"/>
      <c r="JGU3" s="316"/>
      <c r="JGV3" s="316"/>
      <c r="JGW3" s="316"/>
      <c r="JGX3" s="316"/>
      <c r="JGY3" s="316"/>
      <c r="JGZ3" s="316"/>
      <c r="JHA3" s="316"/>
      <c r="JHB3" s="316"/>
      <c r="JHC3" s="316"/>
      <c r="JHD3" s="316"/>
      <c r="JHE3" s="316"/>
      <c r="JHF3" s="316"/>
      <c r="JHG3" s="316"/>
      <c r="JHH3" s="316"/>
      <c r="JHI3" s="316"/>
      <c r="JHJ3" s="316"/>
      <c r="JHK3" s="316"/>
      <c r="JHL3" s="316"/>
      <c r="JHM3" s="316"/>
      <c r="JHN3" s="316"/>
      <c r="JHO3" s="316"/>
      <c r="JHP3" s="316"/>
      <c r="JHQ3" s="316"/>
      <c r="JHR3" s="316"/>
      <c r="JHS3" s="316"/>
      <c r="JHT3" s="316"/>
      <c r="JHU3" s="316"/>
      <c r="JHV3" s="316"/>
      <c r="JHW3" s="316"/>
      <c r="JHX3" s="316"/>
      <c r="JHY3" s="316"/>
      <c r="JHZ3" s="316"/>
      <c r="JIA3" s="316"/>
      <c r="JIB3" s="316"/>
      <c r="JIC3" s="316"/>
      <c r="JID3" s="316"/>
      <c r="JIE3" s="316"/>
      <c r="JIF3" s="316"/>
      <c r="JIG3" s="316"/>
      <c r="JIH3" s="316"/>
      <c r="JII3" s="316"/>
      <c r="JIJ3" s="316"/>
      <c r="JIK3" s="316"/>
      <c r="JIL3" s="316"/>
      <c r="JIM3" s="316"/>
      <c r="JIN3" s="316"/>
      <c r="JIO3" s="316"/>
      <c r="JIP3" s="316"/>
      <c r="JIQ3" s="316"/>
      <c r="JIR3" s="316"/>
      <c r="JIS3" s="316"/>
      <c r="JIT3" s="316"/>
      <c r="JIU3" s="316"/>
      <c r="JIV3" s="316"/>
      <c r="JIW3" s="316"/>
      <c r="JIX3" s="316"/>
      <c r="JIY3" s="316"/>
      <c r="JIZ3" s="316"/>
      <c r="JJA3" s="316"/>
      <c r="JJB3" s="316"/>
      <c r="JJC3" s="316"/>
      <c r="JJD3" s="316"/>
      <c r="JJE3" s="316"/>
      <c r="JJF3" s="316"/>
      <c r="JJG3" s="316"/>
      <c r="JJH3" s="316"/>
      <c r="JJI3" s="316"/>
      <c r="JJJ3" s="316"/>
      <c r="JJK3" s="316"/>
      <c r="JJL3" s="316"/>
      <c r="JJM3" s="316"/>
      <c r="JJN3" s="316"/>
      <c r="JJO3" s="316"/>
      <c r="JJP3" s="316"/>
      <c r="JJQ3" s="316"/>
      <c r="JJR3" s="316"/>
      <c r="JJS3" s="316"/>
      <c r="JJT3" s="316"/>
      <c r="JJU3" s="316"/>
      <c r="JJV3" s="316"/>
      <c r="JJW3" s="316"/>
      <c r="JJX3" s="316"/>
      <c r="JJY3" s="316"/>
      <c r="JJZ3" s="316"/>
      <c r="JKA3" s="316"/>
      <c r="JKB3" s="316"/>
      <c r="JKC3" s="316"/>
      <c r="JKD3" s="316"/>
      <c r="JKE3" s="316"/>
      <c r="JKF3" s="316"/>
      <c r="JKG3" s="316"/>
      <c r="JKH3" s="316"/>
      <c r="JKI3" s="316"/>
      <c r="JKJ3" s="316"/>
      <c r="JKK3" s="316"/>
      <c r="JKL3" s="316"/>
      <c r="JKM3" s="316"/>
      <c r="JKN3" s="316"/>
      <c r="JKO3" s="316"/>
      <c r="JKP3" s="316"/>
      <c r="JKQ3" s="316"/>
      <c r="JKR3" s="316"/>
      <c r="JKS3" s="316"/>
      <c r="JKT3" s="316"/>
      <c r="JKU3" s="316"/>
      <c r="JKV3" s="316"/>
      <c r="JKW3" s="316"/>
      <c r="JKX3" s="316"/>
      <c r="JKY3" s="316"/>
      <c r="JKZ3" s="316"/>
      <c r="JLA3" s="316"/>
      <c r="JLB3" s="316"/>
      <c r="JLC3" s="316"/>
      <c r="JLD3" s="316"/>
      <c r="JLE3" s="316"/>
      <c r="JLF3" s="316"/>
      <c r="JLG3" s="316"/>
      <c r="JLH3" s="316"/>
      <c r="JLI3" s="316"/>
      <c r="JLJ3" s="316"/>
      <c r="JLK3" s="316"/>
      <c r="JLL3" s="316"/>
      <c r="JLM3" s="316"/>
      <c r="JLN3" s="316"/>
      <c r="JLO3" s="316"/>
      <c r="JLP3" s="316"/>
      <c r="JLQ3" s="316"/>
      <c r="JLR3" s="316"/>
      <c r="JLS3" s="316"/>
      <c r="JLT3" s="316"/>
      <c r="JLU3" s="316"/>
      <c r="JLV3" s="316"/>
      <c r="JLW3" s="316"/>
      <c r="JLX3" s="316"/>
      <c r="JLY3" s="316"/>
      <c r="JLZ3" s="316"/>
      <c r="JMA3" s="316"/>
      <c r="JMB3" s="316"/>
      <c r="JMC3" s="316"/>
      <c r="JMD3" s="316"/>
      <c r="JME3" s="316"/>
      <c r="JMF3" s="316"/>
      <c r="JMG3" s="316"/>
      <c r="JMH3" s="316"/>
      <c r="JMI3" s="316"/>
      <c r="JMJ3" s="316"/>
      <c r="JMK3" s="316"/>
      <c r="JML3" s="316"/>
      <c r="JMM3" s="316"/>
      <c r="JMN3" s="316"/>
      <c r="JMO3" s="316"/>
      <c r="JMP3" s="316"/>
      <c r="JMQ3" s="316"/>
      <c r="JMR3" s="316"/>
      <c r="JMS3" s="316"/>
      <c r="JMT3" s="316"/>
      <c r="JMU3" s="316"/>
      <c r="JMV3" s="316"/>
      <c r="JMW3" s="316"/>
      <c r="JMX3" s="316"/>
      <c r="JMY3" s="316"/>
      <c r="JMZ3" s="316"/>
      <c r="JNA3" s="316"/>
      <c r="JNB3" s="316"/>
      <c r="JNC3" s="316"/>
      <c r="JND3" s="316"/>
      <c r="JNE3" s="316"/>
      <c r="JNF3" s="316"/>
      <c r="JNG3" s="316"/>
      <c r="JNH3" s="316"/>
      <c r="JNI3" s="316"/>
      <c r="JNJ3" s="316"/>
      <c r="JNK3" s="316"/>
      <c r="JNL3" s="316"/>
      <c r="JNM3" s="316"/>
      <c r="JNN3" s="316"/>
      <c r="JNO3" s="316"/>
      <c r="JNP3" s="316"/>
      <c r="JNQ3" s="316"/>
      <c r="JNR3" s="316"/>
      <c r="JNS3" s="316"/>
      <c r="JNT3" s="316"/>
      <c r="JNU3" s="316"/>
      <c r="JNV3" s="316"/>
      <c r="JNW3" s="316"/>
      <c r="JNX3" s="316"/>
      <c r="JNY3" s="316"/>
      <c r="JNZ3" s="316"/>
      <c r="JOA3" s="316"/>
      <c r="JOB3" s="316"/>
      <c r="JOC3" s="316"/>
      <c r="JOD3" s="316"/>
      <c r="JOE3" s="316"/>
      <c r="JOF3" s="316"/>
      <c r="JOG3" s="316"/>
      <c r="JOH3" s="316"/>
      <c r="JOI3" s="316"/>
      <c r="JOJ3" s="316"/>
      <c r="JOK3" s="316"/>
      <c r="JOL3" s="316"/>
      <c r="JOM3" s="316"/>
      <c r="JON3" s="316"/>
      <c r="JOO3" s="316"/>
      <c r="JOP3" s="316"/>
      <c r="JOQ3" s="316"/>
      <c r="JOR3" s="316"/>
      <c r="JOS3" s="316"/>
      <c r="JOT3" s="316"/>
      <c r="JOU3" s="316"/>
      <c r="JOV3" s="316"/>
      <c r="JOW3" s="316"/>
      <c r="JOX3" s="316"/>
      <c r="JOY3" s="316"/>
      <c r="JOZ3" s="316"/>
      <c r="JPA3" s="316"/>
      <c r="JPB3" s="316"/>
      <c r="JPC3" s="316"/>
      <c r="JPD3" s="316"/>
      <c r="JPE3" s="316"/>
      <c r="JPF3" s="316"/>
      <c r="JPG3" s="316"/>
      <c r="JPH3" s="316"/>
      <c r="JPI3" s="316"/>
      <c r="JPJ3" s="316"/>
      <c r="JPK3" s="316"/>
      <c r="JPL3" s="316"/>
      <c r="JPM3" s="316"/>
      <c r="JPN3" s="316"/>
      <c r="JPO3" s="316"/>
      <c r="JPP3" s="316"/>
      <c r="JPQ3" s="316"/>
      <c r="JPR3" s="316"/>
      <c r="JPS3" s="316"/>
      <c r="JPT3" s="316"/>
      <c r="JPU3" s="316"/>
      <c r="JPV3" s="316"/>
      <c r="JPW3" s="316"/>
      <c r="JPX3" s="316"/>
      <c r="JPY3" s="316"/>
      <c r="JPZ3" s="316"/>
      <c r="JQA3" s="316"/>
      <c r="JQB3" s="316"/>
      <c r="JQC3" s="316"/>
      <c r="JQD3" s="316"/>
      <c r="JQE3" s="316"/>
      <c r="JQF3" s="316"/>
      <c r="JQG3" s="316"/>
      <c r="JQH3" s="316"/>
      <c r="JQI3" s="316"/>
      <c r="JQJ3" s="316"/>
      <c r="JQK3" s="316"/>
      <c r="JQL3" s="316"/>
      <c r="JQM3" s="316"/>
      <c r="JQN3" s="316"/>
      <c r="JQO3" s="316"/>
      <c r="JQP3" s="316"/>
      <c r="JQQ3" s="316"/>
      <c r="JQR3" s="316"/>
      <c r="JQS3" s="316"/>
      <c r="JQT3" s="316"/>
      <c r="JQU3" s="316"/>
      <c r="JQV3" s="316"/>
      <c r="JQW3" s="316"/>
      <c r="JQX3" s="316"/>
      <c r="JQY3" s="316"/>
      <c r="JQZ3" s="316"/>
      <c r="JRA3" s="316"/>
      <c r="JRB3" s="316"/>
      <c r="JRC3" s="316"/>
      <c r="JRD3" s="316"/>
      <c r="JRE3" s="316"/>
      <c r="JRF3" s="316"/>
      <c r="JRG3" s="316"/>
      <c r="JRH3" s="316"/>
      <c r="JRI3" s="316"/>
      <c r="JRJ3" s="316"/>
      <c r="JRK3" s="316"/>
      <c r="JRL3" s="316"/>
      <c r="JRM3" s="316"/>
      <c r="JRN3" s="316"/>
      <c r="JRO3" s="316"/>
      <c r="JRP3" s="316"/>
      <c r="JRQ3" s="316"/>
      <c r="JRR3" s="316"/>
      <c r="JRS3" s="316"/>
      <c r="JRT3" s="316"/>
      <c r="JRU3" s="316"/>
      <c r="JRV3" s="316"/>
      <c r="JRW3" s="316"/>
      <c r="JRX3" s="316"/>
      <c r="JRY3" s="316"/>
      <c r="JRZ3" s="316"/>
      <c r="JSA3" s="316"/>
      <c r="JSB3" s="316"/>
      <c r="JSC3" s="316"/>
      <c r="JSD3" s="316"/>
      <c r="JSE3" s="316"/>
      <c r="JSF3" s="316"/>
      <c r="JSG3" s="316"/>
      <c r="JSH3" s="316"/>
      <c r="JSI3" s="316"/>
      <c r="JSJ3" s="316"/>
      <c r="JSK3" s="316"/>
      <c r="JSL3" s="316"/>
      <c r="JSM3" s="316"/>
      <c r="JSN3" s="316"/>
      <c r="JSO3" s="316"/>
      <c r="JSP3" s="316"/>
      <c r="JSQ3" s="316"/>
      <c r="JSR3" s="316"/>
      <c r="JSS3" s="316"/>
      <c r="JST3" s="316"/>
      <c r="JSU3" s="316"/>
      <c r="JSV3" s="316"/>
      <c r="JSW3" s="316"/>
      <c r="JSX3" s="316"/>
      <c r="JSY3" s="316"/>
      <c r="JSZ3" s="316"/>
      <c r="JTA3" s="316"/>
      <c r="JTB3" s="316"/>
      <c r="JTC3" s="316"/>
      <c r="JTD3" s="316"/>
      <c r="JTE3" s="316"/>
      <c r="JTF3" s="316"/>
      <c r="JTG3" s="316"/>
      <c r="JTH3" s="316"/>
      <c r="JTI3" s="316"/>
      <c r="JTJ3" s="316"/>
      <c r="JTK3" s="316"/>
      <c r="JTL3" s="316"/>
      <c r="JTM3" s="316"/>
      <c r="JTN3" s="316"/>
      <c r="JTO3" s="316"/>
      <c r="JTP3" s="316"/>
      <c r="JTQ3" s="316"/>
      <c r="JTR3" s="316"/>
      <c r="JTS3" s="316"/>
      <c r="JTT3" s="316"/>
      <c r="JTU3" s="316"/>
      <c r="JTV3" s="316"/>
      <c r="JTW3" s="316"/>
      <c r="JTX3" s="316"/>
      <c r="JTY3" s="316"/>
      <c r="JTZ3" s="316"/>
      <c r="JUA3" s="316"/>
      <c r="JUB3" s="316"/>
      <c r="JUC3" s="316"/>
      <c r="JUD3" s="316"/>
      <c r="JUE3" s="316"/>
      <c r="JUF3" s="316"/>
      <c r="JUG3" s="316"/>
      <c r="JUH3" s="316"/>
      <c r="JUI3" s="316"/>
      <c r="JUJ3" s="316"/>
      <c r="JUK3" s="316"/>
      <c r="JUL3" s="316"/>
      <c r="JUM3" s="316"/>
      <c r="JUN3" s="316"/>
      <c r="JUO3" s="316"/>
      <c r="JUP3" s="316"/>
      <c r="JUQ3" s="316"/>
      <c r="JUR3" s="316"/>
      <c r="JUS3" s="316"/>
      <c r="JUT3" s="316"/>
      <c r="JUU3" s="316"/>
      <c r="JUV3" s="316"/>
      <c r="JUW3" s="316"/>
      <c r="JUX3" s="316"/>
      <c r="JUY3" s="316"/>
      <c r="JUZ3" s="316"/>
      <c r="JVA3" s="316"/>
      <c r="JVB3" s="316"/>
      <c r="JVC3" s="316"/>
      <c r="JVD3" s="316"/>
      <c r="JVE3" s="316"/>
      <c r="JVF3" s="316"/>
      <c r="JVG3" s="316"/>
      <c r="JVH3" s="316"/>
      <c r="JVI3" s="316"/>
      <c r="JVJ3" s="316"/>
      <c r="JVK3" s="316"/>
      <c r="JVL3" s="316"/>
      <c r="JVM3" s="316"/>
      <c r="JVN3" s="316"/>
      <c r="JVO3" s="316"/>
      <c r="JVP3" s="316"/>
      <c r="JVQ3" s="316"/>
      <c r="JVR3" s="316"/>
      <c r="JVS3" s="316"/>
      <c r="JVT3" s="316"/>
      <c r="JVU3" s="316"/>
      <c r="JVV3" s="316"/>
      <c r="JVW3" s="316"/>
      <c r="JVX3" s="316"/>
      <c r="JVY3" s="316"/>
      <c r="JVZ3" s="316"/>
      <c r="JWA3" s="316"/>
      <c r="JWB3" s="316"/>
      <c r="JWC3" s="316"/>
      <c r="JWD3" s="316"/>
      <c r="JWE3" s="316"/>
      <c r="JWF3" s="316"/>
      <c r="JWG3" s="316"/>
      <c r="JWH3" s="316"/>
      <c r="JWI3" s="316"/>
      <c r="JWJ3" s="316"/>
      <c r="JWK3" s="316"/>
      <c r="JWL3" s="316"/>
      <c r="JWM3" s="316"/>
      <c r="JWN3" s="316"/>
      <c r="JWO3" s="316"/>
      <c r="JWP3" s="316"/>
      <c r="JWQ3" s="316"/>
      <c r="JWR3" s="316"/>
      <c r="JWS3" s="316"/>
      <c r="JWT3" s="316"/>
      <c r="JWU3" s="316"/>
      <c r="JWV3" s="316"/>
      <c r="JWW3" s="316"/>
      <c r="JWX3" s="316"/>
      <c r="JWY3" s="316"/>
      <c r="JWZ3" s="316"/>
      <c r="JXA3" s="316"/>
      <c r="JXB3" s="316"/>
      <c r="JXC3" s="316"/>
      <c r="JXD3" s="316"/>
      <c r="JXE3" s="316"/>
      <c r="JXF3" s="316"/>
      <c r="JXG3" s="316"/>
      <c r="JXH3" s="316"/>
      <c r="JXI3" s="316"/>
      <c r="JXJ3" s="316"/>
      <c r="JXK3" s="316"/>
      <c r="JXL3" s="316"/>
      <c r="JXM3" s="316"/>
      <c r="JXN3" s="316"/>
      <c r="JXO3" s="316"/>
      <c r="JXP3" s="316"/>
      <c r="JXQ3" s="316"/>
      <c r="JXR3" s="316"/>
      <c r="JXS3" s="316"/>
      <c r="JXT3" s="316"/>
      <c r="JXU3" s="316"/>
      <c r="JXV3" s="316"/>
      <c r="JXW3" s="316"/>
      <c r="JXX3" s="316"/>
      <c r="JXY3" s="316"/>
      <c r="JXZ3" s="316"/>
      <c r="JYA3" s="316"/>
      <c r="JYB3" s="316"/>
      <c r="JYC3" s="316"/>
      <c r="JYD3" s="316"/>
      <c r="JYE3" s="316"/>
      <c r="JYF3" s="316"/>
      <c r="JYG3" s="316"/>
      <c r="JYH3" s="316"/>
      <c r="JYI3" s="316"/>
      <c r="JYJ3" s="316"/>
      <c r="JYK3" s="316"/>
      <c r="JYL3" s="316"/>
      <c r="JYM3" s="316"/>
      <c r="JYN3" s="316"/>
      <c r="JYO3" s="316"/>
      <c r="JYP3" s="316"/>
      <c r="JYQ3" s="316"/>
      <c r="JYR3" s="316"/>
      <c r="JYS3" s="316"/>
      <c r="JYT3" s="316"/>
      <c r="JYU3" s="316"/>
      <c r="JYV3" s="316"/>
      <c r="JYW3" s="316"/>
      <c r="JYX3" s="316"/>
      <c r="JYY3" s="316"/>
      <c r="JYZ3" s="316"/>
      <c r="JZA3" s="316"/>
      <c r="JZB3" s="316"/>
      <c r="JZC3" s="316"/>
      <c r="JZD3" s="316"/>
      <c r="JZE3" s="316"/>
      <c r="JZF3" s="316"/>
      <c r="JZG3" s="316"/>
      <c r="JZH3" s="316"/>
      <c r="JZI3" s="316"/>
      <c r="JZJ3" s="316"/>
      <c r="JZK3" s="316"/>
      <c r="JZL3" s="316"/>
      <c r="JZM3" s="316"/>
      <c r="JZN3" s="316"/>
      <c r="JZO3" s="316"/>
      <c r="JZP3" s="316"/>
      <c r="JZQ3" s="316"/>
      <c r="JZR3" s="316"/>
      <c r="JZS3" s="316"/>
      <c r="JZT3" s="316"/>
      <c r="JZU3" s="316"/>
      <c r="JZV3" s="316"/>
      <c r="JZW3" s="316"/>
      <c r="JZX3" s="316"/>
      <c r="JZY3" s="316"/>
      <c r="JZZ3" s="316"/>
      <c r="KAA3" s="316"/>
      <c r="KAB3" s="316"/>
      <c r="KAC3" s="316"/>
      <c r="KAD3" s="316"/>
      <c r="KAE3" s="316"/>
      <c r="KAF3" s="316"/>
      <c r="KAG3" s="316"/>
      <c r="KAH3" s="316"/>
      <c r="KAI3" s="316"/>
      <c r="KAJ3" s="316"/>
      <c r="KAK3" s="316"/>
      <c r="KAL3" s="316"/>
      <c r="KAM3" s="316"/>
      <c r="KAN3" s="316"/>
      <c r="KAO3" s="316"/>
      <c r="KAP3" s="316"/>
      <c r="KAQ3" s="316"/>
      <c r="KAR3" s="316"/>
      <c r="KAS3" s="316"/>
      <c r="KAT3" s="316"/>
      <c r="KAU3" s="316"/>
      <c r="KAV3" s="316"/>
      <c r="KAW3" s="316"/>
      <c r="KAX3" s="316"/>
      <c r="KAY3" s="316"/>
      <c r="KAZ3" s="316"/>
      <c r="KBA3" s="316"/>
      <c r="KBB3" s="316"/>
      <c r="KBC3" s="316"/>
      <c r="KBD3" s="316"/>
      <c r="KBE3" s="316"/>
      <c r="KBF3" s="316"/>
      <c r="KBG3" s="316"/>
      <c r="KBH3" s="316"/>
      <c r="KBI3" s="316"/>
      <c r="KBJ3" s="316"/>
      <c r="KBK3" s="316"/>
      <c r="KBL3" s="316"/>
      <c r="KBM3" s="316"/>
      <c r="KBN3" s="316"/>
      <c r="KBO3" s="316"/>
      <c r="KBP3" s="316"/>
      <c r="KBQ3" s="316"/>
      <c r="KBR3" s="316"/>
      <c r="KBS3" s="316"/>
      <c r="KBT3" s="316"/>
      <c r="KBU3" s="316"/>
      <c r="KBV3" s="316"/>
      <c r="KBW3" s="316"/>
      <c r="KBX3" s="316"/>
      <c r="KBY3" s="316"/>
      <c r="KBZ3" s="316"/>
      <c r="KCA3" s="316"/>
      <c r="KCB3" s="316"/>
      <c r="KCC3" s="316"/>
      <c r="KCD3" s="316"/>
      <c r="KCE3" s="316"/>
      <c r="KCF3" s="316"/>
      <c r="KCG3" s="316"/>
      <c r="KCH3" s="316"/>
      <c r="KCI3" s="316"/>
      <c r="KCJ3" s="316"/>
      <c r="KCK3" s="316"/>
      <c r="KCL3" s="316"/>
      <c r="KCM3" s="316"/>
      <c r="KCN3" s="316"/>
      <c r="KCO3" s="316"/>
      <c r="KCP3" s="316"/>
      <c r="KCQ3" s="316"/>
      <c r="KCR3" s="316"/>
      <c r="KCS3" s="316"/>
      <c r="KCT3" s="316"/>
      <c r="KCU3" s="316"/>
      <c r="KCV3" s="316"/>
      <c r="KCW3" s="316"/>
      <c r="KCX3" s="316"/>
      <c r="KCY3" s="316"/>
      <c r="KCZ3" s="316"/>
      <c r="KDA3" s="316"/>
      <c r="KDB3" s="316"/>
      <c r="KDC3" s="316"/>
      <c r="KDD3" s="316"/>
      <c r="KDE3" s="316"/>
      <c r="KDF3" s="316"/>
      <c r="KDG3" s="316"/>
      <c r="KDH3" s="316"/>
      <c r="KDI3" s="316"/>
      <c r="KDJ3" s="316"/>
      <c r="KDK3" s="316"/>
      <c r="KDL3" s="316"/>
      <c r="KDM3" s="316"/>
      <c r="KDN3" s="316"/>
      <c r="KDO3" s="316"/>
      <c r="KDP3" s="316"/>
      <c r="KDQ3" s="316"/>
      <c r="KDR3" s="316"/>
      <c r="KDS3" s="316"/>
      <c r="KDT3" s="316"/>
      <c r="KDU3" s="316"/>
      <c r="KDV3" s="316"/>
      <c r="KDW3" s="316"/>
      <c r="KDX3" s="316"/>
      <c r="KDY3" s="316"/>
      <c r="KDZ3" s="316"/>
      <c r="KEA3" s="316"/>
      <c r="KEB3" s="316"/>
      <c r="KEC3" s="316"/>
      <c r="KED3" s="316"/>
      <c r="KEE3" s="316"/>
      <c r="KEF3" s="316"/>
      <c r="KEG3" s="316"/>
      <c r="KEH3" s="316"/>
      <c r="KEI3" s="316"/>
      <c r="KEJ3" s="316"/>
      <c r="KEK3" s="316"/>
      <c r="KEL3" s="316"/>
      <c r="KEM3" s="316"/>
      <c r="KEN3" s="316"/>
      <c r="KEO3" s="316"/>
      <c r="KEP3" s="316"/>
      <c r="KEQ3" s="316"/>
      <c r="KER3" s="316"/>
      <c r="KES3" s="316"/>
      <c r="KET3" s="316"/>
      <c r="KEU3" s="316"/>
      <c r="KEV3" s="316"/>
      <c r="KEW3" s="316"/>
      <c r="KEX3" s="316"/>
      <c r="KEY3" s="316"/>
      <c r="KEZ3" s="316"/>
      <c r="KFA3" s="316"/>
      <c r="KFB3" s="316"/>
      <c r="KFC3" s="316"/>
      <c r="KFD3" s="316"/>
      <c r="KFE3" s="316"/>
      <c r="KFF3" s="316"/>
      <c r="KFG3" s="316"/>
      <c r="KFH3" s="316"/>
      <c r="KFI3" s="316"/>
      <c r="KFJ3" s="316"/>
      <c r="KFK3" s="316"/>
      <c r="KFL3" s="316"/>
      <c r="KFM3" s="316"/>
      <c r="KFN3" s="316"/>
      <c r="KFO3" s="316"/>
      <c r="KFP3" s="316"/>
      <c r="KFQ3" s="316"/>
      <c r="KFR3" s="316"/>
      <c r="KFS3" s="316"/>
      <c r="KFT3" s="316"/>
      <c r="KFU3" s="316"/>
      <c r="KFV3" s="316"/>
      <c r="KFW3" s="316"/>
      <c r="KFX3" s="316"/>
      <c r="KFY3" s="316"/>
      <c r="KFZ3" s="316"/>
      <c r="KGA3" s="316"/>
      <c r="KGB3" s="316"/>
      <c r="KGC3" s="316"/>
      <c r="KGD3" s="316"/>
      <c r="KGE3" s="316"/>
      <c r="KGF3" s="316"/>
      <c r="KGG3" s="316"/>
      <c r="KGH3" s="316"/>
      <c r="KGI3" s="316"/>
      <c r="KGJ3" s="316"/>
      <c r="KGK3" s="316"/>
      <c r="KGL3" s="316"/>
      <c r="KGM3" s="316"/>
      <c r="KGN3" s="316"/>
      <c r="KGO3" s="316"/>
      <c r="KGP3" s="316"/>
      <c r="KGQ3" s="316"/>
      <c r="KGR3" s="316"/>
      <c r="KGS3" s="316"/>
      <c r="KGT3" s="316"/>
      <c r="KGU3" s="316"/>
      <c r="KGV3" s="316"/>
      <c r="KGW3" s="316"/>
      <c r="KGX3" s="316"/>
      <c r="KGY3" s="316"/>
      <c r="KGZ3" s="316"/>
      <c r="KHA3" s="316"/>
      <c r="KHB3" s="316"/>
      <c r="KHC3" s="316"/>
      <c r="KHD3" s="316"/>
      <c r="KHE3" s="316"/>
      <c r="KHF3" s="316"/>
      <c r="KHG3" s="316"/>
      <c r="KHH3" s="316"/>
      <c r="KHI3" s="316"/>
      <c r="KHJ3" s="316"/>
      <c r="KHK3" s="316"/>
      <c r="KHL3" s="316"/>
      <c r="KHM3" s="316"/>
      <c r="KHN3" s="316"/>
      <c r="KHO3" s="316"/>
      <c r="KHP3" s="316"/>
      <c r="KHQ3" s="316"/>
      <c r="KHR3" s="316"/>
      <c r="KHS3" s="316"/>
      <c r="KHT3" s="316"/>
      <c r="KHU3" s="316"/>
      <c r="KHV3" s="316"/>
      <c r="KHW3" s="316"/>
      <c r="KHX3" s="316"/>
      <c r="KHY3" s="316"/>
      <c r="KHZ3" s="316"/>
      <c r="KIA3" s="316"/>
      <c r="KIB3" s="316"/>
      <c r="KIC3" s="316"/>
      <c r="KID3" s="316"/>
      <c r="KIE3" s="316"/>
      <c r="KIF3" s="316"/>
      <c r="KIG3" s="316"/>
      <c r="KIH3" s="316"/>
      <c r="KII3" s="316"/>
      <c r="KIJ3" s="316"/>
      <c r="KIK3" s="316"/>
      <c r="KIL3" s="316"/>
      <c r="KIM3" s="316"/>
      <c r="KIN3" s="316"/>
      <c r="KIO3" s="316"/>
      <c r="KIP3" s="316"/>
      <c r="KIQ3" s="316"/>
      <c r="KIR3" s="316"/>
      <c r="KIS3" s="316"/>
      <c r="KIT3" s="316"/>
      <c r="KIU3" s="316"/>
      <c r="KIV3" s="316"/>
      <c r="KIW3" s="316"/>
      <c r="KIX3" s="316"/>
      <c r="KIY3" s="316"/>
      <c r="KIZ3" s="316"/>
      <c r="KJA3" s="316"/>
      <c r="KJB3" s="316"/>
      <c r="KJC3" s="316"/>
      <c r="KJD3" s="316"/>
      <c r="KJE3" s="316"/>
      <c r="KJF3" s="316"/>
      <c r="KJG3" s="316"/>
      <c r="KJH3" s="316"/>
      <c r="KJI3" s="316"/>
      <c r="KJJ3" s="316"/>
      <c r="KJK3" s="316"/>
      <c r="KJL3" s="316"/>
      <c r="KJM3" s="316"/>
      <c r="KJN3" s="316"/>
      <c r="KJO3" s="316"/>
      <c r="KJP3" s="316"/>
      <c r="KJQ3" s="316"/>
      <c r="KJR3" s="316"/>
      <c r="KJS3" s="316"/>
      <c r="KJT3" s="316"/>
      <c r="KJU3" s="316"/>
      <c r="KJV3" s="316"/>
      <c r="KJW3" s="316"/>
      <c r="KJX3" s="316"/>
      <c r="KJY3" s="316"/>
      <c r="KJZ3" s="316"/>
      <c r="KKA3" s="316"/>
      <c r="KKB3" s="316"/>
      <c r="KKC3" s="316"/>
      <c r="KKD3" s="316"/>
      <c r="KKE3" s="316"/>
      <c r="KKF3" s="316"/>
      <c r="KKG3" s="316"/>
      <c r="KKH3" s="316"/>
      <c r="KKI3" s="316"/>
      <c r="KKJ3" s="316"/>
      <c r="KKK3" s="316"/>
      <c r="KKL3" s="316"/>
      <c r="KKM3" s="316"/>
      <c r="KKN3" s="316"/>
      <c r="KKO3" s="316"/>
      <c r="KKP3" s="316"/>
      <c r="KKQ3" s="316"/>
      <c r="KKR3" s="316"/>
      <c r="KKS3" s="316"/>
      <c r="KKT3" s="316"/>
      <c r="KKU3" s="316"/>
      <c r="KKV3" s="316"/>
      <c r="KKW3" s="316"/>
      <c r="KKX3" s="316"/>
      <c r="KKY3" s="316"/>
      <c r="KKZ3" s="316"/>
      <c r="KLA3" s="316"/>
      <c r="KLB3" s="316"/>
      <c r="KLC3" s="316"/>
      <c r="KLD3" s="316"/>
      <c r="KLE3" s="316"/>
      <c r="KLF3" s="316"/>
      <c r="KLG3" s="316"/>
      <c r="KLH3" s="316"/>
      <c r="KLI3" s="316"/>
      <c r="KLJ3" s="316"/>
      <c r="KLK3" s="316"/>
      <c r="KLL3" s="316"/>
      <c r="KLM3" s="316"/>
      <c r="KLN3" s="316"/>
      <c r="KLO3" s="316"/>
      <c r="KLP3" s="316"/>
      <c r="KLQ3" s="316"/>
      <c r="KLR3" s="316"/>
      <c r="KLS3" s="316"/>
      <c r="KLT3" s="316"/>
      <c r="KLU3" s="316"/>
      <c r="KLV3" s="316"/>
      <c r="KLW3" s="316"/>
      <c r="KLX3" s="316"/>
      <c r="KLY3" s="316"/>
      <c r="KLZ3" s="316"/>
      <c r="KMA3" s="316"/>
      <c r="KMB3" s="316"/>
      <c r="KMC3" s="316"/>
      <c r="KMD3" s="316"/>
      <c r="KME3" s="316"/>
      <c r="KMF3" s="316"/>
      <c r="KMG3" s="316"/>
      <c r="KMH3" s="316"/>
      <c r="KMI3" s="316"/>
      <c r="KMJ3" s="316"/>
      <c r="KMK3" s="316"/>
      <c r="KML3" s="316"/>
      <c r="KMM3" s="316"/>
      <c r="KMN3" s="316"/>
      <c r="KMO3" s="316"/>
      <c r="KMP3" s="316"/>
      <c r="KMQ3" s="316"/>
      <c r="KMR3" s="316"/>
      <c r="KMS3" s="316"/>
      <c r="KMT3" s="316"/>
      <c r="KMU3" s="316"/>
      <c r="KMV3" s="316"/>
      <c r="KMW3" s="316"/>
      <c r="KMX3" s="316"/>
      <c r="KMY3" s="316"/>
      <c r="KMZ3" s="316"/>
      <c r="KNA3" s="316"/>
      <c r="KNB3" s="316"/>
      <c r="KNC3" s="316"/>
      <c r="KND3" s="316"/>
      <c r="KNE3" s="316"/>
      <c r="KNF3" s="316"/>
      <c r="KNG3" s="316"/>
      <c r="KNH3" s="316"/>
      <c r="KNI3" s="316"/>
      <c r="KNJ3" s="316"/>
      <c r="KNK3" s="316"/>
      <c r="KNL3" s="316"/>
      <c r="KNM3" s="316"/>
      <c r="KNN3" s="316"/>
      <c r="KNO3" s="316"/>
      <c r="KNP3" s="316"/>
      <c r="KNQ3" s="316"/>
      <c r="KNR3" s="316"/>
      <c r="KNS3" s="316"/>
      <c r="KNT3" s="316"/>
      <c r="KNU3" s="316"/>
      <c r="KNV3" s="316"/>
      <c r="KNW3" s="316"/>
      <c r="KNX3" s="316"/>
      <c r="KNY3" s="316"/>
      <c r="KNZ3" s="316"/>
      <c r="KOA3" s="316"/>
      <c r="KOB3" s="316"/>
      <c r="KOC3" s="316"/>
      <c r="KOD3" s="316"/>
      <c r="KOE3" s="316"/>
      <c r="KOF3" s="316"/>
      <c r="KOG3" s="316"/>
      <c r="KOH3" s="316"/>
      <c r="KOI3" s="316"/>
      <c r="KOJ3" s="316"/>
      <c r="KOK3" s="316"/>
      <c r="KOL3" s="316"/>
      <c r="KOM3" s="316"/>
      <c r="KON3" s="316"/>
      <c r="KOO3" s="316"/>
      <c r="KOP3" s="316"/>
      <c r="KOQ3" s="316"/>
      <c r="KOR3" s="316"/>
      <c r="KOS3" s="316"/>
      <c r="KOT3" s="316"/>
      <c r="KOU3" s="316"/>
      <c r="KOV3" s="316"/>
      <c r="KOW3" s="316"/>
      <c r="KOX3" s="316"/>
      <c r="KOY3" s="316"/>
      <c r="KOZ3" s="316"/>
      <c r="KPA3" s="316"/>
      <c r="KPB3" s="316"/>
      <c r="KPC3" s="316"/>
      <c r="KPD3" s="316"/>
      <c r="KPE3" s="316"/>
      <c r="KPF3" s="316"/>
      <c r="KPG3" s="316"/>
      <c r="KPH3" s="316"/>
      <c r="KPI3" s="316"/>
      <c r="KPJ3" s="316"/>
      <c r="KPK3" s="316"/>
      <c r="KPL3" s="316"/>
      <c r="KPM3" s="316"/>
      <c r="KPN3" s="316"/>
      <c r="KPO3" s="316"/>
      <c r="KPP3" s="316"/>
      <c r="KPQ3" s="316"/>
      <c r="KPR3" s="316"/>
      <c r="KPS3" s="316"/>
      <c r="KPT3" s="316"/>
      <c r="KPU3" s="316"/>
      <c r="KPV3" s="316"/>
      <c r="KPW3" s="316"/>
      <c r="KPX3" s="316"/>
      <c r="KPY3" s="316"/>
      <c r="KPZ3" s="316"/>
      <c r="KQA3" s="316"/>
      <c r="KQB3" s="316"/>
      <c r="KQC3" s="316"/>
      <c r="KQD3" s="316"/>
      <c r="KQE3" s="316"/>
      <c r="KQF3" s="316"/>
      <c r="KQG3" s="316"/>
      <c r="KQH3" s="316"/>
      <c r="KQI3" s="316"/>
      <c r="KQJ3" s="316"/>
      <c r="KQK3" s="316"/>
      <c r="KQL3" s="316"/>
      <c r="KQM3" s="316"/>
      <c r="KQN3" s="316"/>
      <c r="KQO3" s="316"/>
      <c r="KQP3" s="316"/>
      <c r="KQQ3" s="316"/>
      <c r="KQR3" s="316"/>
      <c r="KQS3" s="316"/>
      <c r="KQT3" s="316"/>
      <c r="KQU3" s="316"/>
      <c r="KQV3" s="316"/>
      <c r="KQW3" s="316"/>
      <c r="KQX3" s="316"/>
      <c r="KQY3" s="316"/>
      <c r="KQZ3" s="316"/>
      <c r="KRA3" s="316"/>
      <c r="KRB3" s="316"/>
      <c r="KRC3" s="316"/>
      <c r="KRD3" s="316"/>
      <c r="KRE3" s="316"/>
      <c r="KRF3" s="316"/>
      <c r="KRG3" s="316"/>
      <c r="KRH3" s="316"/>
      <c r="KRI3" s="316"/>
      <c r="KRJ3" s="316"/>
      <c r="KRK3" s="316"/>
      <c r="KRL3" s="316"/>
      <c r="KRM3" s="316"/>
      <c r="KRN3" s="316"/>
      <c r="KRO3" s="316"/>
      <c r="KRP3" s="316"/>
      <c r="KRQ3" s="316"/>
      <c r="KRR3" s="316"/>
      <c r="KRS3" s="316"/>
      <c r="KRT3" s="316"/>
      <c r="KRU3" s="316"/>
      <c r="KRV3" s="316"/>
      <c r="KRW3" s="316"/>
      <c r="KRX3" s="316"/>
      <c r="KRY3" s="316"/>
      <c r="KRZ3" s="316"/>
      <c r="KSA3" s="316"/>
      <c r="KSB3" s="316"/>
      <c r="KSC3" s="316"/>
      <c r="KSD3" s="316"/>
      <c r="KSE3" s="316"/>
      <c r="KSF3" s="316"/>
      <c r="KSG3" s="316"/>
      <c r="KSH3" s="316"/>
      <c r="KSI3" s="316"/>
      <c r="KSJ3" s="316"/>
      <c r="KSK3" s="316"/>
      <c r="KSL3" s="316"/>
      <c r="KSM3" s="316"/>
      <c r="KSN3" s="316"/>
      <c r="KSO3" s="316"/>
      <c r="KSP3" s="316"/>
      <c r="KSQ3" s="316"/>
      <c r="KSR3" s="316"/>
      <c r="KSS3" s="316"/>
      <c r="KST3" s="316"/>
      <c r="KSU3" s="316"/>
      <c r="KSV3" s="316"/>
      <c r="KSW3" s="316"/>
      <c r="KSX3" s="316"/>
      <c r="KSY3" s="316"/>
      <c r="KSZ3" s="316"/>
      <c r="KTA3" s="316"/>
      <c r="KTB3" s="316"/>
      <c r="KTC3" s="316"/>
      <c r="KTD3" s="316"/>
      <c r="KTE3" s="316"/>
      <c r="KTF3" s="316"/>
      <c r="KTG3" s="316"/>
      <c r="KTH3" s="316"/>
      <c r="KTI3" s="316"/>
      <c r="KTJ3" s="316"/>
      <c r="KTK3" s="316"/>
      <c r="KTL3" s="316"/>
      <c r="KTM3" s="316"/>
      <c r="KTN3" s="316"/>
      <c r="KTO3" s="316"/>
      <c r="KTP3" s="316"/>
      <c r="KTQ3" s="316"/>
      <c r="KTR3" s="316"/>
      <c r="KTS3" s="316"/>
      <c r="KTT3" s="316"/>
      <c r="KTU3" s="316"/>
      <c r="KTV3" s="316"/>
      <c r="KTW3" s="316"/>
      <c r="KTX3" s="316"/>
      <c r="KTY3" s="316"/>
      <c r="KTZ3" s="316"/>
      <c r="KUA3" s="316"/>
      <c r="KUB3" s="316"/>
      <c r="KUC3" s="316"/>
      <c r="KUD3" s="316"/>
      <c r="KUE3" s="316"/>
      <c r="KUF3" s="316"/>
      <c r="KUG3" s="316"/>
      <c r="KUH3" s="316"/>
      <c r="KUI3" s="316"/>
      <c r="KUJ3" s="316"/>
      <c r="KUK3" s="316"/>
      <c r="KUL3" s="316"/>
      <c r="KUM3" s="316"/>
      <c r="KUN3" s="316"/>
      <c r="KUO3" s="316"/>
      <c r="KUP3" s="316"/>
      <c r="KUQ3" s="316"/>
      <c r="KUR3" s="316"/>
      <c r="KUS3" s="316"/>
      <c r="KUT3" s="316"/>
      <c r="KUU3" s="316"/>
      <c r="KUV3" s="316"/>
      <c r="KUW3" s="316"/>
      <c r="KUX3" s="316"/>
      <c r="KUY3" s="316"/>
      <c r="KUZ3" s="316"/>
      <c r="KVA3" s="316"/>
      <c r="KVB3" s="316"/>
      <c r="KVC3" s="316"/>
      <c r="KVD3" s="316"/>
      <c r="KVE3" s="316"/>
      <c r="KVF3" s="316"/>
      <c r="KVG3" s="316"/>
      <c r="KVH3" s="316"/>
      <c r="KVI3" s="316"/>
      <c r="KVJ3" s="316"/>
      <c r="KVK3" s="316"/>
      <c r="KVL3" s="316"/>
      <c r="KVM3" s="316"/>
      <c r="KVN3" s="316"/>
      <c r="KVO3" s="316"/>
      <c r="KVP3" s="316"/>
      <c r="KVQ3" s="316"/>
      <c r="KVR3" s="316"/>
      <c r="KVS3" s="316"/>
      <c r="KVT3" s="316"/>
      <c r="KVU3" s="316"/>
      <c r="KVV3" s="316"/>
      <c r="KVW3" s="316"/>
      <c r="KVX3" s="316"/>
      <c r="KVY3" s="316"/>
      <c r="KVZ3" s="316"/>
      <c r="KWA3" s="316"/>
      <c r="KWB3" s="316"/>
      <c r="KWC3" s="316"/>
      <c r="KWD3" s="316"/>
      <c r="KWE3" s="316"/>
      <c r="KWF3" s="316"/>
      <c r="KWG3" s="316"/>
      <c r="KWH3" s="316"/>
      <c r="KWI3" s="316"/>
      <c r="KWJ3" s="316"/>
      <c r="KWK3" s="316"/>
      <c r="KWL3" s="316"/>
      <c r="KWM3" s="316"/>
      <c r="KWN3" s="316"/>
      <c r="KWO3" s="316"/>
      <c r="KWP3" s="316"/>
      <c r="KWQ3" s="316"/>
      <c r="KWR3" s="316"/>
      <c r="KWS3" s="316"/>
      <c r="KWT3" s="316"/>
      <c r="KWU3" s="316"/>
      <c r="KWV3" s="316"/>
      <c r="KWW3" s="316"/>
      <c r="KWX3" s="316"/>
      <c r="KWY3" s="316"/>
      <c r="KWZ3" s="316"/>
      <c r="KXA3" s="316"/>
      <c r="KXB3" s="316"/>
      <c r="KXC3" s="316"/>
      <c r="KXD3" s="316"/>
      <c r="KXE3" s="316"/>
      <c r="KXF3" s="316"/>
      <c r="KXG3" s="316"/>
      <c r="KXH3" s="316"/>
      <c r="KXI3" s="316"/>
      <c r="KXJ3" s="316"/>
      <c r="KXK3" s="316"/>
      <c r="KXL3" s="316"/>
      <c r="KXM3" s="316"/>
      <c r="KXN3" s="316"/>
      <c r="KXO3" s="316"/>
      <c r="KXP3" s="316"/>
      <c r="KXQ3" s="316"/>
      <c r="KXR3" s="316"/>
      <c r="KXS3" s="316"/>
      <c r="KXT3" s="316"/>
      <c r="KXU3" s="316"/>
      <c r="KXV3" s="316"/>
      <c r="KXW3" s="316"/>
      <c r="KXX3" s="316"/>
      <c r="KXY3" s="316"/>
      <c r="KXZ3" s="316"/>
      <c r="KYA3" s="316"/>
      <c r="KYB3" s="316"/>
      <c r="KYC3" s="316"/>
      <c r="KYD3" s="316"/>
      <c r="KYE3" s="316"/>
      <c r="KYF3" s="316"/>
      <c r="KYG3" s="316"/>
      <c r="KYH3" s="316"/>
      <c r="KYI3" s="316"/>
      <c r="KYJ3" s="316"/>
      <c r="KYK3" s="316"/>
      <c r="KYL3" s="316"/>
      <c r="KYM3" s="316"/>
      <c r="KYN3" s="316"/>
      <c r="KYO3" s="316"/>
      <c r="KYP3" s="316"/>
      <c r="KYQ3" s="316"/>
      <c r="KYR3" s="316"/>
      <c r="KYS3" s="316"/>
      <c r="KYT3" s="316"/>
      <c r="KYU3" s="316"/>
      <c r="KYV3" s="316"/>
      <c r="KYW3" s="316"/>
      <c r="KYX3" s="316"/>
      <c r="KYY3" s="316"/>
      <c r="KYZ3" s="316"/>
      <c r="KZA3" s="316"/>
      <c r="KZB3" s="316"/>
      <c r="KZC3" s="316"/>
      <c r="KZD3" s="316"/>
      <c r="KZE3" s="316"/>
      <c r="KZF3" s="316"/>
      <c r="KZG3" s="316"/>
      <c r="KZH3" s="316"/>
      <c r="KZI3" s="316"/>
      <c r="KZJ3" s="316"/>
      <c r="KZK3" s="316"/>
      <c r="KZL3" s="316"/>
      <c r="KZM3" s="316"/>
      <c r="KZN3" s="316"/>
      <c r="KZO3" s="316"/>
      <c r="KZP3" s="316"/>
      <c r="KZQ3" s="316"/>
      <c r="KZR3" s="316"/>
      <c r="KZS3" s="316"/>
      <c r="KZT3" s="316"/>
      <c r="KZU3" s="316"/>
      <c r="KZV3" s="316"/>
      <c r="KZW3" s="316"/>
      <c r="KZX3" s="316"/>
      <c r="KZY3" s="316"/>
      <c r="KZZ3" s="316"/>
      <c r="LAA3" s="316"/>
      <c r="LAB3" s="316"/>
      <c r="LAC3" s="316"/>
      <c r="LAD3" s="316"/>
      <c r="LAE3" s="316"/>
      <c r="LAF3" s="316"/>
      <c r="LAG3" s="316"/>
      <c r="LAH3" s="316"/>
      <c r="LAI3" s="316"/>
      <c r="LAJ3" s="316"/>
      <c r="LAK3" s="316"/>
      <c r="LAL3" s="316"/>
      <c r="LAM3" s="316"/>
      <c r="LAN3" s="316"/>
      <c r="LAO3" s="316"/>
      <c r="LAP3" s="316"/>
      <c r="LAQ3" s="316"/>
      <c r="LAR3" s="316"/>
      <c r="LAS3" s="316"/>
      <c r="LAT3" s="316"/>
      <c r="LAU3" s="316"/>
      <c r="LAV3" s="316"/>
      <c r="LAW3" s="316"/>
      <c r="LAX3" s="316"/>
      <c r="LAY3" s="316"/>
      <c r="LAZ3" s="316"/>
      <c r="LBA3" s="316"/>
      <c r="LBB3" s="316"/>
      <c r="LBC3" s="316"/>
      <c r="LBD3" s="316"/>
      <c r="LBE3" s="316"/>
      <c r="LBF3" s="316"/>
      <c r="LBG3" s="316"/>
      <c r="LBH3" s="316"/>
      <c r="LBI3" s="316"/>
      <c r="LBJ3" s="316"/>
      <c r="LBK3" s="316"/>
      <c r="LBL3" s="316"/>
      <c r="LBM3" s="316"/>
      <c r="LBN3" s="316"/>
      <c r="LBO3" s="316"/>
      <c r="LBP3" s="316"/>
      <c r="LBQ3" s="316"/>
      <c r="LBR3" s="316"/>
      <c r="LBS3" s="316"/>
      <c r="LBT3" s="316"/>
      <c r="LBU3" s="316"/>
      <c r="LBV3" s="316"/>
      <c r="LBW3" s="316"/>
      <c r="LBX3" s="316"/>
      <c r="LBY3" s="316"/>
      <c r="LBZ3" s="316"/>
      <c r="LCA3" s="316"/>
      <c r="LCB3" s="316"/>
      <c r="LCC3" s="316"/>
      <c r="LCD3" s="316"/>
      <c r="LCE3" s="316"/>
      <c r="LCF3" s="316"/>
      <c r="LCG3" s="316"/>
      <c r="LCH3" s="316"/>
      <c r="LCI3" s="316"/>
      <c r="LCJ3" s="316"/>
      <c r="LCK3" s="316"/>
      <c r="LCL3" s="316"/>
      <c r="LCM3" s="316"/>
      <c r="LCN3" s="316"/>
      <c r="LCO3" s="316"/>
      <c r="LCP3" s="316"/>
      <c r="LCQ3" s="316"/>
      <c r="LCR3" s="316"/>
      <c r="LCS3" s="316"/>
      <c r="LCT3" s="316"/>
      <c r="LCU3" s="316"/>
      <c r="LCV3" s="316"/>
      <c r="LCW3" s="316"/>
      <c r="LCX3" s="316"/>
      <c r="LCY3" s="316"/>
      <c r="LCZ3" s="316"/>
      <c r="LDA3" s="316"/>
      <c r="LDB3" s="316"/>
      <c r="LDC3" s="316"/>
      <c r="LDD3" s="316"/>
      <c r="LDE3" s="316"/>
      <c r="LDF3" s="316"/>
      <c r="LDG3" s="316"/>
      <c r="LDH3" s="316"/>
      <c r="LDI3" s="316"/>
      <c r="LDJ3" s="316"/>
      <c r="LDK3" s="316"/>
      <c r="LDL3" s="316"/>
      <c r="LDM3" s="316"/>
      <c r="LDN3" s="316"/>
      <c r="LDO3" s="316"/>
      <c r="LDP3" s="316"/>
      <c r="LDQ3" s="316"/>
      <c r="LDR3" s="316"/>
      <c r="LDS3" s="316"/>
      <c r="LDT3" s="316"/>
      <c r="LDU3" s="316"/>
      <c r="LDV3" s="316"/>
      <c r="LDW3" s="316"/>
      <c r="LDX3" s="316"/>
      <c r="LDY3" s="316"/>
      <c r="LDZ3" s="316"/>
      <c r="LEA3" s="316"/>
      <c r="LEB3" s="316"/>
      <c r="LEC3" s="316"/>
      <c r="LED3" s="316"/>
      <c r="LEE3" s="316"/>
      <c r="LEF3" s="316"/>
      <c r="LEG3" s="316"/>
      <c r="LEH3" s="316"/>
      <c r="LEI3" s="316"/>
      <c r="LEJ3" s="316"/>
      <c r="LEK3" s="316"/>
      <c r="LEL3" s="316"/>
      <c r="LEM3" s="316"/>
      <c r="LEN3" s="316"/>
      <c r="LEO3" s="316"/>
      <c r="LEP3" s="316"/>
      <c r="LEQ3" s="316"/>
      <c r="LER3" s="316"/>
      <c r="LES3" s="316"/>
      <c r="LET3" s="316"/>
      <c r="LEU3" s="316"/>
      <c r="LEV3" s="316"/>
      <c r="LEW3" s="316"/>
      <c r="LEX3" s="316"/>
      <c r="LEY3" s="316"/>
      <c r="LEZ3" s="316"/>
      <c r="LFA3" s="316"/>
      <c r="LFB3" s="316"/>
      <c r="LFC3" s="316"/>
      <c r="LFD3" s="316"/>
      <c r="LFE3" s="316"/>
      <c r="LFF3" s="316"/>
      <c r="LFG3" s="316"/>
      <c r="LFH3" s="316"/>
      <c r="LFI3" s="316"/>
      <c r="LFJ3" s="316"/>
      <c r="LFK3" s="316"/>
      <c r="LFL3" s="316"/>
      <c r="LFM3" s="316"/>
      <c r="LFN3" s="316"/>
      <c r="LFO3" s="316"/>
      <c r="LFP3" s="316"/>
      <c r="LFQ3" s="316"/>
      <c r="LFR3" s="316"/>
      <c r="LFS3" s="316"/>
      <c r="LFT3" s="316"/>
      <c r="LFU3" s="316"/>
      <c r="LFV3" s="316"/>
      <c r="LFW3" s="316"/>
      <c r="LFX3" s="316"/>
      <c r="LFY3" s="316"/>
      <c r="LFZ3" s="316"/>
      <c r="LGA3" s="316"/>
      <c r="LGB3" s="316"/>
      <c r="LGC3" s="316"/>
      <c r="LGD3" s="316"/>
      <c r="LGE3" s="316"/>
      <c r="LGF3" s="316"/>
      <c r="LGG3" s="316"/>
      <c r="LGH3" s="316"/>
      <c r="LGI3" s="316"/>
      <c r="LGJ3" s="316"/>
      <c r="LGK3" s="316"/>
      <c r="LGL3" s="316"/>
      <c r="LGM3" s="316"/>
      <c r="LGN3" s="316"/>
      <c r="LGO3" s="316"/>
      <c r="LGP3" s="316"/>
      <c r="LGQ3" s="316"/>
      <c r="LGR3" s="316"/>
      <c r="LGS3" s="316"/>
      <c r="LGT3" s="316"/>
      <c r="LGU3" s="316"/>
      <c r="LGV3" s="316"/>
      <c r="LGW3" s="316"/>
      <c r="LGX3" s="316"/>
      <c r="LGY3" s="316"/>
      <c r="LGZ3" s="316"/>
      <c r="LHA3" s="316"/>
      <c r="LHB3" s="316"/>
      <c r="LHC3" s="316"/>
      <c r="LHD3" s="316"/>
      <c r="LHE3" s="316"/>
      <c r="LHF3" s="316"/>
      <c r="LHG3" s="316"/>
      <c r="LHH3" s="316"/>
      <c r="LHI3" s="316"/>
      <c r="LHJ3" s="316"/>
      <c r="LHK3" s="316"/>
      <c r="LHL3" s="316"/>
      <c r="LHM3" s="316"/>
      <c r="LHN3" s="316"/>
      <c r="LHO3" s="316"/>
      <c r="LHP3" s="316"/>
      <c r="LHQ3" s="316"/>
      <c r="LHR3" s="316"/>
      <c r="LHS3" s="316"/>
      <c r="LHT3" s="316"/>
      <c r="LHU3" s="316"/>
      <c r="LHV3" s="316"/>
      <c r="LHW3" s="316"/>
      <c r="LHX3" s="316"/>
      <c r="LHY3" s="316"/>
      <c r="LHZ3" s="316"/>
      <c r="LIA3" s="316"/>
      <c r="LIB3" s="316"/>
      <c r="LIC3" s="316"/>
      <c r="LID3" s="316"/>
      <c r="LIE3" s="316"/>
      <c r="LIF3" s="316"/>
      <c r="LIG3" s="316"/>
      <c r="LIH3" s="316"/>
      <c r="LII3" s="316"/>
      <c r="LIJ3" s="316"/>
      <c r="LIK3" s="316"/>
      <c r="LIL3" s="316"/>
      <c r="LIM3" s="316"/>
      <c r="LIN3" s="316"/>
      <c r="LIO3" s="316"/>
      <c r="LIP3" s="316"/>
      <c r="LIQ3" s="316"/>
      <c r="LIR3" s="316"/>
      <c r="LIS3" s="316"/>
      <c r="LIT3" s="316"/>
      <c r="LIU3" s="316"/>
      <c r="LIV3" s="316"/>
      <c r="LIW3" s="316"/>
      <c r="LIX3" s="316"/>
      <c r="LIY3" s="316"/>
      <c r="LIZ3" s="316"/>
      <c r="LJA3" s="316"/>
      <c r="LJB3" s="316"/>
      <c r="LJC3" s="316"/>
      <c r="LJD3" s="316"/>
      <c r="LJE3" s="316"/>
      <c r="LJF3" s="316"/>
      <c r="LJG3" s="316"/>
      <c r="LJH3" s="316"/>
      <c r="LJI3" s="316"/>
      <c r="LJJ3" s="316"/>
      <c r="LJK3" s="316"/>
      <c r="LJL3" s="316"/>
      <c r="LJM3" s="316"/>
      <c r="LJN3" s="316"/>
      <c r="LJO3" s="316"/>
      <c r="LJP3" s="316"/>
      <c r="LJQ3" s="316"/>
      <c r="LJR3" s="316"/>
      <c r="LJS3" s="316"/>
      <c r="LJT3" s="316"/>
      <c r="LJU3" s="316"/>
      <c r="LJV3" s="316"/>
      <c r="LJW3" s="316"/>
      <c r="LJX3" s="316"/>
      <c r="LJY3" s="316"/>
      <c r="LJZ3" s="316"/>
      <c r="LKA3" s="316"/>
      <c r="LKB3" s="316"/>
      <c r="LKC3" s="316"/>
      <c r="LKD3" s="316"/>
      <c r="LKE3" s="316"/>
      <c r="LKF3" s="316"/>
      <c r="LKG3" s="316"/>
      <c r="LKH3" s="316"/>
      <c r="LKI3" s="316"/>
      <c r="LKJ3" s="316"/>
      <c r="LKK3" s="316"/>
      <c r="LKL3" s="316"/>
      <c r="LKM3" s="316"/>
      <c r="LKN3" s="316"/>
      <c r="LKO3" s="316"/>
      <c r="LKP3" s="316"/>
      <c r="LKQ3" s="316"/>
      <c r="LKR3" s="316"/>
      <c r="LKS3" s="316"/>
      <c r="LKT3" s="316"/>
      <c r="LKU3" s="316"/>
      <c r="LKV3" s="316"/>
      <c r="LKW3" s="316"/>
      <c r="LKX3" s="316"/>
      <c r="LKY3" s="316"/>
      <c r="LKZ3" s="316"/>
      <c r="LLA3" s="316"/>
      <c r="LLB3" s="316"/>
      <c r="LLC3" s="316"/>
      <c r="LLD3" s="316"/>
      <c r="LLE3" s="316"/>
      <c r="LLF3" s="316"/>
      <c r="LLG3" s="316"/>
      <c r="LLH3" s="316"/>
      <c r="LLI3" s="316"/>
      <c r="LLJ3" s="316"/>
      <c r="LLK3" s="316"/>
      <c r="LLL3" s="316"/>
      <c r="LLM3" s="316"/>
      <c r="LLN3" s="316"/>
      <c r="LLO3" s="316"/>
      <c r="LLP3" s="316"/>
      <c r="LLQ3" s="316"/>
      <c r="LLR3" s="316"/>
      <c r="LLS3" s="316"/>
      <c r="LLT3" s="316"/>
      <c r="LLU3" s="316"/>
      <c r="LLV3" s="316"/>
      <c r="LLW3" s="316"/>
      <c r="LLX3" s="316"/>
      <c r="LLY3" s="316"/>
      <c r="LLZ3" s="316"/>
      <c r="LMA3" s="316"/>
      <c r="LMB3" s="316"/>
      <c r="LMC3" s="316"/>
      <c r="LMD3" s="316"/>
      <c r="LME3" s="316"/>
      <c r="LMF3" s="316"/>
      <c r="LMG3" s="316"/>
      <c r="LMH3" s="316"/>
      <c r="LMI3" s="316"/>
      <c r="LMJ3" s="316"/>
      <c r="LMK3" s="316"/>
      <c r="LML3" s="316"/>
      <c r="LMM3" s="316"/>
      <c r="LMN3" s="316"/>
      <c r="LMO3" s="316"/>
      <c r="LMP3" s="316"/>
      <c r="LMQ3" s="316"/>
      <c r="LMR3" s="316"/>
      <c r="LMS3" s="316"/>
      <c r="LMT3" s="316"/>
      <c r="LMU3" s="316"/>
      <c r="LMV3" s="316"/>
      <c r="LMW3" s="316"/>
      <c r="LMX3" s="316"/>
      <c r="LMY3" s="316"/>
      <c r="LMZ3" s="316"/>
      <c r="LNA3" s="316"/>
      <c r="LNB3" s="316"/>
      <c r="LNC3" s="316"/>
      <c r="LND3" s="316"/>
      <c r="LNE3" s="316"/>
      <c r="LNF3" s="316"/>
      <c r="LNG3" s="316"/>
      <c r="LNH3" s="316"/>
      <c r="LNI3" s="316"/>
      <c r="LNJ3" s="316"/>
      <c r="LNK3" s="316"/>
      <c r="LNL3" s="316"/>
      <c r="LNM3" s="316"/>
      <c r="LNN3" s="316"/>
      <c r="LNO3" s="316"/>
      <c r="LNP3" s="316"/>
      <c r="LNQ3" s="316"/>
      <c r="LNR3" s="316"/>
      <c r="LNS3" s="316"/>
      <c r="LNT3" s="316"/>
      <c r="LNU3" s="316"/>
      <c r="LNV3" s="316"/>
      <c r="LNW3" s="316"/>
      <c r="LNX3" s="316"/>
      <c r="LNY3" s="316"/>
      <c r="LNZ3" s="316"/>
      <c r="LOA3" s="316"/>
      <c r="LOB3" s="316"/>
      <c r="LOC3" s="316"/>
      <c r="LOD3" s="316"/>
      <c r="LOE3" s="316"/>
      <c r="LOF3" s="316"/>
      <c r="LOG3" s="316"/>
      <c r="LOH3" s="316"/>
      <c r="LOI3" s="316"/>
      <c r="LOJ3" s="316"/>
      <c r="LOK3" s="316"/>
      <c r="LOL3" s="316"/>
      <c r="LOM3" s="316"/>
      <c r="LON3" s="316"/>
      <c r="LOO3" s="316"/>
      <c r="LOP3" s="316"/>
      <c r="LOQ3" s="316"/>
      <c r="LOR3" s="316"/>
      <c r="LOS3" s="316"/>
      <c r="LOT3" s="316"/>
      <c r="LOU3" s="316"/>
      <c r="LOV3" s="316"/>
      <c r="LOW3" s="316"/>
      <c r="LOX3" s="316"/>
      <c r="LOY3" s="316"/>
      <c r="LOZ3" s="316"/>
      <c r="LPA3" s="316"/>
      <c r="LPB3" s="316"/>
      <c r="LPC3" s="316"/>
      <c r="LPD3" s="316"/>
      <c r="LPE3" s="316"/>
      <c r="LPF3" s="316"/>
      <c r="LPG3" s="316"/>
      <c r="LPH3" s="316"/>
      <c r="LPI3" s="316"/>
      <c r="LPJ3" s="316"/>
      <c r="LPK3" s="316"/>
      <c r="LPL3" s="316"/>
      <c r="LPM3" s="316"/>
      <c r="LPN3" s="316"/>
      <c r="LPO3" s="316"/>
      <c r="LPP3" s="316"/>
      <c r="LPQ3" s="316"/>
      <c r="LPR3" s="316"/>
      <c r="LPS3" s="316"/>
      <c r="LPT3" s="316"/>
      <c r="LPU3" s="316"/>
      <c r="LPV3" s="316"/>
      <c r="LPW3" s="316"/>
      <c r="LPX3" s="316"/>
      <c r="LPY3" s="316"/>
      <c r="LPZ3" s="316"/>
      <c r="LQA3" s="316"/>
      <c r="LQB3" s="316"/>
      <c r="LQC3" s="316"/>
      <c r="LQD3" s="316"/>
      <c r="LQE3" s="316"/>
      <c r="LQF3" s="316"/>
      <c r="LQG3" s="316"/>
      <c r="LQH3" s="316"/>
      <c r="LQI3" s="316"/>
      <c r="LQJ3" s="316"/>
      <c r="LQK3" s="316"/>
      <c r="LQL3" s="316"/>
      <c r="LQM3" s="316"/>
      <c r="LQN3" s="316"/>
      <c r="LQO3" s="316"/>
      <c r="LQP3" s="316"/>
      <c r="LQQ3" s="316"/>
      <c r="LQR3" s="316"/>
      <c r="LQS3" s="316"/>
      <c r="LQT3" s="316"/>
      <c r="LQU3" s="316"/>
      <c r="LQV3" s="316"/>
      <c r="LQW3" s="316"/>
      <c r="LQX3" s="316"/>
      <c r="LQY3" s="316"/>
      <c r="LQZ3" s="316"/>
      <c r="LRA3" s="316"/>
      <c r="LRB3" s="316"/>
      <c r="LRC3" s="316"/>
      <c r="LRD3" s="316"/>
      <c r="LRE3" s="316"/>
      <c r="LRF3" s="316"/>
      <c r="LRG3" s="316"/>
      <c r="LRH3" s="316"/>
      <c r="LRI3" s="316"/>
      <c r="LRJ3" s="316"/>
      <c r="LRK3" s="316"/>
      <c r="LRL3" s="316"/>
      <c r="LRM3" s="316"/>
      <c r="LRN3" s="316"/>
      <c r="LRO3" s="316"/>
      <c r="LRP3" s="316"/>
      <c r="LRQ3" s="316"/>
      <c r="LRR3" s="316"/>
      <c r="LRS3" s="316"/>
      <c r="LRT3" s="316"/>
      <c r="LRU3" s="316"/>
      <c r="LRV3" s="316"/>
      <c r="LRW3" s="316"/>
      <c r="LRX3" s="316"/>
      <c r="LRY3" s="316"/>
      <c r="LRZ3" s="316"/>
      <c r="LSA3" s="316"/>
      <c r="LSB3" s="316"/>
      <c r="LSC3" s="316"/>
      <c r="LSD3" s="316"/>
      <c r="LSE3" s="316"/>
      <c r="LSF3" s="316"/>
      <c r="LSG3" s="316"/>
      <c r="LSH3" s="316"/>
      <c r="LSI3" s="316"/>
      <c r="LSJ3" s="316"/>
      <c r="LSK3" s="316"/>
      <c r="LSL3" s="316"/>
      <c r="LSM3" s="316"/>
      <c r="LSN3" s="316"/>
      <c r="LSO3" s="316"/>
      <c r="LSP3" s="316"/>
      <c r="LSQ3" s="316"/>
      <c r="LSR3" s="316"/>
      <c r="LSS3" s="316"/>
      <c r="LST3" s="316"/>
      <c r="LSU3" s="316"/>
      <c r="LSV3" s="316"/>
      <c r="LSW3" s="316"/>
      <c r="LSX3" s="316"/>
      <c r="LSY3" s="316"/>
      <c r="LSZ3" s="316"/>
      <c r="LTA3" s="316"/>
      <c r="LTB3" s="316"/>
      <c r="LTC3" s="316"/>
      <c r="LTD3" s="316"/>
      <c r="LTE3" s="316"/>
      <c r="LTF3" s="316"/>
      <c r="LTG3" s="316"/>
      <c r="LTH3" s="316"/>
      <c r="LTI3" s="316"/>
      <c r="LTJ3" s="316"/>
      <c r="LTK3" s="316"/>
      <c r="LTL3" s="316"/>
      <c r="LTM3" s="316"/>
      <c r="LTN3" s="316"/>
      <c r="LTO3" s="316"/>
      <c r="LTP3" s="316"/>
      <c r="LTQ3" s="316"/>
      <c r="LTR3" s="316"/>
      <c r="LTS3" s="316"/>
      <c r="LTT3" s="316"/>
      <c r="LTU3" s="316"/>
      <c r="LTV3" s="316"/>
      <c r="LTW3" s="316"/>
      <c r="LTX3" s="316"/>
      <c r="LTY3" s="316"/>
      <c r="LTZ3" s="316"/>
      <c r="LUA3" s="316"/>
      <c r="LUB3" s="316"/>
      <c r="LUC3" s="316"/>
      <c r="LUD3" s="316"/>
      <c r="LUE3" s="316"/>
      <c r="LUF3" s="316"/>
      <c r="LUG3" s="316"/>
      <c r="LUH3" s="316"/>
      <c r="LUI3" s="316"/>
      <c r="LUJ3" s="316"/>
      <c r="LUK3" s="316"/>
      <c r="LUL3" s="316"/>
      <c r="LUM3" s="316"/>
      <c r="LUN3" s="316"/>
      <c r="LUO3" s="316"/>
      <c r="LUP3" s="316"/>
      <c r="LUQ3" s="316"/>
      <c r="LUR3" s="316"/>
      <c r="LUS3" s="316"/>
      <c r="LUT3" s="316"/>
      <c r="LUU3" s="316"/>
      <c r="LUV3" s="316"/>
      <c r="LUW3" s="316"/>
      <c r="LUX3" s="316"/>
      <c r="LUY3" s="316"/>
      <c r="LUZ3" s="316"/>
      <c r="LVA3" s="316"/>
      <c r="LVB3" s="316"/>
      <c r="LVC3" s="316"/>
      <c r="LVD3" s="316"/>
      <c r="LVE3" s="316"/>
      <c r="LVF3" s="316"/>
      <c r="LVG3" s="316"/>
      <c r="LVH3" s="316"/>
      <c r="LVI3" s="316"/>
      <c r="LVJ3" s="316"/>
      <c r="LVK3" s="316"/>
      <c r="LVL3" s="316"/>
      <c r="LVM3" s="316"/>
      <c r="LVN3" s="316"/>
      <c r="LVO3" s="316"/>
      <c r="LVP3" s="316"/>
      <c r="LVQ3" s="316"/>
      <c r="LVR3" s="316"/>
      <c r="LVS3" s="316"/>
      <c r="LVT3" s="316"/>
      <c r="LVU3" s="316"/>
      <c r="LVV3" s="316"/>
      <c r="LVW3" s="316"/>
      <c r="LVX3" s="316"/>
      <c r="LVY3" s="316"/>
      <c r="LVZ3" s="316"/>
      <c r="LWA3" s="316"/>
      <c r="LWB3" s="316"/>
      <c r="LWC3" s="316"/>
      <c r="LWD3" s="316"/>
      <c r="LWE3" s="316"/>
      <c r="LWF3" s="316"/>
      <c r="LWG3" s="316"/>
      <c r="LWH3" s="316"/>
      <c r="LWI3" s="316"/>
      <c r="LWJ3" s="316"/>
      <c r="LWK3" s="316"/>
      <c r="LWL3" s="316"/>
      <c r="LWM3" s="316"/>
      <c r="LWN3" s="316"/>
      <c r="LWO3" s="316"/>
      <c r="LWP3" s="316"/>
      <c r="LWQ3" s="316"/>
      <c r="LWR3" s="316"/>
      <c r="LWS3" s="316"/>
      <c r="LWT3" s="316"/>
      <c r="LWU3" s="316"/>
      <c r="LWV3" s="316"/>
      <c r="LWW3" s="316"/>
      <c r="LWX3" s="316"/>
      <c r="LWY3" s="316"/>
      <c r="LWZ3" s="316"/>
      <c r="LXA3" s="316"/>
      <c r="LXB3" s="316"/>
      <c r="LXC3" s="316"/>
      <c r="LXD3" s="316"/>
      <c r="LXE3" s="316"/>
      <c r="LXF3" s="316"/>
      <c r="LXG3" s="316"/>
      <c r="LXH3" s="316"/>
      <c r="LXI3" s="316"/>
      <c r="LXJ3" s="316"/>
      <c r="LXK3" s="316"/>
      <c r="LXL3" s="316"/>
      <c r="LXM3" s="316"/>
      <c r="LXN3" s="316"/>
      <c r="LXO3" s="316"/>
      <c r="LXP3" s="316"/>
      <c r="LXQ3" s="316"/>
      <c r="LXR3" s="316"/>
      <c r="LXS3" s="316"/>
      <c r="LXT3" s="316"/>
      <c r="LXU3" s="316"/>
      <c r="LXV3" s="316"/>
      <c r="LXW3" s="316"/>
      <c r="LXX3" s="316"/>
      <c r="LXY3" s="316"/>
      <c r="LXZ3" s="316"/>
      <c r="LYA3" s="316"/>
      <c r="LYB3" s="316"/>
      <c r="LYC3" s="316"/>
      <c r="LYD3" s="316"/>
      <c r="LYE3" s="316"/>
      <c r="LYF3" s="316"/>
      <c r="LYG3" s="316"/>
      <c r="LYH3" s="316"/>
      <c r="LYI3" s="316"/>
      <c r="LYJ3" s="316"/>
      <c r="LYK3" s="316"/>
      <c r="LYL3" s="316"/>
      <c r="LYM3" s="316"/>
      <c r="LYN3" s="316"/>
      <c r="LYO3" s="316"/>
      <c r="LYP3" s="316"/>
      <c r="LYQ3" s="316"/>
      <c r="LYR3" s="316"/>
      <c r="LYS3" s="316"/>
      <c r="LYT3" s="316"/>
      <c r="LYU3" s="316"/>
      <c r="LYV3" s="316"/>
      <c r="LYW3" s="316"/>
      <c r="LYX3" s="316"/>
      <c r="LYY3" s="316"/>
      <c r="LYZ3" s="316"/>
      <c r="LZA3" s="316"/>
      <c r="LZB3" s="316"/>
      <c r="LZC3" s="316"/>
      <c r="LZD3" s="316"/>
      <c r="LZE3" s="316"/>
      <c r="LZF3" s="316"/>
      <c r="LZG3" s="316"/>
      <c r="LZH3" s="316"/>
      <c r="LZI3" s="316"/>
      <c r="LZJ3" s="316"/>
      <c r="LZK3" s="316"/>
      <c r="LZL3" s="316"/>
      <c r="LZM3" s="316"/>
      <c r="LZN3" s="316"/>
      <c r="LZO3" s="316"/>
      <c r="LZP3" s="316"/>
      <c r="LZQ3" s="316"/>
      <c r="LZR3" s="316"/>
      <c r="LZS3" s="316"/>
      <c r="LZT3" s="316"/>
      <c r="LZU3" s="316"/>
      <c r="LZV3" s="316"/>
      <c r="LZW3" s="316"/>
      <c r="LZX3" s="316"/>
      <c r="LZY3" s="316"/>
      <c r="LZZ3" s="316"/>
      <c r="MAA3" s="316"/>
      <c r="MAB3" s="316"/>
      <c r="MAC3" s="316"/>
      <c r="MAD3" s="316"/>
      <c r="MAE3" s="316"/>
      <c r="MAF3" s="316"/>
      <c r="MAG3" s="316"/>
      <c r="MAH3" s="316"/>
      <c r="MAI3" s="316"/>
      <c r="MAJ3" s="316"/>
      <c r="MAK3" s="316"/>
      <c r="MAL3" s="316"/>
      <c r="MAM3" s="316"/>
      <c r="MAN3" s="316"/>
      <c r="MAO3" s="316"/>
      <c r="MAP3" s="316"/>
      <c r="MAQ3" s="316"/>
      <c r="MAR3" s="316"/>
      <c r="MAS3" s="316"/>
      <c r="MAT3" s="316"/>
      <c r="MAU3" s="316"/>
      <c r="MAV3" s="316"/>
      <c r="MAW3" s="316"/>
      <c r="MAX3" s="316"/>
      <c r="MAY3" s="316"/>
      <c r="MAZ3" s="316"/>
      <c r="MBA3" s="316"/>
      <c r="MBB3" s="316"/>
      <c r="MBC3" s="316"/>
      <c r="MBD3" s="316"/>
      <c r="MBE3" s="316"/>
      <c r="MBF3" s="316"/>
      <c r="MBG3" s="316"/>
      <c r="MBH3" s="316"/>
      <c r="MBI3" s="316"/>
      <c r="MBJ3" s="316"/>
      <c r="MBK3" s="316"/>
      <c r="MBL3" s="316"/>
      <c r="MBM3" s="316"/>
      <c r="MBN3" s="316"/>
      <c r="MBO3" s="316"/>
      <c r="MBP3" s="316"/>
      <c r="MBQ3" s="316"/>
      <c r="MBR3" s="316"/>
      <c r="MBS3" s="316"/>
      <c r="MBT3" s="316"/>
      <c r="MBU3" s="316"/>
      <c r="MBV3" s="316"/>
      <c r="MBW3" s="316"/>
      <c r="MBX3" s="316"/>
      <c r="MBY3" s="316"/>
      <c r="MBZ3" s="316"/>
      <c r="MCA3" s="316"/>
      <c r="MCB3" s="316"/>
      <c r="MCC3" s="316"/>
      <c r="MCD3" s="316"/>
      <c r="MCE3" s="316"/>
      <c r="MCF3" s="316"/>
      <c r="MCG3" s="316"/>
      <c r="MCH3" s="316"/>
      <c r="MCI3" s="316"/>
      <c r="MCJ3" s="316"/>
      <c r="MCK3" s="316"/>
      <c r="MCL3" s="316"/>
      <c r="MCM3" s="316"/>
      <c r="MCN3" s="316"/>
      <c r="MCO3" s="316"/>
      <c r="MCP3" s="316"/>
      <c r="MCQ3" s="316"/>
      <c r="MCR3" s="316"/>
      <c r="MCS3" s="316"/>
      <c r="MCT3" s="316"/>
      <c r="MCU3" s="316"/>
      <c r="MCV3" s="316"/>
      <c r="MCW3" s="316"/>
      <c r="MCX3" s="316"/>
      <c r="MCY3" s="316"/>
      <c r="MCZ3" s="316"/>
      <c r="MDA3" s="316"/>
      <c r="MDB3" s="316"/>
      <c r="MDC3" s="316"/>
      <c r="MDD3" s="316"/>
      <c r="MDE3" s="316"/>
      <c r="MDF3" s="316"/>
      <c r="MDG3" s="316"/>
      <c r="MDH3" s="316"/>
      <c r="MDI3" s="316"/>
      <c r="MDJ3" s="316"/>
      <c r="MDK3" s="316"/>
      <c r="MDL3" s="316"/>
      <c r="MDM3" s="316"/>
      <c r="MDN3" s="316"/>
      <c r="MDO3" s="316"/>
      <c r="MDP3" s="316"/>
      <c r="MDQ3" s="316"/>
      <c r="MDR3" s="316"/>
      <c r="MDS3" s="316"/>
      <c r="MDT3" s="316"/>
      <c r="MDU3" s="316"/>
      <c r="MDV3" s="316"/>
      <c r="MDW3" s="316"/>
      <c r="MDX3" s="316"/>
      <c r="MDY3" s="316"/>
      <c r="MDZ3" s="316"/>
      <c r="MEA3" s="316"/>
      <c r="MEB3" s="316"/>
      <c r="MEC3" s="316"/>
      <c r="MED3" s="316"/>
      <c r="MEE3" s="316"/>
      <c r="MEF3" s="316"/>
      <c r="MEG3" s="316"/>
      <c r="MEH3" s="316"/>
      <c r="MEI3" s="316"/>
      <c r="MEJ3" s="316"/>
      <c r="MEK3" s="316"/>
      <c r="MEL3" s="316"/>
      <c r="MEM3" s="316"/>
      <c r="MEN3" s="316"/>
      <c r="MEO3" s="316"/>
      <c r="MEP3" s="316"/>
      <c r="MEQ3" s="316"/>
      <c r="MER3" s="316"/>
      <c r="MES3" s="316"/>
      <c r="MET3" s="316"/>
      <c r="MEU3" s="316"/>
      <c r="MEV3" s="316"/>
      <c r="MEW3" s="316"/>
      <c r="MEX3" s="316"/>
      <c r="MEY3" s="316"/>
      <c r="MEZ3" s="316"/>
      <c r="MFA3" s="316"/>
      <c r="MFB3" s="316"/>
      <c r="MFC3" s="316"/>
      <c r="MFD3" s="316"/>
      <c r="MFE3" s="316"/>
      <c r="MFF3" s="316"/>
      <c r="MFG3" s="316"/>
      <c r="MFH3" s="316"/>
      <c r="MFI3" s="316"/>
      <c r="MFJ3" s="316"/>
      <c r="MFK3" s="316"/>
      <c r="MFL3" s="316"/>
      <c r="MFM3" s="316"/>
      <c r="MFN3" s="316"/>
      <c r="MFO3" s="316"/>
      <c r="MFP3" s="316"/>
      <c r="MFQ3" s="316"/>
      <c r="MFR3" s="316"/>
      <c r="MFS3" s="316"/>
      <c r="MFT3" s="316"/>
      <c r="MFU3" s="316"/>
      <c r="MFV3" s="316"/>
      <c r="MFW3" s="316"/>
      <c r="MFX3" s="316"/>
      <c r="MFY3" s="316"/>
      <c r="MFZ3" s="316"/>
      <c r="MGA3" s="316"/>
      <c r="MGB3" s="316"/>
      <c r="MGC3" s="316"/>
      <c r="MGD3" s="316"/>
      <c r="MGE3" s="316"/>
      <c r="MGF3" s="316"/>
      <c r="MGG3" s="316"/>
      <c r="MGH3" s="316"/>
      <c r="MGI3" s="316"/>
      <c r="MGJ3" s="316"/>
      <c r="MGK3" s="316"/>
      <c r="MGL3" s="316"/>
      <c r="MGM3" s="316"/>
      <c r="MGN3" s="316"/>
      <c r="MGO3" s="316"/>
      <c r="MGP3" s="316"/>
      <c r="MGQ3" s="316"/>
      <c r="MGR3" s="316"/>
      <c r="MGS3" s="316"/>
      <c r="MGT3" s="316"/>
      <c r="MGU3" s="316"/>
      <c r="MGV3" s="316"/>
      <c r="MGW3" s="316"/>
      <c r="MGX3" s="316"/>
      <c r="MGY3" s="316"/>
      <c r="MGZ3" s="316"/>
      <c r="MHA3" s="316"/>
      <c r="MHB3" s="316"/>
      <c r="MHC3" s="316"/>
      <c r="MHD3" s="316"/>
      <c r="MHE3" s="316"/>
      <c r="MHF3" s="316"/>
      <c r="MHG3" s="316"/>
      <c r="MHH3" s="316"/>
      <c r="MHI3" s="316"/>
      <c r="MHJ3" s="316"/>
      <c r="MHK3" s="316"/>
      <c r="MHL3" s="316"/>
      <c r="MHM3" s="316"/>
      <c r="MHN3" s="316"/>
      <c r="MHO3" s="316"/>
      <c r="MHP3" s="316"/>
      <c r="MHQ3" s="316"/>
      <c r="MHR3" s="316"/>
      <c r="MHS3" s="316"/>
      <c r="MHT3" s="316"/>
      <c r="MHU3" s="316"/>
      <c r="MHV3" s="316"/>
      <c r="MHW3" s="316"/>
      <c r="MHX3" s="316"/>
      <c r="MHY3" s="316"/>
      <c r="MHZ3" s="316"/>
      <c r="MIA3" s="316"/>
      <c r="MIB3" s="316"/>
      <c r="MIC3" s="316"/>
      <c r="MID3" s="316"/>
      <c r="MIE3" s="316"/>
      <c r="MIF3" s="316"/>
      <c r="MIG3" s="316"/>
      <c r="MIH3" s="316"/>
      <c r="MII3" s="316"/>
      <c r="MIJ3" s="316"/>
      <c r="MIK3" s="316"/>
      <c r="MIL3" s="316"/>
      <c r="MIM3" s="316"/>
      <c r="MIN3" s="316"/>
      <c r="MIO3" s="316"/>
      <c r="MIP3" s="316"/>
      <c r="MIQ3" s="316"/>
      <c r="MIR3" s="316"/>
      <c r="MIS3" s="316"/>
      <c r="MIT3" s="316"/>
      <c r="MIU3" s="316"/>
      <c r="MIV3" s="316"/>
      <c r="MIW3" s="316"/>
      <c r="MIX3" s="316"/>
      <c r="MIY3" s="316"/>
      <c r="MIZ3" s="316"/>
      <c r="MJA3" s="316"/>
      <c r="MJB3" s="316"/>
      <c r="MJC3" s="316"/>
      <c r="MJD3" s="316"/>
      <c r="MJE3" s="316"/>
      <c r="MJF3" s="316"/>
      <c r="MJG3" s="316"/>
      <c r="MJH3" s="316"/>
      <c r="MJI3" s="316"/>
      <c r="MJJ3" s="316"/>
      <c r="MJK3" s="316"/>
      <c r="MJL3" s="316"/>
      <c r="MJM3" s="316"/>
      <c r="MJN3" s="316"/>
      <c r="MJO3" s="316"/>
      <c r="MJP3" s="316"/>
      <c r="MJQ3" s="316"/>
      <c r="MJR3" s="316"/>
      <c r="MJS3" s="316"/>
      <c r="MJT3" s="316"/>
      <c r="MJU3" s="316"/>
      <c r="MJV3" s="316"/>
      <c r="MJW3" s="316"/>
      <c r="MJX3" s="316"/>
      <c r="MJY3" s="316"/>
      <c r="MJZ3" s="316"/>
      <c r="MKA3" s="316"/>
      <c r="MKB3" s="316"/>
      <c r="MKC3" s="316"/>
      <c r="MKD3" s="316"/>
      <c r="MKE3" s="316"/>
      <c r="MKF3" s="316"/>
      <c r="MKG3" s="316"/>
      <c r="MKH3" s="316"/>
      <c r="MKI3" s="316"/>
      <c r="MKJ3" s="316"/>
      <c r="MKK3" s="316"/>
      <c r="MKL3" s="316"/>
      <c r="MKM3" s="316"/>
      <c r="MKN3" s="316"/>
      <c r="MKO3" s="316"/>
      <c r="MKP3" s="316"/>
      <c r="MKQ3" s="316"/>
      <c r="MKR3" s="316"/>
      <c r="MKS3" s="316"/>
      <c r="MKT3" s="316"/>
      <c r="MKU3" s="316"/>
      <c r="MKV3" s="316"/>
      <c r="MKW3" s="316"/>
      <c r="MKX3" s="316"/>
      <c r="MKY3" s="316"/>
      <c r="MKZ3" s="316"/>
      <c r="MLA3" s="316"/>
      <c r="MLB3" s="316"/>
      <c r="MLC3" s="316"/>
      <c r="MLD3" s="316"/>
      <c r="MLE3" s="316"/>
      <c r="MLF3" s="316"/>
      <c r="MLG3" s="316"/>
      <c r="MLH3" s="316"/>
      <c r="MLI3" s="316"/>
      <c r="MLJ3" s="316"/>
      <c r="MLK3" s="316"/>
      <c r="MLL3" s="316"/>
      <c r="MLM3" s="316"/>
      <c r="MLN3" s="316"/>
      <c r="MLO3" s="316"/>
      <c r="MLP3" s="316"/>
      <c r="MLQ3" s="316"/>
      <c r="MLR3" s="316"/>
      <c r="MLS3" s="316"/>
      <c r="MLT3" s="316"/>
      <c r="MLU3" s="316"/>
      <c r="MLV3" s="316"/>
      <c r="MLW3" s="316"/>
      <c r="MLX3" s="316"/>
      <c r="MLY3" s="316"/>
      <c r="MLZ3" s="316"/>
      <c r="MMA3" s="316"/>
      <c r="MMB3" s="316"/>
      <c r="MMC3" s="316"/>
      <c r="MMD3" s="316"/>
      <c r="MME3" s="316"/>
      <c r="MMF3" s="316"/>
      <c r="MMG3" s="316"/>
      <c r="MMH3" s="316"/>
      <c r="MMI3" s="316"/>
      <c r="MMJ3" s="316"/>
      <c r="MMK3" s="316"/>
      <c r="MML3" s="316"/>
      <c r="MMM3" s="316"/>
      <c r="MMN3" s="316"/>
      <c r="MMO3" s="316"/>
      <c r="MMP3" s="316"/>
      <c r="MMQ3" s="316"/>
      <c r="MMR3" s="316"/>
      <c r="MMS3" s="316"/>
      <c r="MMT3" s="316"/>
      <c r="MMU3" s="316"/>
      <c r="MMV3" s="316"/>
      <c r="MMW3" s="316"/>
      <c r="MMX3" s="316"/>
      <c r="MMY3" s="316"/>
      <c r="MMZ3" s="316"/>
      <c r="MNA3" s="316"/>
      <c r="MNB3" s="316"/>
      <c r="MNC3" s="316"/>
      <c r="MND3" s="316"/>
      <c r="MNE3" s="316"/>
      <c r="MNF3" s="316"/>
      <c r="MNG3" s="316"/>
      <c r="MNH3" s="316"/>
      <c r="MNI3" s="316"/>
      <c r="MNJ3" s="316"/>
      <c r="MNK3" s="316"/>
      <c r="MNL3" s="316"/>
      <c r="MNM3" s="316"/>
      <c r="MNN3" s="316"/>
      <c r="MNO3" s="316"/>
      <c r="MNP3" s="316"/>
      <c r="MNQ3" s="316"/>
      <c r="MNR3" s="316"/>
      <c r="MNS3" s="316"/>
      <c r="MNT3" s="316"/>
      <c r="MNU3" s="316"/>
      <c r="MNV3" s="316"/>
      <c r="MNW3" s="316"/>
      <c r="MNX3" s="316"/>
      <c r="MNY3" s="316"/>
      <c r="MNZ3" s="316"/>
      <c r="MOA3" s="316"/>
      <c r="MOB3" s="316"/>
      <c r="MOC3" s="316"/>
      <c r="MOD3" s="316"/>
      <c r="MOE3" s="316"/>
      <c r="MOF3" s="316"/>
      <c r="MOG3" s="316"/>
      <c r="MOH3" s="316"/>
      <c r="MOI3" s="316"/>
      <c r="MOJ3" s="316"/>
      <c r="MOK3" s="316"/>
      <c r="MOL3" s="316"/>
      <c r="MOM3" s="316"/>
      <c r="MON3" s="316"/>
      <c r="MOO3" s="316"/>
      <c r="MOP3" s="316"/>
      <c r="MOQ3" s="316"/>
      <c r="MOR3" s="316"/>
      <c r="MOS3" s="316"/>
      <c r="MOT3" s="316"/>
      <c r="MOU3" s="316"/>
      <c r="MOV3" s="316"/>
      <c r="MOW3" s="316"/>
      <c r="MOX3" s="316"/>
      <c r="MOY3" s="316"/>
      <c r="MOZ3" s="316"/>
      <c r="MPA3" s="316"/>
      <c r="MPB3" s="316"/>
      <c r="MPC3" s="316"/>
      <c r="MPD3" s="316"/>
      <c r="MPE3" s="316"/>
      <c r="MPF3" s="316"/>
      <c r="MPG3" s="316"/>
      <c r="MPH3" s="316"/>
      <c r="MPI3" s="316"/>
      <c r="MPJ3" s="316"/>
      <c r="MPK3" s="316"/>
      <c r="MPL3" s="316"/>
      <c r="MPM3" s="316"/>
      <c r="MPN3" s="316"/>
      <c r="MPO3" s="316"/>
      <c r="MPP3" s="316"/>
      <c r="MPQ3" s="316"/>
      <c r="MPR3" s="316"/>
      <c r="MPS3" s="316"/>
      <c r="MPT3" s="316"/>
      <c r="MPU3" s="316"/>
      <c r="MPV3" s="316"/>
      <c r="MPW3" s="316"/>
      <c r="MPX3" s="316"/>
      <c r="MPY3" s="316"/>
      <c r="MPZ3" s="316"/>
      <c r="MQA3" s="316"/>
      <c r="MQB3" s="316"/>
      <c r="MQC3" s="316"/>
      <c r="MQD3" s="316"/>
      <c r="MQE3" s="316"/>
      <c r="MQF3" s="316"/>
      <c r="MQG3" s="316"/>
      <c r="MQH3" s="316"/>
      <c r="MQI3" s="316"/>
      <c r="MQJ3" s="316"/>
      <c r="MQK3" s="316"/>
      <c r="MQL3" s="316"/>
      <c r="MQM3" s="316"/>
      <c r="MQN3" s="316"/>
      <c r="MQO3" s="316"/>
      <c r="MQP3" s="316"/>
      <c r="MQQ3" s="316"/>
      <c r="MQR3" s="316"/>
      <c r="MQS3" s="316"/>
      <c r="MQT3" s="316"/>
      <c r="MQU3" s="316"/>
      <c r="MQV3" s="316"/>
      <c r="MQW3" s="316"/>
      <c r="MQX3" s="316"/>
      <c r="MQY3" s="316"/>
      <c r="MQZ3" s="316"/>
      <c r="MRA3" s="316"/>
      <c r="MRB3" s="316"/>
      <c r="MRC3" s="316"/>
      <c r="MRD3" s="316"/>
      <c r="MRE3" s="316"/>
      <c r="MRF3" s="316"/>
      <c r="MRG3" s="316"/>
      <c r="MRH3" s="316"/>
      <c r="MRI3" s="316"/>
      <c r="MRJ3" s="316"/>
      <c r="MRK3" s="316"/>
      <c r="MRL3" s="316"/>
      <c r="MRM3" s="316"/>
      <c r="MRN3" s="316"/>
      <c r="MRO3" s="316"/>
      <c r="MRP3" s="316"/>
      <c r="MRQ3" s="316"/>
      <c r="MRR3" s="316"/>
      <c r="MRS3" s="316"/>
      <c r="MRT3" s="316"/>
      <c r="MRU3" s="316"/>
      <c r="MRV3" s="316"/>
      <c r="MRW3" s="316"/>
      <c r="MRX3" s="316"/>
      <c r="MRY3" s="316"/>
      <c r="MRZ3" s="316"/>
      <c r="MSA3" s="316"/>
      <c r="MSB3" s="316"/>
      <c r="MSC3" s="316"/>
      <c r="MSD3" s="316"/>
      <c r="MSE3" s="316"/>
      <c r="MSF3" s="316"/>
      <c r="MSG3" s="316"/>
      <c r="MSH3" s="316"/>
      <c r="MSI3" s="316"/>
      <c r="MSJ3" s="316"/>
      <c r="MSK3" s="316"/>
      <c r="MSL3" s="316"/>
      <c r="MSM3" s="316"/>
      <c r="MSN3" s="316"/>
      <c r="MSO3" s="316"/>
      <c r="MSP3" s="316"/>
      <c r="MSQ3" s="316"/>
      <c r="MSR3" s="316"/>
      <c r="MSS3" s="316"/>
      <c r="MST3" s="316"/>
      <c r="MSU3" s="316"/>
      <c r="MSV3" s="316"/>
      <c r="MSW3" s="316"/>
      <c r="MSX3" s="316"/>
      <c r="MSY3" s="316"/>
      <c r="MSZ3" s="316"/>
      <c r="MTA3" s="316"/>
      <c r="MTB3" s="316"/>
      <c r="MTC3" s="316"/>
      <c r="MTD3" s="316"/>
      <c r="MTE3" s="316"/>
      <c r="MTF3" s="316"/>
      <c r="MTG3" s="316"/>
      <c r="MTH3" s="316"/>
      <c r="MTI3" s="316"/>
      <c r="MTJ3" s="316"/>
      <c r="MTK3" s="316"/>
      <c r="MTL3" s="316"/>
      <c r="MTM3" s="316"/>
      <c r="MTN3" s="316"/>
      <c r="MTO3" s="316"/>
      <c r="MTP3" s="316"/>
      <c r="MTQ3" s="316"/>
      <c r="MTR3" s="316"/>
      <c r="MTS3" s="316"/>
      <c r="MTT3" s="316"/>
      <c r="MTU3" s="316"/>
      <c r="MTV3" s="316"/>
      <c r="MTW3" s="316"/>
      <c r="MTX3" s="316"/>
      <c r="MTY3" s="316"/>
      <c r="MTZ3" s="316"/>
      <c r="MUA3" s="316"/>
      <c r="MUB3" s="316"/>
      <c r="MUC3" s="316"/>
      <c r="MUD3" s="316"/>
      <c r="MUE3" s="316"/>
      <c r="MUF3" s="316"/>
      <c r="MUG3" s="316"/>
      <c r="MUH3" s="316"/>
      <c r="MUI3" s="316"/>
      <c r="MUJ3" s="316"/>
      <c r="MUK3" s="316"/>
      <c r="MUL3" s="316"/>
      <c r="MUM3" s="316"/>
      <c r="MUN3" s="316"/>
      <c r="MUO3" s="316"/>
      <c r="MUP3" s="316"/>
      <c r="MUQ3" s="316"/>
      <c r="MUR3" s="316"/>
      <c r="MUS3" s="316"/>
      <c r="MUT3" s="316"/>
      <c r="MUU3" s="316"/>
      <c r="MUV3" s="316"/>
      <c r="MUW3" s="316"/>
      <c r="MUX3" s="316"/>
      <c r="MUY3" s="316"/>
      <c r="MUZ3" s="316"/>
      <c r="MVA3" s="316"/>
      <c r="MVB3" s="316"/>
      <c r="MVC3" s="316"/>
      <c r="MVD3" s="316"/>
      <c r="MVE3" s="316"/>
      <c r="MVF3" s="316"/>
      <c r="MVG3" s="316"/>
      <c r="MVH3" s="316"/>
      <c r="MVI3" s="316"/>
      <c r="MVJ3" s="316"/>
      <c r="MVK3" s="316"/>
      <c r="MVL3" s="316"/>
      <c r="MVM3" s="316"/>
      <c r="MVN3" s="316"/>
      <c r="MVO3" s="316"/>
      <c r="MVP3" s="316"/>
      <c r="MVQ3" s="316"/>
      <c r="MVR3" s="316"/>
      <c r="MVS3" s="316"/>
      <c r="MVT3" s="316"/>
      <c r="MVU3" s="316"/>
      <c r="MVV3" s="316"/>
      <c r="MVW3" s="316"/>
      <c r="MVX3" s="316"/>
      <c r="MVY3" s="316"/>
      <c r="MVZ3" s="316"/>
      <c r="MWA3" s="316"/>
      <c r="MWB3" s="316"/>
      <c r="MWC3" s="316"/>
      <c r="MWD3" s="316"/>
      <c r="MWE3" s="316"/>
      <c r="MWF3" s="316"/>
      <c r="MWG3" s="316"/>
      <c r="MWH3" s="316"/>
      <c r="MWI3" s="316"/>
      <c r="MWJ3" s="316"/>
      <c r="MWK3" s="316"/>
      <c r="MWL3" s="316"/>
      <c r="MWM3" s="316"/>
      <c r="MWN3" s="316"/>
      <c r="MWO3" s="316"/>
      <c r="MWP3" s="316"/>
      <c r="MWQ3" s="316"/>
      <c r="MWR3" s="316"/>
      <c r="MWS3" s="316"/>
      <c r="MWT3" s="316"/>
      <c r="MWU3" s="316"/>
      <c r="MWV3" s="316"/>
      <c r="MWW3" s="316"/>
      <c r="MWX3" s="316"/>
      <c r="MWY3" s="316"/>
      <c r="MWZ3" s="316"/>
      <c r="MXA3" s="316"/>
      <c r="MXB3" s="316"/>
      <c r="MXC3" s="316"/>
      <c r="MXD3" s="316"/>
      <c r="MXE3" s="316"/>
      <c r="MXF3" s="316"/>
      <c r="MXG3" s="316"/>
      <c r="MXH3" s="316"/>
      <c r="MXI3" s="316"/>
      <c r="MXJ3" s="316"/>
      <c r="MXK3" s="316"/>
      <c r="MXL3" s="316"/>
      <c r="MXM3" s="316"/>
      <c r="MXN3" s="316"/>
      <c r="MXO3" s="316"/>
      <c r="MXP3" s="316"/>
      <c r="MXQ3" s="316"/>
      <c r="MXR3" s="316"/>
      <c r="MXS3" s="316"/>
      <c r="MXT3" s="316"/>
      <c r="MXU3" s="316"/>
      <c r="MXV3" s="316"/>
      <c r="MXW3" s="316"/>
      <c r="MXX3" s="316"/>
      <c r="MXY3" s="316"/>
      <c r="MXZ3" s="316"/>
      <c r="MYA3" s="316"/>
      <c r="MYB3" s="316"/>
      <c r="MYC3" s="316"/>
      <c r="MYD3" s="316"/>
      <c r="MYE3" s="316"/>
      <c r="MYF3" s="316"/>
      <c r="MYG3" s="316"/>
      <c r="MYH3" s="316"/>
      <c r="MYI3" s="316"/>
      <c r="MYJ3" s="316"/>
      <c r="MYK3" s="316"/>
      <c r="MYL3" s="316"/>
      <c r="MYM3" s="316"/>
      <c r="MYN3" s="316"/>
      <c r="MYO3" s="316"/>
      <c r="MYP3" s="316"/>
      <c r="MYQ3" s="316"/>
      <c r="MYR3" s="316"/>
      <c r="MYS3" s="316"/>
      <c r="MYT3" s="316"/>
      <c r="MYU3" s="316"/>
      <c r="MYV3" s="316"/>
      <c r="MYW3" s="316"/>
      <c r="MYX3" s="316"/>
      <c r="MYY3" s="316"/>
      <c r="MYZ3" s="316"/>
      <c r="MZA3" s="316"/>
      <c r="MZB3" s="316"/>
      <c r="MZC3" s="316"/>
      <c r="MZD3" s="316"/>
      <c r="MZE3" s="316"/>
      <c r="MZF3" s="316"/>
      <c r="MZG3" s="316"/>
      <c r="MZH3" s="316"/>
      <c r="MZI3" s="316"/>
      <c r="MZJ3" s="316"/>
      <c r="MZK3" s="316"/>
      <c r="MZL3" s="316"/>
      <c r="MZM3" s="316"/>
      <c r="MZN3" s="316"/>
      <c r="MZO3" s="316"/>
      <c r="MZP3" s="316"/>
      <c r="MZQ3" s="316"/>
      <c r="MZR3" s="316"/>
      <c r="MZS3" s="316"/>
      <c r="MZT3" s="316"/>
      <c r="MZU3" s="316"/>
      <c r="MZV3" s="316"/>
      <c r="MZW3" s="316"/>
      <c r="MZX3" s="316"/>
      <c r="MZY3" s="316"/>
      <c r="MZZ3" s="316"/>
      <c r="NAA3" s="316"/>
      <c r="NAB3" s="316"/>
      <c r="NAC3" s="316"/>
      <c r="NAD3" s="316"/>
      <c r="NAE3" s="316"/>
      <c r="NAF3" s="316"/>
      <c r="NAG3" s="316"/>
      <c r="NAH3" s="316"/>
      <c r="NAI3" s="316"/>
      <c r="NAJ3" s="316"/>
      <c r="NAK3" s="316"/>
      <c r="NAL3" s="316"/>
      <c r="NAM3" s="316"/>
      <c r="NAN3" s="316"/>
      <c r="NAO3" s="316"/>
      <c r="NAP3" s="316"/>
      <c r="NAQ3" s="316"/>
      <c r="NAR3" s="316"/>
      <c r="NAS3" s="316"/>
      <c r="NAT3" s="316"/>
      <c r="NAU3" s="316"/>
      <c r="NAV3" s="316"/>
      <c r="NAW3" s="316"/>
      <c r="NAX3" s="316"/>
      <c r="NAY3" s="316"/>
      <c r="NAZ3" s="316"/>
      <c r="NBA3" s="316"/>
      <c r="NBB3" s="316"/>
      <c r="NBC3" s="316"/>
      <c r="NBD3" s="316"/>
      <c r="NBE3" s="316"/>
      <c r="NBF3" s="316"/>
      <c r="NBG3" s="316"/>
      <c r="NBH3" s="316"/>
      <c r="NBI3" s="316"/>
      <c r="NBJ3" s="316"/>
      <c r="NBK3" s="316"/>
      <c r="NBL3" s="316"/>
      <c r="NBM3" s="316"/>
      <c r="NBN3" s="316"/>
      <c r="NBO3" s="316"/>
      <c r="NBP3" s="316"/>
      <c r="NBQ3" s="316"/>
      <c r="NBR3" s="316"/>
      <c r="NBS3" s="316"/>
      <c r="NBT3" s="316"/>
      <c r="NBU3" s="316"/>
      <c r="NBV3" s="316"/>
      <c r="NBW3" s="316"/>
      <c r="NBX3" s="316"/>
      <c r="NBY3" s="316"/>
      <c r="NBZ3" s="316"/>
      <c r="NCA3" s="316"/>
      <c r="NCB3" s="316"/>
      <c r="NCC3" s="316"/>
      <c r="NCD3" s="316"/>
      <c r="NCE3" s="316"/>
      <c r="NCF3" s="316"/>
      <c r="NCG3" s="316"/>
      <c r="NCH3" s="316"/>
      <c r="NCI3" s="316"/>
      <c r="NCJ3" s="316"/>
      <c r="NCK3" s="316"/>
      <c r="NCL3" s="316"/>
      <c r="NCM3" s="316"/>
      <c r="NCN3" s="316"/>
      <c r="NCO3" s="316"/>
      <c r="NCP3" s="316"/>
      <c r="NCQ3" s="316"/>
      <c r="NCR3" s="316"/>
      <c r="NCS3" s="316"/>
      <c r="NCT3" s="316"/>
      <c r="NCU3" s="316"/>
      <c r="NCV3" s="316"/>
      <c r="NCW3" s="316"/>
      <c r="NCX3" s="316"/>
      <c r="NCY3" s="316"/>
      <c r="NCZ3" s="316"/>
      <c r="NDA3" s="316"/>
      <c r="NDB3" s="316"/>
      <c r="NDC3" s="316"/>
      <c r="NDD3" s="316"/>
      <c r="NDE3" s="316"/>
      <c r="NDF3" s="316"/>
      <c r="NDG3" s="316"/>
      <c r="NDH3" s="316"/>
      <c r="NDI3" s="316"/>
      <c r="NDJ3" s="316"/>
      <c r="NDK3" s="316"/>
      <c r="NDL3" s="316"/>
      <c r="NDM3" s="316"/>
      <c r="NDN3" s="316"/>
      <c r="NDO3" s="316"/>
      <c r="NDP3" s="316"/>
      <c r="NDQ3" s="316"/>
      <c r="NDR3" s="316"/>
      <c r="NDS3" s="316"/>
      <c r="NDT3" s="316"/>
      <c r="NDU3" s="316"/>
      <c r="NDV3" s="316"/>
      <c r="NDW3" s="316"/>
      <c r="NDX3" s="316"/>
      <c r="NDY3" s="316"/>
      <c r="NDZ3" s="316"/>
      <c r="NEA3" s="316"/>
      <c r="NEB3" s="316"/>
      <c r="NEC3" s="316"/>
      <c r="NED3" s="316"/>
      <c r="NEE3" s="316"/>
      <c r="NEF3" s="316"/>
      <c r="NEG3" s="316"/>
      <c r="NEH3" s="316"/>
      <c r="NEI3" s="316"/>
      <c r="NEJ3" s="316"/>
      <c r="NEK3" s="316"/>
      <c r="NEL3" s="316"/>
      <c r="NEM3" s="316"/>
      <c r="NEN3" s="316"/>
      <c r="NEO3" s="316"/>
      <c r="NEP3" s="316"/>
      <c r="NEQ3" s="316"/>
      <c r="NER3" s="316"/>
      <c r="NES3" s="316"/>
      <c r="NET3" s="316"/>
      <c r="NEU3" s="316"/>
      <c r="NEV3" s="316"/>
      <c r="NEW3" s="316"/>
      <c r="NEX3" s="316"/>
      <c r="NEY3" s="316"/>
      <c r="NEZ3" s="316"/>
      <c r="NFA3" s="316"/>
      <c r="NFB3" s="316"/>
      <c r="NFC3" s="316"/>
      <c r="NFD3" s="316"/>
      <c r="NFE3" s="316"/>
      <c r="NFF3" s="316"/>
      <c r="NFG3" s="316"/>
      <c r="NFH3" s="316"/>
      <c r="NFI3" s="316"/>
      <c r="NFJ3" s="316"/>
      <c r="NFK3" s="316"/>
      <c r="NFL3" s="316"/>
      <c r="NFM3" s="316"/>
      <c r="NFN3" s="316"/>
      <c r="NFO3" s="316"/>
      <c r="NFP3" s="316"/>
      <c r="NFQ3" s="316"/>
      <c r="NFR3" s="316"/>
      <c r="NFS3" s="316"/>
      <c r="NFT3" s="316"/>
      <c r="NFU3" s="316"/>
      <c r="NFV3" s="316"/>
      <c r="NFW3" s="316"/>
      <c r="NFX3" s="316"/>
      <c r="NFY3" s="316"/>
      <c r="NFZ3" s="316"/>
      <c r="NGA3" s="316"/>
      <c r="NGB3" s="316"/>
      <c r="NGC3" s="316"/>
      <c r="NGD3" s="316"/>
      <c r="NGE3" s="316"/>
      <c r="NGF3" s="316"/>
      <c r="NGG3" s="316"/>
      <c r="NGH3" s="316"/>
      <c r="NGI3" s="316"/>
      <c r="NGJ3" s="316"/>
      <c r="NGK3" s="316"/>
      <c r="NGL3" s="316"/>
      <c r="NGM3" s="316"/>
      <c r="NGN3" s="316"/>
      <c r="NGO3" s="316"/>
      <c r="NGP3" s="316"/>
      <c r="NGQ3" s="316"/>
      <c r="NGR3" s="316"/>
      <c r="NGS3" s="316"/>
      <c r="NGT3" s="316"/>
      <c r="NGU3" s="316"/>
      <c r="NGV3" s="316"/>
      <c r="NGW3" s="316"/>
      <c r="NGX3" s="316"/>
      <c r="NGY3" s="316"/>
      <c r="NGZ3" s="316"/>
      <c r="NHA3" s="316"/>
      <c r="NHB3" s="316"/>
      <c r="NHC3" s="316"/>
      <c r="NHD3" s="316"/>
      <c r="NHE3" s="316"/>
      <c r="NHF3" s="316"/>
      <c r="NHG3" s="316"/>
      <c r="NHH3" s="316"/>
      <c r="NHI3" s="316"/>
      <c r="NHJ3" s="316"/>
      <c r="NHK3" s="316"/>
      <c r="NHL3" s="316"/>
      <c r="NHM3" s="316"/>
      <c r="NHN3" s="316"/>
      <c r="NHO3" s="316"/>
      <c r="NHP3" s="316"/>
      <c r="NHQ3" s="316"/>
      <c r="NHR3" s="316"/>
      <c r="NHS3" s="316"/>
      <c r="NHT3" s="316"/>
      <c r="NHU3" s="316"/>
      <c r="NHV3" s="316"/>
      <c r="NHW3" s="316"/>
      <c r="NHX3" s="316"/>
      <c r="NHY3" s="316"/>
      <c r="NHZ3" s="316"/>
      <c r="NIA3" s="316"/>
      <c r="NIB3" s="316"/>
      <c r="NIC3" s="316"/>
      <c r="NID3" s="316"/>
      <c r="NIE3" s="316"/>
      <c r="NIF3" s="316"/>
      <c r="NIG3" s="316"/>
      <c r="NIH3" s="316"/>
      <c r="NII3" s="316"/>
      <c r="NIJ3" s="316"/>
      <c r="NIK3" s="316"/>
      <c r="NIL3" s="316"/>
      <c r="NIM3" s="316"/>
      <c r="NIN3" s="316"/>
      <c r="NIO3" s="316"/>
      <c r="NIP3" s="316"/>
      <c r="NIQ3" s="316"/>
      <c r="NIR3" s="316"/>
      <c r="NIS3" s="316"/>
      <c r="NIT3" s="316"/>
      <c r="NIU3" s="316"/>
      <c r="NIV3" s="316"/>
      <c r="NIW3" s="316"/>
      <c r="NIX3" s="316"/>
      <c r="NIY3" s="316"/>
      <c r="NIZ3" s="316"/>
      <c r="NJA3" s="316"/>
      <c r="NJB3" s="316"/>
      <c r="NJC3" s="316"/>
      <c r="NJD3" s="316"/>
      <c r="NJE3" s="316"/>
      <c r="NJF3" s="316"/>
      <c r="NJG3" s="316"/>
      <c r="NJH3" s="316"/>
      <c r="NJI3" s="316"/>
      <c r="NJJ3" s="316"/>
      <c r="NJK3" s="316"/>
      <c r="NJL3" s="316"/>
      <c r="NJM3" s="316"/>
      <c r="NJN3" s="316"/>
      <c r="NJO3" s="316"/>
      <c r="NJP3" s="316"/>
      <c r="NJQ3" s="316"/>
      <c r="NJR3" s="316"/>
      <c r="NJS3" s="316"/>
      <c r="NJT3" s="316"/>
      <c r="NJU3" s="316"/>
      <c r="NJV3" s="316"/>
      <c r="NJW3" s="316"/>
      <c r="NJX3" s="316"/>
      <c r="NJY3" s="316"/>
      <c r="NJZ3" s="316"/>
      <c r="NKA3" s="316"/>
      <c r="NKB3" s="316"/>
      <c r="NKC3" s="316"/>
      <c r="NKD3" s="316"/>
      <c r="NKE3" s="316"/>
      <c r="NKF3" s="316"/>
      <c r="NKG3" s="316"/>
      <c r="NKH3" s="316"/>
      <c r="NKI3" s="316"/>
      <c r="NKJ3" s="316"/>
      <c r="NKK3" s="316"/>
      <c r="NKL3" s="316"/>
      <c r="NKM3" s="316"/>
      <c r="NKN3" s="316"/>
      <c r="NKO3" s="316"/>
      <c r="NKP3" s="316"/>
      <c r="NKQ3" s="316"/>
      <c r="NKR3" s="316"/>
      <c r="NKS3" s="316"/>
      <c r="NKT3" s="316"/>
      <c r="NKU3" s="316"/>
      <c r="NKV3" s="316"/>
      <c r="NKW3" s="316"/>
      <c r="NKX3" s="316"/>
      <c r="NKY3" s="316"/>
      <c r="NKZ3" s="316"/>
      <c r="NLA3" s="316"/>
      <c r="NLB3" s="316"/>
      <c r="NLC3" s="316"/>
      <c r="NLD3" s="316"/>
      <c r="NLE3" s="316"/>
      <c r="NLF3" s="316"/>
      <c r="NLG3" s="316"/>
      <c r="NLH3" s="316"/>
      <c r="NLI3" s="316"/>
      <c r="NLJ3" s="316"/>
      <c r="NLK3" s="316"/>
      <c r="NLL3" s="316"/>
      <c r="NLM3" s="316"/>
      <c r="NLN3" s="316"/>
      <c r="NLO3" s="316"/>
      <c r="NLP3" s="316"/>
      <c r="NLQ3" s="316"/>
      <c r="NLR3" s="316"/>
      <c r="NLS3" s="316"/>
      <c r="NLT3" s="316"/>
      <c r="NLU3" s="316"/>
      <c r="NLV3" s="316"/>
      <c r="NLW3" s="316"/>
      <c r="NLX3" s="316"/>
      <c r="NLY3" s="316"/>
      <c r="NLZ3" s="316"/>
      <c r="NMA3" s="316"/>
      <c r="NMB3" s="316"/>
      <c r="NMC3" s="316"/>
      <c r="NMD3" s="316"/>
      <c r="NME3" s="316"/>
      <c r="NMF3" s="316"/>
      <c r="NMG3" s="316"/>
      <c r="NMH3" s="316"/>
      <c r="NMI3" s="316"/>
      <c r="NMJ3" s="316"/>
      <c r="NMK3" s="316"/>
      <c r="NML3" s="316"/>
      <c r="NMM3" s="316"/>
      <c r="NMN3" s="316"/>
      <c r="NMO3" s="316"/>
      <c r="NMP3" s="316"/>
      <c r="NMQ3" s="316"/>
      <c r="NMR3" s="316"/>
      <c r="NMS3" s="316"/>
      <c r="NMT3" s="316"/>
      <c r="NMU3" s="316"/>
      <c r="NMV3" s="316"/>
      <c r="NMW3" s="316"/>
      <c r="NMX3" s="316"/>
      <c r="NMY3" s="316"/>
      <c r="NMZ3" s="316"/>
      <c r="NNA3" s="316"/>
      <c r="NNB3" s="316"/>
      <c r="NNC3" s="316"/>
      <c r="NND3" s="316"/>
      <c r="NNE3" s="316"/>
      <c r="NNF3" s="316"/>
      <c r="NNG3" s="316"/>
      <c r="NNH3" s="316"/>
      <c r="NNI3" s="316"/>
      <c r="NNJ3" s="316"/>
      <c r="NNK3" s="316"/>
      <c r="NNL3" s="316"/>
      <c r="NNM3" s="316"/>
      <c r="NNN3" s="316"/>
      <c r="NNO3" s="316"/>
      <c r="NNP3" s="316"/>
      <c r="NNQ3" s="316"/>
      <c r="NNR3" s="316"/>
      <c r="NNS3" s="316"/>
      <c r="NNT3" s="316"/>
      <c r="NNU3" s="316"/>
      <c r="NNV3" s="316"/>
      <c r="NNW3" s="316"/>
      <c r="NNX3" s="316"/>
      <c r="NNY3" s="316"/>
      <c r="NNZ3" s="316"/>
      <c r="NOA3" s="316"/>
      <c r="NOB3" s="316"/>
      <c r="NOC3" s="316"/>
      <c r="NOD3" s="316"/>
      <c r="NOE3" s="316"/>
      <c r="NOF3" s="316"/>
      <c r="NOG3" s="316"/>
      <c r="NOH3" s="316"/>
      <c r="NOI3" s="316"/>
      <c r="NOJ3" s="316"/>
      <c r="NOK3" s="316"/>
      <c r="NOL3" s="316"/>
      <c r="NOM3" s="316"/>
      <c r="NON3" s="316"/>
      <c r="NOO3" s="316"/>
      <c r="NOP3" s="316"/>
      <c r="NOQ3" s="316"/>
      <c r="NOR3" s="316"/>
      <c r="NOS3" s="316"/>
      <c r="NOT3" s="316"/>
      <c r="NOU3" s="316"/>
      <c r="NOV3" s="316"/>
      <c r="NOW3" s="316"/>
      <c r="NOX3" s="316"/>
      <c r="NOY3" s="316"/>
      <c r="NOZ3" s="316"/>
      <c r="NPA3" s="316"/>
      <c r="NPB3" s="316"/>
      <c r="NPC3" s="316"/>
      <c r="NPD3" s="316"/>
      <c r="NPE3" s="316"/>
      <c r="NPF3" s="316"/>
      <c r="NPG3" s="316"/>
      <c r="NPH3" s="316"/>
      <c r="NPI3" s="316"/>
      <c r="NPJ3" s="316"/>
      <c r="NPK3" s="316"/>
      <c r="NPL3" s="316"/>
      <c r="NPM3" s="316"/>
      <c r="NPN3" s="316"/>
      <c r="NPO3" s="316"/>
      <c r="NPP3" s="316"/>
      <c r="NPQ3" s="316"/>
      <c r="NPR3" s="316"/>
      <c r="NPS3" s="316"/>
      <c r="NPT3" s="316"/>
      <c r="NPU3" s="316"/>
      <c r="NPV3" s="316"/>
      <c r="NPW3" s="316"/>
      <c r="NPX3" s="316"/>
      <c r="NPY3" s="316"/>
      <c r="NPZ3" s="316"/>
      <c r="NQA3" s="316"/>
      <c r="NQB3" s="316"/>
      <c r="NQC3" s="316"/>
      <c r="NQD3" s="316"/>
      <c r="NQE3" s="316"/>
      <c r="NQF3" s="316"/>
      <c r="NQG3" s="316"/>
      <c r="NQH3" s="316"/>
      <c r="NQI3" s="316"/>
      <c r="NQJ3" s="316"/>
      <c r="NQK3" s="316"/>
      <c r="NQL3" s="316"/>
      <c r="NQM3" s="316"/>
      <c r="NQN3" s="316"/>
      <c r="NQO3" s="316"/>
      <c r="NQP3" s="316"/>
      <c r="NQQ3" s="316"/>
      <c r="NQR3" s="316"/>
      <c r="NQS3" s="316"/>
      <c r="NQT3" s="316"/>
      <c r="NQU3" s="316"/>
      <c r="NQV3" s="316"/>
      <c r="NQW3" s="316"/>
      <c r="NQX3" s="316"/>
      <c r="NQY3" s="316"/>
      <c r="NQZ3" s="316"/>
      <c r="NRA3" s="316"/>
      <c r="NRB3" s="316"/>
      <c r="NRC3" s="316"/>
      <c r="NRD3" s="316"/>
      <c r="NRE3" s="316"/>
      <c r="NRF3" s="316"/>
      <c r="NRG3" s="316"/>
      <c r="NRH3" s="316"/>
      <c r="NRI3" s="316"/>
      <c r="NRJ3" s="316"/>
      <c r="NRK3" s="316"/>
      <c r="NRL3" s="316"/>
      <c r="NRM3" s="316"/>
      <c r="NRN3" s="316"/>
      <c r="NRO3" s="316"/>
      <c r="NRP3" s="316"/>
      <c r="NRQ3" s="316"/>
      <c r="NRR3" s="316"/>
      <c r="NRS3" s="316"/>
      <c r="NRT3" s="316"/>
      <c r="NRU3" s="316"/>
      <c r="NRV3" s="316"/>
      <c r="NRW3" s="316"/>
      <c r="NRX3" s="316"/>
      <c r="NRY3" s="316"/>
      <c r="NRZ3" s="316"/>
      <c r="NSA3" s="316"/>
      <c r="NSB3" s="316"/>
      <c r="NSC3" s="316"/>
      <c r="NSD3" s="316"/>
      <c r="NSE3" s="316"/>
      <c r="NSF3" s="316"/>
      <c r="NSG3" s="316"/>
      <c r="NSH3" s="316"/>
      <c r="NSI3" s="316"/>
      <c r="NSJ3" s="316"/>
      <c r="NSK3" s="316"/>
      <c r="NSL3" s="316"/>
      <c r="NSM3" s="316"/>
      <c r="NSN3" s="316"/>
      <c r="NSO3" s="316"/>
      <c r="NSP3" s="316"/>
      <c r="NSQ3" s="316"/>
      <c r="NSR3" s="316"/>
      <c r="NSS3" s="316"/>
      <c r="NST3" s="316"/>
      <c r="NSU3" s="316"/>
      <c r="NSV3" s="316"/>
      <c r="NSW3" s="316"/>
      <c r="NSX3" s="316"/>
      <c r="NSY3" s="316"/>
      <c r="NSZ3" s="316"/>
      <c r="NTA3" s="316"/>
      <c r="NTB3" s="316"/>
      <c r="NTC3" s="316"/>
      <c r="NTD3" s="316"/>
      <c r="NTE3" s="316"/>
      <c r="NTF3" s="316"/>
      <c r="NTG3" s="316"/>
      <c r="NTH3" s="316"/>
      <c r="NTI3" s="316"/>
      <c r="NTJ3" s="316"/>
      <c r="NTK3" s="316"/>
      <c r="NTL3" s="316"/>
      <c r="NTM3" s="316"/>
      <c r="NTN3" s="316"/>
      <c r="NTO3" s="316"/>
      <c r="NTP3" s="316"/>
      <c r="NTQ3" s="316"/>
      <c r="NTR3" s="316"/>
      <c r="NTS3" s="316"/>
      <c r="NTT3" s="316"/>
      <c r="NTU3" s="316"/>
      <c r="NTV3" s="316"/>
      <c r="NTW3" s="316"/>
      <c r="NTX3" s="316"/>
      <c r="NTY3" s="316"/>
      <c r="NTZ3" s="316"/>
      <c r="NUA3" s="316"/>
      <c r="NUB3" s="316"/>
      <c r="NUC3" s="316"/>
      <c r="NUD3" s="316"/>
      <c r="NUE3" s="316"/>
      <c r="NUF3" s="316"/>
      <c r="NUG3" s="316"/>
      <c r="NUH3" s="316"/>
      <c r="NUI3" s="316"/>
      <c r="NUJ3" s="316"/>
      <c r="NUK3" s="316"/>
      <c r="NUL3" s="316"/>
      <c r="NUM3" s="316"/>
      <c r="NUN3" s="316"/>
      <c r="NUO3" s="316"/>
      <c r="NUP3" s="316"/>
      <c r="NUQ3" s="316"/>
      <c r="NUR3" s="316"/>
      <c r="NUS3" s="316"/>
      <c r="NUT3" s="316"/>
      <c r="NUU3" s="316"/>
      <c r="NUV3" s="316"/>
      <c r="NUW3" s="316"/>
      <c r="NUX3" s="316"/>
      <c r="NUY3" s="316"/>
      <c r="NUZ3" s="316"/>
      <c r="NVA3" s="316"/>
      <c r="NVB3" s="316"/>
      <c r="NVC3" s="316"/>
      <c r="NVD3" s="316"/>
      <c r="NVE3" s="316"/>
      <c r="NVF3" s="316"/>
      <c r="NVG3" s="316"/>
      <c r="NVH3" s="316"/>
      <c r="NVI3" s="316"/>
      <c r="NVJ3" s="316"/>
      <c r="NVK3" s="316"/>
      <c r="NVL3" s="316"/>
      <c r="NVM3" s="316"/>
      <c r="NVN3" s="316"/>
      <c r="NVO3" s="316"/>
      <c r="NVP3" s="316"/>
      <c r="NVQ3" s="316"/>
      <c r="NVR3" s="316"/>
      <c r="NVS3" s="316"/>
      <c r="NVT3" s="316"/>
      <c r="NVU3" s="316"/>
      <c r="NVV3" s="316"/>
      <c r="NVW3" s="316"/>
      <c r="NVX3" s="316"/>
      <c r="NVY3" s="316"/>
      <c r="NVZ3" s="316"/>
      <c r="NWA3" s="316"/>
      <c r="NWB3" s="316"/>
      <c r="NWC3" s="316"/>
      <c r="NWD3" s="316"/>
      <c r="NWE3" s="316"/>
      <c r="NWF3" s="316"/>
      <c r="NWG3" s="316"/>
      <c r="NWH3" s="316"/>
      <c r="NWI3" s="316"/>
      <c r="NWJ3" s="316"/>
      <c r="NWK3" s="316"/>
      <c r="NWL3" s="316"/>
      <c r="NWM3" s="316"/>
      <c r="NWN3" s="316"/>
      <c r="NWO3" s="316"/>
      <c r="NWP3" s="316"/>
      <c r="NWQ3" s="316"/>
      <c r="NWR3" s="316"/>
      <c r="NWS3" s="316"/>
      <c r="NWT3" s="316"/>
      <c r="NWU3" s="316"/>
      <c r="NWV3" s="316"/>
      <c r="NWW3" s="316"/>
      <c r="NWX3" s="316"/>
      <c r="NWY3" s="316"/>
      <c r="NWZ3" s="316"/>
      <c r="NXA3" s="316"/>
      <c r="NXB3" s="316"/>
      <c r="NXC3" s="316"/>
      <c r="NXD3" s="316"/>
      <c r="NXE3" s="316"/>
      <c r="NXF3" s="316"/>
      <c r="NXG3" s="316"/>
      <c r="NXH3" s="316"/>
      <c r="NXI3" s="316"/>
      <c r="NXJ3" s="316"/>
      <c r="NXK3" s="316"/>
      <c r="NXL3" s="316"/>
      <c r="NXM3" s="316"/>
      <c r="NXN3" s="316"/>
      <c r="NXO3" s="316"/>
      <c r="NXP3" s="316"/>
      <c r="NXQ3" s="316"/>
      <c r="NXR3" s="316"/>
      <c r="NXS3" s="316"/>
      <c r="NXT3" s="316"/>
      <c r="NXU3" s="316"/>
      <c r="NXV3" s="316"/>
      <c r="NXW3" s="316"/>
      <c r="NXX3" s="316"/>
      <c r="NXY3" s="316"/>
      <c r="NXZ3" s="316"/>
      <c r="NYA3" s="316"/>
      <c r="NYB3" s="316"/>
      <c r="NYC3" s="316"/>
      <c r="NYD3" s="316"/>
      <c r="NYE3" s="316"/>
      <c r="NYF3" s="316"/>
      <c r="NYG3" s="316"/>
      <c r="NYH3" s="316"/>
      <c r="NYI3" s="316"/>
      <c r="NYJ3" s="316"/>
      <c r="NYK3" s="316"/>
      <c r="NYL3" s="316"/>
      <c r="NYM3" s="316"/>
      <c r="NYN3" s="316"/>
      <c r="NYO3" s="316"/>
      <c r="NYP3" s="316"/>
      <c r="NYQ3" s="316"/>
      <c r="NYR3" s="316"/>
      <c r="NYS3" s="316"/>
      <c r="NYT3" s="316"/>
      <c r="NYU3" s="316"/>
      <c r="NYV3" s="316"/>
      <c r="NYW3" s="316"/>
      <c r="NYX3" s="316"/>
      <c r="NYY3" s="316"/>
      <c r="NYZ3" s="316"/>
      <c r="NZA3" s="316"/>
      <c r="NZB3" s="316"/>
      <c r="NZC3" s="316"/>
      <c r="NZD3" s="316"/>
      <c r="NZE3" s="316"/>
      <c r="NZF3" s="316"/>
      <c r="NZG3" s="316"/>
      <c r="NZH3" s="316"/>
      <c r="NZI3" s="316"/>
      <c r="NZJ3" s="316"/>
      <c r="NZK3" s="316"/>
      <c r="NZL3" s="316"/>
      <c r="NZM3" s="316"/>
      <c r="NZN3" s="316"/>
      <c r="NZO3" s="316"/>
      <c r="NZP3" s="316"/>
      <c r="NZQ3" s="316"/>
      <c r="NZR3" s="316"/>
      <c r="NZS3" s="316"/>
      <c r="NZT3" s="316"/>
      <c r="NZU3" s="316"/>
      <c r="NZV3" s="316"/>
      <c r="NZW3" s="316"/>
      <c r="NZX3" s="316"/>
      <c r="NZY3" s="316"/>
      <c r="NZZ3" s="316"/>
      <c r="OAA3" s="316"/>
      <c r="OAB3" s="316"/>
      <c r="OAC3" s="316"/>
      <c r="OAD3" s="316"/>
      <c r="OAE3" s="316"/>
      <c r="OAF3" s="316"/>
      <c r="OAG3" s="316"/>
      <c r="OAH3" s="316"/>
      <c r="OAI3" s="316"/>
      <c r="OAJ3" s="316"/>
      <c r="OAK3" s="316"/>
      <c r="OAL3" s="316"/>
      <c r="OAM3" s="316"/>
      <c r="OAN3" s="316"/>
      <c r="OAO3" s="316"/>
      <c r="OAP3" s="316"/>
      <c r="OAQ3" s="316"/>
      <c r="OAR3" s="316"/>
      <c r="OAS3" s="316"/>
      <c r="OAT3" s="316"/>
      <c r="OAU3" s="316"/>
      <c r="OAV3" s="316"/>
      <c r="OAW3" s="316"/>
      <c r="OAX3" s="316"/>
      <c r="OAY3" s="316"/>
      <c r="OAZ3" s="316"/>
      <c r="OBA3" s="316"/>
      <c r="OBB3" s="316"/>
      <c r="OBC3" s="316"/>
      <c r="OBD3" s="316"/>
      <c r="OBE3" s="316"/>
      <c r="OBF3" s="316"/>
      <c r="OBG3" s="316"/>
      <c r="OBH3" s="316"/>
      <c r="OBI3" s="316"/>
      <c r="OBJ3" s="316"/>
      <c r="OBK3" s="316"/>
      <c r="OBL3" s="316"/>
      <c r="OBM3" s="316"/>
      <c r="OBN3" s="316"/>
      <c r="OBO3" s="316"/>
      <c r="OBP3" s="316"/>
      <c r="OBQ3" s="316"/>
      <c r="OBR3" s="316"/>
      <c r="OBS3" s="316"/>
      <c r="OBT3" s="316"/>
      <c r="OBU3" s="316"/>
      <c r="OBV3" s="316"/>
      <c r="OBW3" s="316"/>
      <c r="OBX3" s="316"/>
      <c r="OBY3" s="316"/>
      <c r="OBZ3" s="316"/>
      <c r="OCA3" s="316"/>
      <c r="OCB3" s="316"/>
      <c r="OCC3" s="316"/>
      <c r="OCD3" s="316"/>
      <c r="OCE3" s="316"/>
      <c r="OCF3" s="316"/>
      <c r="OCG3" s="316"/>
      <c r="OCH3" s="316"/>
      <c r="OCI3" s="316"/>
      <c r="OCJ3" s="316"/>
      <c r="OCK3" s="316"/>
      <c r="OCL3" s="316"/>
      <c r="OCM3" s="316"/>
      <c r="OCN3" s="316"/>
      <c r="OCO3" s="316"/>
      <c r="OCP3" s="316"/>
      <c r="OCQ3" s="316"/>
      <c r="OCR3" s="316"/>
      <c r="OCS3" s="316"/>
      <c r="OCT3" s="316"/>
      <c r="OCU3" s="316"/>
      <c r="OCV3" s="316"/>
      <c r="OCW3" s="316"/>
      <c r="OCX3" s="316"/>
      <c r="OCY3" s="316"/>
      <c r="OCZ3" s="316"/>
      <c r="ODA3" s="316"/>
      <c r="ODB3" s="316"/>
      <c r="ODC3" s="316"/>
      <c r="ODD3" s="316"/>
      <c r="ODE3" s="316"/>
      <c r="ODF3" s="316"/>
      <c r="ODG3" s="316"/>
      <c r="ODH3" s="316"/>
      <c r="ODI3" s="316"/>
      <c r="ODJ3" s="316"/>
      <c r="ODK3" s="316"/>
      <c r="ODL3" s="316"/>
      <c r="ODM3" s="316"/>
      <c r="ODN3" s="316"/>
      <c r="ODO3" s="316"/>
      <c r="ODP3" s="316"/>
      <c r="ODQ3" s="316"/>
      <c r="ODR3" s="316"/>
      <c r="ODS3" s="316"/>
      <c r="ODT3" s="316"/>
      <c r="ODU3" s="316"/>
      <c r="ODV3" s="316"/>
      <c r="ODW3" s="316"/>
      <c r="ODX3" s="316"/>
      <c r="ODY3" s="316"/>
      <c r="ODZ3" s="316"/>
      <c r="OEA3" s="316"/>
      <c r="OEB3" s="316"/>
      <c r="OEC3" s="316"/>
      <c r="OED3" s="316"/>
      <c r="OEE3" s="316"/>
      <c r="OEF3" s="316"/>
      <c r="OEG3" s="316"/>
      <c r="OEH3" s="316"/>
      <c r="OEI3" s="316"/>
      <c r="OEJ3" s="316"/>
      <c r="OEK3" s="316"/>
      <c r="OEL3" s="316"/>
      <c r="OEM3" s="316"/>
      <c r="OEN3" s="316"/>
      <c r="OEO3" s="316"/>
      <c r="OEP3" s="316"/>
      <c r="OEQ3" s="316"/>
      <c r="OER3" s="316"/>
      <c r="OES3" s="316"/>
      <c r="OET3" s="316"/>
      <c r="OEU3" s="316"/>
      <c r="OEV3" s="316"/>
      <c r="OEW3" s="316"/>
      <c r="OEX3" s="316"/>
      <c r="OEY3" s="316"/>
      <c r="OEZ3" s="316"/>
      <c r="OFA3" s="316"/>
      <c r="OFB3" s="316"/>
      <c r="OFC3" s="316"/>
      <c r="OFD3" s="316"/>
      <c r="OFE3" s="316"/>
      <c r="OFF3" s="316"/>
      <c r="OFG3" s="316"/>
      <c r="OFH3" s="316"/>
      <c r="OFI3" s="316"/>
      <c r="OFJ3" s="316"/>
      <c r="OFK3" s="316"/>
      <c r="OFL3" s="316"/>
      <c r="OFM3" s="316"/>
      <c r="OFN3" s="316"/>
      <c r="OFO3" s="316"/>
      <c r="OFP3" s="316"/>
      <c r="OFQ3" s="316"/>
      <c r="OFR3" s="316"/>
      <c r="OFS3" s="316"/>
      <c r="OFT3" s="316"/>
      <c r="OFU3" s="316"/>
      <c r="OFV3" s="316"/>
      <c r="OFW3" s="316"/>
      <c r="OFX3" s="316"/>
      <c r="OFY3" s="316"/>
      <c r="OFZ3" s="316"/>
      <c r="OGA3" s="316"/>
      <c r="OGB3" s="316"/>
      <c r="OGC3" s="316"/>
      <c r="OGD3" s="316"/>
      <c r="OGE3" s="316"/>
      <c r="OGF3" s="316"/>
      <c r="OGG3" s="316"/>
      <c r="OGH3" s="316"/>
      <c r="OGI3" s="316"/>
      <c r="OGJ3" s="316"/>
      <c r="OGK3" s="316"/>
      <c r="OGL3" s="316"/>
      <c r="OGM3" s="316"/>
      <c r="OGN3" s="316"/>
      <c r="OGO3" s="316"/>
      <c r="OGP3" s="316"/>
      <c r="OGQ3" s="316"/>
      <c r="OGR3" s="316"/>
      <c r="OGS3" s="316"/>
      <c r="OGT3" s="316"/>
      <c r="OGU3" s="316"/>
      <c r="OGV3" s="316"/>
      <c r="OGW3" s="316"/>
      <c r="OGX3" s="316"/>
      <c r="OGY3" s="316"/>
      <c r="OGZ3" s="316"/>
      <c r="OHA3" s="316"/>
      <c r="OHB3" s="316"/>
      <c r="OHC3" s="316"/>
      <c r="OHD3" s="316"/>
      <c r="OHE3" s="316"/>
      <c r="OHF3" s="316"/>
      <c r="OHG3" s="316"/>
      <c r="OHH3" s="316"/>
      <c r="OHI3" s="316"/>
      <c r="OHJ3" s="316"/>
      <c r="OHK3" s="316"/>
      <c r="OHL3" s="316"/>
      <c r="OHM3" s="316"/>
      <c r="OHN3" s="316"/>
      <c r="OHO3" s="316"/>
      <c r="OHP3" s="316"/>
      <c r="OHQ3" s="316"/>
      <c r="OHR3" s="316"/>
      <c r="OHS3" s="316"/>
      <c r="OHT3" s="316"/>
      <c r="OHU3" s="316"/>
      <c r="OHV3" s="316"/>
      <c r="OHW3" s="316"/>
      <c r="OHX3" s="316"/>
      <c r="OHY3" s="316"/>
      <c r="OHZ3" s="316"/>
      <c r="OIA3" s="316"/>
      <c r="OIB3" s="316"/>
      <c r="OIC3" s="316"/>
      <c r="OID3" s="316"/>
      <c r="OIE3" s="316"/>
      <c r="OIF3" s="316"/>
      <c r="OIG3" s="316"/>
      <c r="OIH3" s="316"/>
      <c r="OII3" s="316"/>
      <c r="OIJ3" s="316"/>
      <c r="OIK3" s="316"/>
      <c r="OIL3" s="316"/>
      <c r="OIM3" s="316"/>
      <c r="OIN3" s="316"/>
      <c r="OIO3" s="316"/>
      <c r="OIP3" s="316"/>
      <c r="OIQ3" s="316"/>
      <c r="OIR3" s="316"/>
      <c r="OIS3" s="316"/>
      <c r="OIT3" s="316"/>
      <c r="OIU3" s="316"/>
      <c r="OIV3" s="316"/>
      <c r="OIW3" s="316"/>
      <c r="OIX3" s="316"/>
      <c r="OIY3" s="316"/>
      <c r="OIZ3" s="316"/>
      <c r="OJA3" s="316"/>
      <c r="OJB3" s="316"/>
      <c r="OJC3" s="316"/>
      <c r="OJD3" s="316"/>
      <c r="OJE3" s="316"/>
      <c r="OJF3" s="316"/>
      <c r="OJG3" s="316"/>
      <c r="OJH3" s="316"/>
      <c r="OJI3" s="316"/>
      <c r="OJJ3" s="316"/>
      <c r="OJK3" s="316"/>
      <c r="OJL3" s="316"/>
      <c r="OJM3" s="316"/>
      <c r="OJN3" s="316"/>
      <c r="OJO3" s="316"/>
      <c r="OJP3" s="316"/>
      <c r="OJQ3" s="316"/>
      <c r="OJR3" s="316"/>
      <c r="OJS3" s="316"/>
      <c r="OJT3" s="316"/>
      <c r="OJU3" s="316"/>
      <c r="OJV3" s="316"/>
      <c r="OJW3" s="316"/>
      <c r="OJX3" s="316"/>
      <c r="OJY3" s="316"/>
      <c r="OJZ3" s="316"/>
      <c r="OKA3" s="316"/>
      <c r="OKB3" s="316"/>
      <c r="OKC3" s="316"/>
      <c r="OKD3" s="316"/>
      <c r="OKE3" s="316"/>
      <c r="OKF3" s="316"/>
      <c r="OKG3" s="316"/>
      <c r="OKH3" s="316"/>
      <c r="OKI3" s="316"/>
      <c r="OKJ3" s="316"/>
      <c r="OKK3" s="316"/>
      <c r="OKL3" s="316"/>
      <c r="OKM3" s="316"/>
      <c r="OKN3" s="316"/>
      <c r="OKO3" s="316"/>
      <c r="OKP3" s="316"/>
      <c r="OKQ3" s="316"/>
      <c r="OKR3" s="316"/>
      <c r="OKS3" s="316"/>
      <c r="OKT3" s="316"/>
      <c r="OKU3" s="316"/>
      <c r="OKV3" s="316"/>
      <c r="OKW3" s="316"/>
      <c r="OKX3" s="316"/>
      <c r="OKY3" s="316"/>
      <c r="OKZ3" s="316"/>
      <c r="OLA3" s="316"/>
      <c r="OLB3" s="316"/>
      <c r="OLC3" s="316"/>
      <c r="OLD3" s="316"/>
      <c r="OLE3" s="316"/>
      <c r="OLF3" s="316"/>
      <c r="OLG3" s="316"/>
      <c r="OLH3" s="316"/>
      <c r="OLI3" s="316"/>
      <c r="OLJ3" s="316"/>
      <c r="OLK3" s="316"/>
      <c r="OLL3" s="316"/>
      <c r="OLM3" s="316"/>
      <c r="OLN3" s="316"/>
      <c r="OLO3" s="316"/>
      <c r="OLP3" s="316"/>
      <c r="OLQ3" s="316"/>
      <c r="OLR3" s="316"/>
      <c r="OLS3" s="316"/>
      <c r="OLT3" s="316"/>
      <c r="OLU3" s="316"/>
      <c r="OLV3" s="316"/>
      <c r="OLW3" s="316"/>
      <c r="OLX3" s="316"/>
      <c r="OLY3" s="316"/>
      <c r="OLZ3" s="316"/>
      <c r="OMA3" s="316"/>
      <c r="OMB3" s="316"/>
      <c r="OMC3" s="316"/>
      <c r="OMD3" s="316"/>
      <c r="OME3" s="316"/>
      <c r="OMF3" s="316"/>
      <c r="OMG3" s="316"/>
      <c r="OMH3" s="316"/>
      <c r="OMI3" s="316"/>
      <c r="OMJ3" s="316"/>
      <c r="OMK3" s="316"/>
      <c r="OML3" s="316"/>
      <c r="OMM3" s="316"/>
      <c r="OMN3" s="316"/>
      <c r="OMO3" s="316"/>
      <c r="OMP3" s="316"/>
      <c r="OMQ3" s="316"/>
      <c r="OMR3" s="316"/>
      <c r="OMS3" s="316"/>
      <c r="OMT3" s="316"/>
      <c r="OMU3" s="316"/>
      <c r="OMV3" s="316"/>
      <c r="OMW3" s="316"/>
      <c r="OMX3" s="316"/>
      <c r="OMY3" s="316"/>
      <c r="OMZ3" s="316"/>
      <c r="ONA3" s="316"/>
      <c r="ONB3" s="316"/>
      <c r="ONC3" s="316"/>
      <c r="OND3" s="316"/>
      <c r="ONE3" s="316"/>
      <c r="ONF3" s="316"/>
      <c r="ONG3" s="316"/>
      <c r="ONH3" s="316"/>
      <c r="ONI3" s="316"/>
      <c r="ONJ3" s="316"/>
      <c r="ONK3" s="316"/>
      <c r="ONL3" s="316"/>
      <c r="ONM3" s="316"/>
      <c r="ONN3" s="316"/>
      <c r="ONO3" s="316"/>
      <c r="ONP3" s="316"/>
      <c r="ONQ3" s="316"/>
      <c r="ONR3" s="316"/>
      <c r="ONS3" s="316"/>
      <c r="ONT3" s="316"/>
      <c r="ONU3" s="316"/>
      <c r="ONV3" s="316"/>
      <c r="ONW3" s="316"/>
      <c r="ONX3" s="316"/>
      <c r="ONY3" s="316"/>
      <c r="ONZ3" s="316"/>
      <c r="OOA3" s="316"/>
      <c r="OOB3" s="316"/>
      <c r="OOC3" s="316"/>
      <c r="OOD3" s="316"/>
      <c r="OOE3" s="316"/>
      <c r="OOF3" s="316"/>
      <c r="OOG3" s="316"/>
      <c r="OOH3" s="316"/>
      <c r="OOI3" s="316"/>
      <c r="OOJ3" s="316"/>
      <c r="OOK3" s="316"/>
      <c r="OOL3" s="316"/>
      <c r="OOM3" s="316"/>
      <c r="OON3" s="316"/>
      <c r="OOO3" s="316"/>
      <c r="OOP3" s="316"/>
      <c r="OOQ3" s="316"/>
      <c r="OOR3" s="316"/>
      <c r="OOS3" s="316"/>
      <c r="OOT3" s="316"/>
      <c r="OOU3" s="316"/>
      <c r="OOV3" s="316"/>
      <c r="OOW3" s="316"/>
      <c r="OOX3" s="316"/>
      <c r="OOY3" s="316"/>
      <c r="OOZ3" s="316"/>
      <c r="OPA3" s="316"/>
      <c r="OPB3" s="316"/>
      <c r="OPC3" s="316"/>
      <c r="OPD3" s="316"/>
      <c r="OPE3" s="316"/>
      <c r="OPF3" s="316"/>
      <c r="OPG3" s="316"/>
      <c r="OPH3" s="316"/>
      <c r="OPI3" s="316"/>
      <c r="OPJ3" s="316"/>
      <c r="OPK3" s="316"/>
      <c r="OPL3" s="316"/>
      <c r="OPM3" s="316"/>
      <c r="OPN3" s="316"/>
      <c r="OPO3" s="316"/>
      <c r="OPP3" s="316"/>
      <c r="OPQ3" s="316"/>
      <c r="OPR3" s="316"/>
      <c r="OPS3" s="316"/>
      <c r="OPT3" s="316"/>
      <c r="OPU3" s="316"/>
      <c r="OPV3" s="316"/>
      <c r="OPW3" s="316"/>
      <c r="OPX3" s="316"/>
      <c r="OPY3" s="316"/>
      <c r="OPZ3" s="316"/>
      <c r="OQA3" s="316"/>
      <c r="OQB3" s="316"/>
      <c r="OQC3" s="316"/>
      <c r="OQD3" s="316"/>
      <c r="OQE3" s="316"/>
      <c r="OQF3" s="316"/>
      <c r="OQG3" s="316"/>
      <c r="OQH3" s="316"/>
      <c r="OQI3" s="316"/>
      <c r="OQJ3" s="316"/>
      <c r="OQK3" s="316"/>
      <c r="OQL3" s="316"/>
      <c r="OQM3" s="316"/>
      <c r="OQN3" s="316"/>
      <c r="OQO3" s="316"/>
      <c r="OQP3" s="316"/>
      <c r="OQQ3" s="316"/>
      <c r="OQR3" s="316"/>
      <c r="OQS3" s="316"/>
      <c r="OQT3" s="316"/>
      <c r="OQU3" s="316"/>
      <c r="OQV3" s="316"/>
      <c r="OQW3" s="316"/>
      <c r="OQX3" s="316"/>
      <c r="OQY3" s="316"/>
      <c r="OQZ3" s="316"/>
      <c r="ORA3" s="316"/>
      <c r="ORB3" s="316"/>
      <c r="ORC3" s="316"/>
      <c r="ORD3" s="316"/>
      <c r="ORE3" s="316"/>
      <c r="ORF3" s="316"/>
      <c r="ORG3" s="316"/>
      <c r="ORH3" s="316"/>
      <c r="ORI3" s="316"/>
      <c r="ORJ3" s="316"/>
      <c r="ORK3" s="316"/>
      <c r="ORL3" s="316"/>
      <c r="ORM3" s="316"/>
      <c r="ORN3" s="316"/>
      <c r="ORO3" s="316"/>
      <c r="ORP3" s="316"/>
      <c r="ORQ3" s="316"/>
      <c r="ORR3" s="316"/>
      <c r="ORS3" s="316"/>
      <c r="ORT3" s="316"/>
      <c r="ORU3" s="316"/>
      <c r="ORV3" s="316"/>
      <c r="ORW3" s="316"/>
      <c r="ORX3" s="316"/>
      <c r="ORY3" s="316"/>
      <c r="ORZ3" s="316"/>
      <c r="OSA3" s="316"/>
      <c r="OSB3" s="316"/>
      <c r="OSC3" s="316"/>
      <c r="OSD3" s="316"/>
      <c r="OSE3" s="316"/>
      <c r="OSF3" s="316"/>
      <c r="OSG3" s="316"/>
      <c r="OSH3" s="316"/>
      <c r="OSI3" s="316"/>
      <c r="OSJ3" s="316"/>
      <c r="OSK3" s="316"/>
      <c r="OSL3" s="316"/>
      <c r="OSM3" s="316"/>
      <c r="OSN3" s="316"/>
      <c r="OSO3" s="316"/>
      <c r="OSP3" s="316"/>
      <c r="OSQ3" s="316"/>
      <c r="OSR3" s="316"/>
      <c r="OSS3" s="316"/>
      <c r="OST3" s="316"/>
      <c r="OSU3" s="316"/>
      <c r="OSV3" s="316"/>
      <c r="OSW3" s="316"/>
      <c r="OSX3" s="316"/>
      <c r="OSY3" s="316"/>
      <c r="OSZ3" s="316"/>
      <c r="OTA3" s="316"/>
      <c r="OTB3" s="316"/>
      <c r="OTC3" s="316"/>
      <c r="OTD3" s="316"/>
      <c r="OTE3" s="316"/>
      <c r="OTF3" s="316"/>
      <c r="OTG3" s="316"/>
      <c r="OTH3" s="316"/>
      <c r="OTI3" s="316"/>
      <c r="OTJ3" s="316"/>
      <c r="OTK3" s="316"/>
      <c r="OTL3" s="316"/>
      <c r="OTM3" s="316"/>
      <c r="OTN3" s="316"/>
      <c r="OTO3" s="316"/>
      <c r="OTP3" s="316"/>
      <c r="OTQ3" s="316"/>
      <c r="OTR3" s="316"/>
      <c r="OTS3" s="316"/>
      <c r="OTT3" s="316"/>
      <c r="OTU3" s="316"/>
      <c r="OTV3" s="316"/>
      <c r="OTW3" s="316"/>
      <c r="OTX3" s="316"/>
      <c r="OTY3" s="316"/>
      <c r="OTZ3" s="316"/>
      <c r="OUA3" s="316"/>
      <c r="OUB3" s="316"/>
      <c r="OUC3" s="316"/>
      <c r="OUD3" s="316"/>
      <c r="OUE3" s="316"/>
      <c r="OUF3" s="316"/>
      <c r="OUG3" s="316"/>
      <c r="OUH3" s="316"/>
      <c r="OUI3" s="316"/>
      <c r="OUJ3" s="316"/>
      <c r="OUK3" s="316"/>
      <c r="OUL3" s="316"/>
      <c r="OUM3" s="316"/>
      <c r="OUN3" s="316"/>
      <c r="OUO3" s="316"/>
      <c r="OUP3" s="316"/>
      <c r="OUQ3" s="316"/>
      <c r="OUR3" s="316"/>
      <c r="OUS3" s="316"/>
      <c r="OUT3" s="316"/>
      <c r="OUU3" s="316"/>
      <c r="OUV3" s="316"/>
      <c r="OUW3" s="316"/>
      <c r="OUX3" s="316"/>
      <c r="OUY3" s="316"/>
      <c r="OUZ3" s="316"/>
      <c r="OVA3" s="316"/>
      <c r="OVB3" s="316"/>
      <c r="OVC3" s="316"/>
      <c r="OVD3" s="316"/>
      <c r="OVE3" s="316"/>
      <c r="OVF3" s="316"/>
      <c r="OVG3" s="316"/>
      <c r="OVH3" s="316"/>
      <c r="OVI3" s="316"/>
      <c r="OVJ3" s="316"/>
      <c r="OVK3" s="316"/>
      <c r="OVL3" s="316"/>
      <c r="OVM3" s="316"/>
      <c r="OVN3" s="316"/>
      <c r="OVO3" s="316"/>
      <c r="OVP3" s="316"/>
      <c r="OVQ3" s="316"/>
      <c r="OVR3" s="316"/>
      <c r="OVS3" s="316"/>
      <c r="OVT3" s="316"/>
      <c r="OVU3" s="316"/>
      <c r="OVV3" s="316"/>
      <c r="OVW3" s="316"/>
      <c r="OVX3" s="316"/>
      <c r="OVY3" s="316"/>
      <c r="OVZ3" s="316"/>
      <c r="OWA3" s="316"/>
      <c r="OWB3" s="316"/>
      <c r="OWC3" s="316"/>
      <c r="OWD3" s="316"/>
      <c r="OWE3" s="316"/>
      <c r="OWF3" s="316"/>
      <c r="OWG3" s="316"/>
      <c r="OWH3" s="316"/>
      <c r="OWI3" s="316"/>
      <c r="OWJ3" s="316"/>
      <c r="OWK3" s="316"/>
      <c r="OWL3" s="316"/>
      <c r="OWM3" s="316"/>
      <c r="OWN3" s="316"/>
      <c r="OWO3" s="316"/>
      <c r="OWP3" s="316"/>
      <c r="OWQ3" s="316"/>
      <c r="OWR3" s="316"/>
      <c r="OWS3" s="316"/>
      <c r="OWT3" s="316"/>
      <c r="OWU3" s="316"/>
      <c r="OWV3" s="316"/>
      <c r="OWW3" s="316"/>
      <c r="OWX3" s="316"/>
      <c r="OWY3" s="316"/>
      <c r="OWZ3" s="316"/>
      <c r="OXA3" s="316"/>
      <c r="OXB3" s="316"/>
      <c r="OXC3" s="316"/>
      <c r="OXD3" s="316"/>
      <c r="OXE3" s="316"/>
      <c r="OXF3" s="316"/>
      <c r="OXG3" s="316"/>
      <c r="OXH3" s="316"/>
      <c r="OXI3" s="316"/>
      <c r="OXJ3" s="316"/>
      <c r="OXK3" s="316"/>
      <c r="OXL3" s="316"/>
      <c r="OXM3" s="316"/>
      <c r="OXN3" s="316"/>
      <c r="OXO3" s="316"/>
      <c r="OXP3" s="316"/>
      <c r="OXQ3" s="316"/>
      <c r="OXR3" s="316"/>
      <c r="OXS3" s="316"/>
      <c r="OXT3" s="316"/>
      <c r="OXU3" s="316"/>
      <c r="OXV3" s="316"/>
      <c r="OXW3" s="316"/>
      <c r="OXX3" s="316"/>
      <c r="OXY3" s="316"/>
      <c r="OXZ3" s="316"/>
      <c r="OYA3" s="316"/>
      <c r="OYB3" s="316"/>
      <c r="OYC3" s="316"/>
      <c r="OYD3" s="316"/>
      <c r="OYE3" s="316"/>
      <c r="OYF3" s="316"/>
      <c r="OYG3" s="316"/>
      <c r="OYH3" s="316"/>
      <c r="OYI3" s="316"/>
      <c r="OYJ3" s="316"/>
      <c r="OYK3" s="316"/>
      <c r="OYL3" s="316"/>
      <c r="OYM3" s="316"/>
      <c r="OYN3" s="316"/>
      <c r="OYO3" s="316"/>
      <c r="OYP3" s="316"/>
      <c r="OYQ3" s="316"/>
      <c r="OYR3" s="316"/>
      <c r="OYS3" s="316"/>
      <c r="OYT3" s="316"/>
      <c r="OYU3" s="316"/>
      <c r="OYV3" s="316"/>
      <c r="OYW3" s="316"/>
      <c r="OYX3" s="316"/>
      <c r="OYY3" s="316"/>
      <c r="OYZ3" s="316"/>
      <c r="OZA3" s="316"/>
      <c r="OZB3" s="316"/>
      <c r="OZC3" s="316"/>
      <c r="OZD3" s="316"/>
      <c r="OZE3" s="316"/>
      <c r="OZF3" s="316"/>
      <c r="OZG3" s="316"/>
      <c r="OZH3" s="316"/>
      <c r="OZI3" s="316"/>
      <c r="OZJ3" s="316"/>
      <c r="OZK3" s="316"/>
      <c r="OZL3" s="316"/>
      <c r="OZM3" s="316"/>
      <c r="OZN3" s="316"/>
      <c r="OZO3" s="316"/>
      <c r="OZP3" s="316"/>
      <c r="OZQ3" s="316"/>
      <c r="OZR3" s="316"/>
      <c r="OZS3" s="316"/>
      <c r="OZT3" s="316"/>
      <c r="OZU3" s="316"/>
      <c r="OZV3" s="316"/>
      <c r="OZW3" s="316"/>
      <c r="OZX3" s="316"/>
      <c r="OZY3" s="316"/>
      <c r="OZZ3" s="316"/>
      <c r="PAA3" s="316"/>
      <c r="PAB3" s="316"/>
      <c r="PAC3" s="316"/>
      <c r="PAD3" s="316"/>
      <c r="PAE3" s="316"/>
      <c r="PAF3" s="316"/>
      <c r="PAG3" s="316"/>
      <c r="PAH3" s="316"/>
      <c r="PAI3" s="316"/>
      <c r="PAJ3" s="316"/>
      <c r="PAK3" s="316"/>
      <c r="PAL3" s="316"/>
      <c r="PAM3" s="316"/>
      <c r="PAN3" s="316"/>
      <c r="PAO3" s="316"/>
      <c r="PAP3" s="316"/>
      <c r="PAQ3" s="316"/>
      <c r="PAR3" s="316"/>
      <c r="PAS3" s="316"/>
      <c r="PAT3" s="316"/>
      <c r="PAU3" s="316"/>
      <c r="PAV3" s="316"/>
      <c r="PAW3" s="316"/>
      <c r="PAX3" s="316"/>
      <c r="PAY3" s="316"/>
      <c r="PAZ3" s="316"/>
      <c r="PBA3" s="316"/>
      <c r="PBB3" s="316"/>
      <c r="PBC3" s="316"/>
      <c r="PBD3" s="316"/>
      <c r="PBE3" s="316"/>
      <c r="PBF3" s="316"/>
      <c r="PBG3" s="316"/>
      <c r="PBH3" s="316"/>
      <c r="PBI3" s="316"/>
      <c r="PBJ3" s="316"/>
      <c r="PBK3" s="316"/>
      <c r="PBL3" s="316"/>
      <c r="PBM3" s="316"/>
      <c r="PBN3" s="316"/>
      <c r="PBO3" s="316"/>
      <c r="PBP3" s="316"/>
      <c r="PBQ3" s="316"/>
      <c r="PBR3" s="316"/>
      <c r="PBS3" s="316"/>
      <c r="PBT3" s="316"/>
      <c r="PBU3" s="316"/>
      <c r="PBV3" s="316"/>
      <c r="PBW3" s="316"/>
      <c r="PBX3" s="316"/>
      <c r="PBY3" s="316"/>
      <c r="PBZ3" s="316"/>
      <c r="PCA3" s="316"/>
      <c r="PCB3" s="316"/>
      <c r="PCC3" s="316"/>
      <c r="PCD3" s="316"/>
      <c r="PCE3" s="316"/>
      <c r="PCF3" s="316"/>
      <c r="PCG3" s="316"/>
      <c r="PCH3" s="316"/>
      <c r="PCI3" s="316"/>
      <c r="PCJ3" s="316"/>
      <c r="PCK3" s="316"/>
      <c r="PCL3" s="316"/>
      <c r="PCM3" s="316"/>
      <c r="PCN3" s="316"/>
      <c r="PCO3" s="316"/>
      <c r="PCP3" s="316"/>
      <c r="PCQ3" s="316"/>
      <c r="PCR3" s="316"/>
      <c r="PCS3" s="316"/>
      <c r="PCT3" s="316"/>
      <c r="PCU3" s="316"/>
      <c r="PCV3" s="316"/>
      <c r="PCW3" s="316"/>
      <c r="PCX3" s="316"/>
      <c r="PCY3" s="316"/>
      <c r="PCZ3" s="316"/>
      <c r="PDA3" s="316"/>
      <c r="PDB3" s="316"/>
      <c r="PDC3" s="316"/>
      <c r="PDD3" s="316"/>
      <c r="PDE3" s="316"/>
      <c r="PDF3" s="316"/>
      <c r="PDG3" s="316"/>
      <c r="PDH3" s="316"/>
      <c r="PDI3" s="316"/>
      <c r="PDJ3" s="316"/>
      <c r="PDK3" s="316"/>
      <c r="PDL3" s="316"/>
      <c r="PDM3" s="316"/>
      <c r="PDN3" s="316"/>
      <c r="PDO3" s="316"/>
      <c r="PDP3" s="316"/>
      <c r="PDQ3" s="316"/>
      <c r="PDR3" s="316"/>
      <c r="PDS3" s="316"/>
      <c r="PDT3" s="316"/>
      <c r="PDU3" s="316"/>
      <c r="PDV3" s="316"/>
      <c r="PDW3" s="316"/>
      <c r="PDX3" s="316"/>
      <c r="PDY3" s="316"/>
      <c r="PDZ3" s="316"/>
      <c r="PEA3" s="316"/>
      <c r="PEB3" s="316"/>
      <c r="PEC3" s="316"/>
      <c r="PED3" s="316"/>
      <c r="PEE3" s="316"/>
      <c r="PEF3" s="316"/>
      <c r="PEG3" s="316"/>
      <c r="PEH3" s="316"/>
      <c r="PEI3" s="316"/>
      <c r="PEJ3" s="316"/>
      <c r="PEK3" s="316"/>
      <c r="PEL3" s="316"/>
      <c r="PEM3" s="316"/>
      <c r="PEN3" s="316"/>
      <c r="PEO3" s="316"/>
      <c r="PEP3" s="316"/>
      <c r="PEQ3" s="316"/>
      <c r="PER3" s="316"/>
      <c r="PES3" s="316"/>
      <c r="PET3" s="316"/>
      <c r="PEU3" s="316"/>
      <c r="PEV3" s="316"/>
      <c r="PEW3" s="316"/>
      <c r="PEX3" s="316"/>
      <c r="PEY3" s="316"/>
      <c r="PEZ3" s="316"/>
      <c r="PFA3" s="316"/>
      <c r="PFB3" s="316"/>
      <c r="PFC3" s="316"/>
      <c r="PFD3" s="316"/>
      <c r="PFE3" s="316"/>
      <c r="PFF3" s="316"/>
      <c r="PFG3" s="316"/>
      <c r="PFH3" s="316"/>
      <c r="PFI3" s="316"/>
      <c r="PFJ3" s="316"/>
      <c r="PFK3" s="316"/>
      <c r="PFL3" s="316"/>
      <c r="PFM3" s="316"/>
      <c r="PFN3" s="316"/>
      <c r="PFO3" s="316"/>
      <c r="PFP3" s="316"/>
      <c r="PFQ3" s="316"/>
      <c r="PFR3" s="316"/>
      <c r="PFS3" s="316"/>
      <c r="PFT3" s="316"/>
      <c r="PFU3" s="316"/>
      <c r="PFV3" s="316"/>
      <c r="PFW3" s="316"/>
      <c r="PFX3" s="316"/>
      <c r="PFY3" s="316"/>
      <c r="PFZ3" s="316"/>
      <c r="PGA3" s="316"/>
      <c r="PGB3" s="316"/>
      <c r="PGC3" s="316"/>
      <c r="PGD3" s="316"/>
      <c r="PGE3" s="316"/>
      <c r="PGF3" s="316"/>
      <c r="PGG3" s="316"/>
      <c r="PGH3" s="316"/>
      <c r="PGI3" s="316"/>
      <c r="PGJ3" s="316"/>
      <c r="PGK3" s="316"/>
      <c r="PGL3" s="316"/>
      <c r="PGM3" s="316"/>
      <c r="PGN3" s="316"/>
      <c r="PGO3" s="316"/>
      <c r="PGP3" s="316"/>
      <c r="PGQ3" s="316"/>
      <c r="PGR3" s="316"/>
      <c r="PGS3" s="316"/>
      <c r="PGT3" s="316"/>
      <c r="PGU3" s="316"/>
      <c r="PGV3" s="316"/>
      <c r="PGW3" s="316"/>
      <c r="PGX3" s="316"/>
      <c r="PGY3" s="316"/>
      <c r="PGZ3" s="316"/>
      <c r="PHA3" s="316"/>
      <c r="PHB3" s="316"/>
      <c r="PHC3" s="316"/>
      <c r="PHD3" s="316"/>
      <c r="PHE3" s="316"/>
      <c r="PHF3" s="316"/>
      <c r="PHG3" s="316"/>
      <c r="PHH3" s="316"/>
      <c r="PHI3" s="316"/>
      <c r="PHJ3" s="316"/>
      <c r="PHK3" s="316"/>
      <c r="PHL3" s="316"/>
      <c r="PHM3" s="316"/>
      <c r="PHN3" s="316"/>
      <c r="PHO3" s="316"/>
      <c r="PHP3" s="316"/>
      <c r="PHQ3" s="316"/>
      <c r="PHR3" s="316"/>
      <c r="PHS3" s="316"/>
      <c r="PHT3" s="316"/>
      <c r="PHU3" s="316"/>
      <c r="PHV3" s="316"/>
      <c r="PHW3" s="316"/>
      <c r="PHX3" s="316"/>
      <c r="PHY3" s="316"/>
      <c r="PHZ3" s="316"/>
      <c r="PIA3" s="316"/>
      <c r="PIB3" s="316"/>
      <c r="PIC3" s="316"/>
      <c r="PID3" s="316"/>
      <c r="PIE3" s="316"/>
      <c r="PIF3" s="316"/>
      <c r="PIG3" s="316"/>
      <c r="PIH3" s="316"/>
      <c r="PII3" s="316"/>
      <c r="PIJ3" s="316"/>
      <c r="PIK3" s="316"/>
      <c r="PIL3" s="316"/>
      <c r="PIM3" s="316"/>
      <c r="PIN3" s="316"/>
      <c r="PIO3" s="316"/>
      <c r="PIP3" s="316"/>
      <c r="PIQ3" s="316"/>
      <c r="PIR3" s="316"/>
      <c r="PIS3" s="316"/>
      <c r="PIT3" s="316"/>
      <c r="PIU3" s="316"/>
      <c r="PIV3" s="316"/>
      <c r="PIW3" s="316"/>
      <c r="PIX3" s="316"/>
      <c r="PIY3" s="316"/>
      <c r="PIZ3" s="316"/>
      <c r="PJA3" s="316"/>
      <c r="PJB3" s="316"/>
      <c r="PJC3" s="316"/>
      <c r="PJD3" s="316"/>
      <c r="PJE3" s="316"/>
      <c r="PJF3" s="316"/>
      <c r="PJG3" s="316"/>
      <c r="PJH3" s="316"/>
      <c r="PJI3" s="316"/>
      <c r="PJJ3" s="316"/>
      <c r="PJK3" s="316"/>
      <c r="PJL3" s="316"/>
      <c r="PJM3" s="316"/>
      <c r="PJN3" s="316"/>
      <c r="PJO3" s="316"/>
      <c r="PJP3" s="316"/>
      <c r="PJQ3" s="316"/>
      <c r="PJR3" s="316"/>
      <c r="PJS3" s="316"/>
      <c r="PJT3" s="316"/>
      <c r="PJU3" s="316"/>
      <c r="PJV3" s="316"/>
      <c r="PJW3" s="316"/>
      <c r="PJX3" s="316"/>
      <c r="PJY3" s="316"/>
      <c r="PJZ3" s="316"/>
      <c r="PKA3" s="316"/>
      <c r="PKB3" s="316"/>
      <c r="PKC3" s="316"/>
      <c r="PKD3" s="316"/>
      <c r="PKE3" s="316"/>
      <c r="PKF3" s="316"/>
      <c r="PKG3" s="316"/>
      <c r="PKH3" s="316"/>
      <c r="PKI3" s="316"/>
      <c r="PKJ3" s="316"/>
      <c r="PKK3" s="316"/>
      <c r="PKL3" s="316"/>
      <c r="PKM3" s="316"/>
      <c r="PKN3" s="316"/>
      <c r="PKO3" s="316"/>
      <c r="PKP3" s="316"/>
      <c r="PKQ3" s="316"/>
      <c r="PKR3" s="316"/>
      <c r="PKS3" s="316"/>
      <c r="PKT3" s="316"/>
      <c r="PKU3" s="316"/>
      <c r="PKV3" s="316"/>
      <c r="PKW3" s="316"/>
      <c r="PKX3" s="316"/>
      <c r="PKY3" s="316"/>
      <c r="PKZ3" s="316"/>
      <c r="PLA3" s="316"/>
      <c r="PLB3" s="316"/>
      <c r="PLC3" s="316"/>
      <c r="PLD3" s="316"/>
      <c r="PLE3" s="316"/>
      <c r="PLF3" s="316"/>
      <c r="PLG3" s="316"/>
      <c r="PLH3" s="316"/>
      <c r="PLI3" s="316"/>
      <c r="PLJ3" s="316"/>
      <c r="PLK3" s="316"/>
      <c r="PLL3" s="316"/>
      <c r="PLM3" s="316"/>
      <c r="PLN3" s="316"/>
      <c r="PLO3" s="316"/>
      <c r="PLP3" s="316"/>
      <c r="PLQ3" s="316"/>
      <c r="PLR3" s="316"/>
      <c r="PLS3" s="316"/>
      <c r="PLT3" s="316"/>
      <c r="PLU3" s="316"/>
      <c r="PLV3" s="316"/>
      <c r="PLW3" s="316"/>
      <c r="PLX3" s="316"/>
      <c r="PLY3" s="316"/>
      <c r="PLZ3" s="316"/>
      <c r="PMA3" s="316"/>
      <c r="PMB3" s="316"/>
      <c r="PMC3" s="316"/>
      <c r="PMD3" s="316"/>
      <c r="PME3" s="316"/>
      <c r="PMF3" s="316"/>
      <c r="PMG3" s="316"/>
      <c r="PMH3" s="316"/>
      <c r="PMI3" s="316"/>
      <c r="PMJ3" s="316"/>
      <c r="PMK3" s="316"/>
      <c r="PML3" s="316"/>
      <c r="PMM3" s="316"/>
      <c r="PMN3" s="316"/>
      <c r="PMO3" s="316"/>
      <c r="PMP3" s="316"/>
      <c r="PMQ3" s="316"/>
      <c r="PMR3" s="316"/>
      <c r="PMS3" s="316"/>
      <c r="PMT3" s="316"/>
      <c r="PMU3" s="316"/>
      <c r="PMV3" s="316"/>
      <c r="PMW3" s="316"/>
      <c r="PMX3" s="316"/>
      <c r="PMY3" s="316"/>
      <c r="PMZ3" s="316"/>
      <c r="PNA3" s="316"/>
      <c r="PNB3" s="316"/>
      <c r="PNC3" s="316"/>
      <c r="PND3" s="316"/>
      <c r="PNE3" s="316"/>
      <c r="PNF3" s="316"/>
      <c r="PNG3" s="316"/>
      <c r="PNH3" s="316"/>
      <c r="PNI3" s="316"/>
      <c r="PNJ3" s="316"/>
      <c r="PNK3" s="316"/>
      <c r="PNL3" s="316"/>
      <c r="PNM3" s="316"/>
      <c r="PNN3" s="316"/>
      <c r="PNO3" s="316"/>
      <c r="PNP3" s="316"/>
      <c r="PNQ3" s="316"/>
      <c r="PNR3" s="316"/>
      <c r="PNS3" s="316"/>
      <c r="PNT3" s="316"/>
      <c r="PNU3" s="316"/>
      <c r="PNV3" s="316"/>
      <c r="PNW3" s="316"/>
      <c r="PNX3" s="316"/>
      <c r="PNY3" s="316"/>
      <c r="PNZ3" s="316"/>
      <c r="POA3" s="316"/>
      <c r="POB3" s="316"/>
      <c r="POC3" s="316"/>
      <c r="POD3" s="316"/>
      <c r="POE3" s="316"/>
      <c r="POF3" s="316"/>
      <c r="POG3" s="316"/>
      <c r="POH3" s="316"/>
      <c r="POI3" s="316"/>
      <c r="POJ3" s="316"/>
      <c r="POK3" s="316"/>
      <c r="POL3" s="316"/>
      <c r="POM3" s="316"/>
      <c r="PON3" s="316"/>
      <c r="POO3" s="316"/>
      <c r="POP3" s="316"/>
      <c r="POQ3" s="316"/>
      <c r="POR3" s="316"/>
      <c r="POS3" s="316"/>
      <c r="POT3" s="316"/>
      <c r="POU3" s="316"/>
      <c r="POV3" s="316"/>
      <c r="POW3" s="316"/>
      <c r="POX3" s="316"/>
      <c r="POY3" s="316"/>
      <c r="POZ3" s="316"/>
      <c r="PPA3" s="316"/>
      <c r="PPB3" s="316"/>
      <c r="PPC3" s="316"/>
      <c r="PPD3" s="316"/>
      <c r="PPE3" s="316"/>
      <c r="PPF3" s="316"/>
      <c r="PPG3" s="316"/>
      <c r="PPH3" s="316"/>
      <c r="PPI3" s="316"/>
      <c r="PPJ3" s="316"/>
      <c r="PPK3" s="316"/>
      <c r="PPL3" s="316"/>
      <c r="PPM3" s="316"/>
      <c r="PPN3" s="316"/>
      <c r="PPO3" s="316"/>
      <c r="PPP3" s="316"/>
      <c r="PPQ3" s="316"/>
      <c r="PPR3" s="316"/>
      <c r="PPS3" s="316"/>
      <c r="PPT3" s="316"/>
      <c r="PPU3" s="316"/>
      <c r="PPV3" s="316"/>
      <c r="PPW3" s="316"/>
      <c r="PPX3" s="316"/>
      <c r="PPY3" s="316"/>
      <c r="PPZ3" s="316"/>
      <c r="PQA3" s="316"/>
      <c r="PQB3" s="316"/>
      <c r="PQC3" s="316"/>
      <c r="PQD3" s="316"/>
      <c r="PQE3" s="316"/>
      <c r="PQF3" s="316"/>
      <c r="PQG3" s="316"/>
      <c r="PQH3" s="316"/>
      <c r="PQI3" s="316"/>
      <c r="PQJ3" s="316"/>
      <c r="PQK3" s="316"/>
      <c r="PQL3" s="316"/>
      <c r="PQM3" s="316"/>
      <c r="PQN3" s="316"/>
      <c r="PQO3" s="316"/>
      <c r="PQP3" s="316"/>
      <c r="PQQ3" s="316"/>
      <c r="PQR3" s="316"/>
      <c r="PQS3" s="316"/>
      <c r="PQT3" s="316"/>
      <c r="PQU3" s="316"/>
      <c r="PQV3" s="316"/>
      <c r="PQW3" s="316"/>
      <c r="PQX3" s="316"/>
      <c r="PQY3" s="316"/>
      <c r="PQZ3" s="316"/>
      <c r="PRA3" s="316"/>
      <c r="PRB3" s="316"/>
      <c r="PRC3" s="316"/>
      <c r="PRD3" s="316"/>
      <c r="PRE3" s="316"/>
      <c r="PRF3" s="316"/>
      <c r="PRG3" s="316"/>
      <c r="PRH3" s="316"/>
      <c r="PRI3" s="316"/>
      <c r="PRJ3" s="316"/>
      <c r="PRK3" s="316"/>
      <c r="PRL3" s="316"/>
      <c r="PRM3" s="316"/>
      <c r="PRN3" s="316"/>
      <c r="PRO3" s="316"/>
      <c r="PRP3" s="316"/>
      <c r="PRQ3" s="316"/>
      <c r="PRR3" s="316"/>
      <c r="PRS3" s="316"/>
      <c r="PRT3" s="316"/>
      <c r="PRU3" s="316"/>
      <c r="PRV3" s="316"/>
      <c r="PRW3" s="316"/>
      <c r="PRX3" s="316"/>
      <c r="PRY3" s="316"/>
      <c r="PRZ3" s="316"/>
      <c r="PSA3" s="316"/>
      <c r="PSB3" s="316"/>
      <c r="PSC3" s="316"/>
      <c r="PSD3" s="316"/>
      <c r="PSE3" s="316"/>
      <c r="PSF3" s="316"/>
      <c r="PSG3" s="316"/>
      <c r="PSH3" s="316"/>
      <c r="PSI3" s="316"/>
      <c r="PSJ3" s="316"/>
      <c r="PSK3" s="316"/>
      <c r="PSL3" s="316"/>
      <c r="PSM3" s="316"/>
      <c r="PSN3" s="316"/>
      <c r="PSO3" s="316"/>
      <c r="PSP3" s="316"/>
      <c r="PSQ3" s="316"/>
      <c r="PSR3" s="316"/>
      <c r="PSS3" s="316"/>
      <c r="PST3" s="316"/>
      <c r="PSU3" s="316"/>
      <c r="PSV3" s="316"/>
      <c r="PSW3" s="316"/>
      <c r="PSX3" s="316"/>
      <c r="PSY3" s="316"/>
      <c r="PSZ3" s="316"/>
      <c r="PTA3" s="316"/>
      <c r="PTB3" s="316"/>
      <c r="PTC3" s="316"/>
      <c r="PTD3" s="316"/>
      <c r="PTE3" s="316"/>
      <c r="PTF3" s="316"/>
      <c r="PTG3" s="316"/>
      <c r="PTH3" s="316"/>
      <c r="PTI3" s="316"/>
      <c r="PTJ3" s="316"/>
      <c r="PTK3" s="316"/>
      <c r="PTL3" s="316"/>
      <c r="PTM3" s="316"/>
      <c r="PTN3" s="316"/>
      <c r="PTO3" s="316"/>
      <c r="PTP3" s="316"/>
      <c r="PTQ3" s="316"/>
      <c r="PTR3" s="316"/>
      <c r="PTS3" s="316"/>
      <c r="PTT3" s="316"/>
      <c r="PTU3" s="316"/>
      <c r="PTV3" s="316"/>
      <c r="PTW3" s="316"/>
      <c r="PTX3" s="316"/>
      <c r="PTY3" s="316"/>
      <c r="PTZ3" s="316"/>
      <c r="PUA3" s="316"/>
      <c r="PUB3" s="316"/>
      <c r="PUC3" s="316"/>
      <c r="PUD3" s="316"/>
      <c r="PUE3" s="316"/>
      <c r="PUF3" s="316"/>
      <c r="PUG3" s="316"/>
      <c r="PUH3" s="316"/>
      <c r="PUI3" s="316"/>
      <c r="PUJ3" s="316"/>
      <c r="PUK3" s="316"/>
      <c r="PUL3" s="316"/>
      <c r="PUM3" s="316"/>
      <c r="PUN3" s="316"/>
      <c r="PUO3" s="316"/>
      <c r="PUP3" s="316"/>
      <c r="PUQ3" s="316"/>
      <c r="PUR3" s="316"/>
      <c r="PUS3" s="316"/>
      <c r="PUT3" s="316"/>
      <c r="PUU3" s="316"/>
      <c r="PUV3" s="316"/>
      <c r="PUW3" s="316"/>
      <c r="PUX3" s="316"/>
      <c r="PUY3" s="316"/>
      <c r="PUZ3" s="316"/>
      <c r="PVA3" s="316"/>
      <c r="PVB3" s="316"/>
      <c r="PVC3" s="316"/>
      <c r="PVD3" s="316"/>
      <c r="PVE3" s="316"/>
      <c r="PVF3" s="316"/>
      <c r="PVG3" s="316"/>
      <c r="PVH3" s="316"/>
      <c r="PVI3" s="316"/>
      <c r="PVJ3" s="316"/>
      <c r="PVK3" s="316"/>
      <c r="PVL3" s="316"/>
      <c r="PVM3" s="316"/>
      <c r="PVN3" s="316"/>
      <c r="PVO3" s="316"/>
      <c r="PVP3" s="316"/>
      <c r="PVQ3" s="316"/>
      <c r="PVR3" s="316"/>
      <c r="PVS3" s="316"/>
      <c r="PVT3" s="316"/>
      <c r="PVU3" s="316"/>
      <c r="PVV3" s="316"/>
      <c r="PVW3" s="316"/>
      <c r="PVX3" s="316"/>
      <c r="PVY3" s="316"/>
      <c r="PVZ3" s="316"/>
      <c r="PWA3" s="316"/>
      <c r="PWB3" s="316"/>
      <c r="PWC3" s="316"/>
      <c r="PWD3" s="316"/>
      <c r="PWE3" s="316"/>
      <c r="PWF3" s="316"/>
      <c r="PWG3" s="316"/>
      <c r="PWH3" s="316"/>
      <c r="PWI3" s="316"/>
      <c r="PWJ3" s="316"/>
      <c r="PWK3" s="316"/>
      <c r="PWL3" s="316"/>
      <c r="PWM3" s="316"/>
      <c r="PWN3" s="316"/>
      <c r="PWO3" s="316"/>
      <c r="PWP3" s="316"/>
      <c r="PWQ3" s="316"/>
      <c r="PWR3" s="316"/>
      <c r="PWS3" s="316"/>
      <c r="PWT3" s="316"/>
      <c r="PWU3" s="316"/>
      <c r="PWV3" s="316"/>
      <c r="PWW3" s="316"/>
      <c r="PWX3" s="316"/>
      <c r="PWY3" s="316"/>
      <c r="PWZ3" s="316"/>
      <c r="PXA3" s="316"/>
      <c r="PXB3" s="316"/>
      <c r="PXC3" s="316"/>
      <c r="PXD3" s="316"/>
      <c r="PXE3" s="316"/>
      <c r="PXF3" s="316"/>
      <c r="PXG3" s="316"/>
      <c r="PXH3" s="316"/>
      <c r="PXI3" s="316"/>
      <c r="PXJ3" s="316"/>
      <c r="PXK3" s="316"/>
      <c r="PXL3" s="316"/>
      <c r="PXM3" s="316"/>
      <c r="PXN3" s="316"/>
      <c r="PXO3" s="316"/>
      <c r="PXP3" s="316"/>
      <c r="PXQ3" s="316"/>
      <c r="PXR3" s="316"/>
      <c r="PXS3" s="316"/>
      <c r="PXT3" s="316"/>
      <c r="PXU3" s="316"/>
      <c r="PXV3" s="316"/>
      <c r="PXW3" s="316"/>
      <c r="PXX3" s="316"/>
      <c r="PXY3" s="316"/>
      <c r="PXZ3" s="316"/>
      <c r="PYA3" s="316"/>
      <c r="PYB3" s="316"/>
      <c r="PYC3" s="316"/>
      <c r="PYD3" s="316"/>
      <c r="PYE3" s="316"/>
      <c r="PYF3" s="316"/>
      <c r="PYG3" s="316"/>
      <c r="PYH3" s="316"/>
      <c r="PYI3" s="316"/>
      <c r="PYJ3" s="316"/>
      <c r="PYK3" s="316"/>
      <c r="PYL3" s="316"/>
      <c r="PYM3" s="316"/>
      <c r="PYN3" s="316"/>
      <c r="PYO3" s="316"/>
      <c r="PYP3" s="316"/>
      <c r="PYQ3" s="316"/>
      <c r="PYR3" s="316"/>
      <c r="PYS3" s="316"/>
      <c r="PYT3" s="316"/>
      <c r="PYU3" s="316"/>
      <c r="PYV3" s="316"/>
      <c r="PYW3" s="316"/>
      <c r="PYX3" s="316"/>
      <c r="PYY3" s="316"/>
      <c r="PYZ3" s="316"/>
      <c r="PZA3" s="316"/>
      <c r="PZB3" s="316"/>
      <c r="PZC3" s="316"/>
      <c r="PZD3" s="316"/>
      <c r="PZE3" s="316"/>
      <c r="PZF3" s="316"/>
      <c r="PZG3" s="316"/>
      <c r="PZH3" s="316"/>
      <c r="PZI3" s="316"/>
      <c r="PZJ3" s="316"/>
      <c r="PZK3" s="316"/>
      <c r="PZL3" s="316"/>
      <c r="PZM3" s="316"/>
      <c r="PZN3" s="316"/>
      <c r="PZO3" s="316"/>
      <c r="PZP3" s="316"/>
      <c r="PZQ3" s="316"/>
      <c r="PZR3" s="316"/>
      <c r="PZS3" s="316"/>
      <c r="PZT3" s="316"/>
      <c r="PZU3" s="316"/>
      <c r="PZV3" s="316"/>
      <c r="PZW3" s="316"/>
      <c r="PZX3" s="316"/>
      <c r="PZY3" s="316"/>
      <c r="PZZ3" s="316"/>
      <c r="QAA3" s="316"/>
      <c r="QAB3" s="316"/>
      <c r="QAC3" s="316"/>
      <c r="QAD3" s="316"/>
      <c r="QAE3" s="316"/>
      <c r="QAF3" s="316"/>
      <c r="QAG3" s="316"/>
      <c r="QAH3" s="316"/>
      <c r="QAI3" s="316"/>
      <c r="QAJ3" s="316"/>
      <c r="QAK3" s="316"/>
      <c r="QAL3" s="316"/>
      <c r="QAM3" s="316"/>
      <c r="QAN3" s="316"/>
      <c r="QAO3" s="316"/>
      <c r="QAP3" s="316"/>
      <c r="QAQ3" s="316"/>
      <c r="QAR3" s="316"/>
      <c r="QAS3" s="316"/>
      <c r="QAT3" s="316"/>
      <c r="QAU3" s="316"/>
      <c r="QAV3" s="316"/>
      <c r="QAW3" s="316"/>
      <c r="QAX3" s="316"/>
      <c r="QAY3" s="316"/>
      <c r="QAZ3" s="316"/>
      <c r="QBA3" s="316"/>
      <c r="QBB3" s="316"/>
      <c r="QBC3" s="316"/>
      <c r="QBD3" s="316"/>
      <c r="QBE3" s="316"/>
      <c r="QBF3" s="316"/>
      <c r="QBG3" s="316"/>
      <c r="QBH3" s="316"/>
      <c r="QBI3" s="316"/>
      <c r="QBJ3" s="316"/>
      <c r="QBK3" s="316"/>
      <c r="QBL3" s="316"/>
      <c r="QBM3" s="316"/>
      <c r="QBN3" s="316"/>
      <c r="QBO3" s="316"/>
      <c r="QBP3" s="316"/>
      <c r="QBQ3" s="316"/>
      <c r="QBR3" s="316"/>
      <c r="QBS3" s="316"/>
      <c r="QBT3" s="316"/>
      <c r="QBU3" s="316"/>
      <c r="QBV3" s="316"/>
      <c r="QBW3" s="316"/>
      <c r="QBX3" s="316"/>
      <c r="QBY3" s="316"/>
      <c r="QBZ3" s="316"/>
      <c r="QCA3" s="316"/>
      <c r="QCB3" s="316"/>
      <c r="QCC3" s="316"/>
      <c r="QCD3" s="316"/>
      <c r="QCE3" s="316"/>
      <c r="QCF3" s="316"/>
      <c r="QCG3" s="316"/>
      <c r="QCH3" s="316"/>
      <c r="QCI3" s="316"/>
      <c r="QCJ3" s="316"/>
      <c r="QCK3" s="316"/>
      <c r="QCL3" s="316"/>
      <c r="QCM3" s="316"/>
      <c r="QCN3" s="316"/>
      <c r="QCO3" s="316"/>
      <c r="QCP3" s="316"/>
      <c r="QCQ3" s="316"/>
      <c r="QCR3" s="316"/>
      <c r="QCS3" s="316"/>
      <c r="QCT3" s="316"/>
      <c r="QCU3" s="316"/>
      <c r="QCV3" s="316"/>
      <c r="QCW3" s="316"/>
      <c r="QCX3" s="316"/>
      <c r="QCY3" s="316"/>
      <c r="QCZ3" s="316"/>
      <c r="QDA3" s="316"/>
      <c r="QDB3" s="316"/>
      <c r="QDC3" s="316"/>
      <c r="QDD3" s="316"/>
      <c r="QDE3" s="316"/>
      <c r="QDF3" s="316"/>
      <c r="QDG3" s="316"/>
      <c r="QDH3" s="316"/>
      <c r="QDI3" s="316"/>
      <c r="QDJ3" s="316"/>
      <c r="QDK3" s="316"/>
      <c r="QDL3" s="316"/>
      <c r="QDM3" s="316"/>
      <c r="QDN3" s="316"/>
      <c r="QDO3" s="316"/>
      <c r="QDP3" s="316"/>
      <c r="QDQ3" s="316"/>
      <c r="QDR3" s="316"/>
      <c r="QDS3" s="316"/>
      <c r="QDT3" s="316"/>
      <c r="QDU3" s="316"/>
      <c r="QDV3" s="316"/>
      <c r="QDW3" s="316"/>
      <c r="QDX3" s="316"/>
      <c r="QDY3" s="316"/>
      <c r="QDZ3" s="316"/>
      <c r="QEA3" s="316"/>
      <c r="QEB3" s="316"/>
      <c r="QEC3" s="316"/>
      <c r="QED3" s="316"/>
      <c r="QEE3" s="316"/>
      <c r="QEF3" s="316"/>
      <c r="QEG3" s="316"/>
      <c r="QEH3" s="316"/>
      <c r="QEI3" s="316"/>
      <c r="QEJ3" s="316"/>
      <c r="QEK3" s="316"/>
      <c r="QEL3" s="316"/>
      <c r="QEM3" s="316"/>
      <c r="QEN3" s="316"/>
      <c r="QEO3" s="316"/>
      <c r="QEP3" s="316"/>
      <c r="QEQ3" s="316"/>
      <c r="QER3" s="316"/>
      <c r="QES3" s="316"/>
      <c r="QET3" s="316"/>
      <c r="QEU3" s="316"/>
      <c r="QEV3" s="316"/>
      <c r="QEW3" s="316"/>
      <c r="QEX3" s="316"/>
      <c r="QEY3" s="316"/>
      <c r="QEZ3" s="316"/>
      <c r="QFA3" s="316"/>
      <c r="QFB3" s="316"/>
      <c r="QFC3" s="316"/>
      <c r="QFD3" s="316"/>
      <c r="QFE3" s="316"/>
      <c r="QFF3" s="316"/>
      <c r="QFG3" s="316"/>
      <c r="QFH3" s="316"/>
      <c r="QFI3" s="316"/>
      <c r="QFJ3" s="316"/>
      <c r="QFK3" s="316"/>
      <c r="QFL3" s="316"/>
      <c r="QFM3" s="316"/>
      <c r="QFN3" s="316"/>
      <c r="QFO3" s="316"/>
      <c r="QFP3" s="316"/>
      <c r="QFQ3" s="316"/>
      <c r="QFR3" s="316"/>
      <c r="QFS3" s="316"/>
      <c r="QFT3" s="316"/>
      <c r="QFU3" s="316"/>
      <c r="QFV3" s="316"/>
      <c r="QFW3" s="316"/>
      <c r="QFX3" s="316"/>
      <c r="QFY3" s="316"/>
      <c r="QFZ3" s="316"/>
      <c r="QGA3" s="316"/>
      <c r="QGB3" s="316"/>
      <c r="QGC3" s="316"/>
      <c r="QGD3" s="316"/>
      <c r="QGE3" s="316"/>
      <c r="QGF3" s="316"/>
      <c r="QGG3" s="316"/>
      <c r="QGH3" s="316"/>
      <c r="QGI3" s="316"/>
      <c r="QGJ3" s="316"/>
      <c r="QGK3" s="316"/>
      <c r="QGL3" s="316"/>
      <c r="QGM3" s="316"/>
      <c r="QGN3" s="316"/>
      <c r="QGO3" s="316"/>
      <c r="QGP3" s="316"/>
      <c r="QGQ3" s="316"/>
      <c r="QGR3" s="316"/>
      <c r="QGS3" s="316"/>
      <c r="QGT3" s="316"/>
      <c r="QGU3" s="316"/>
      <c r="QGV3" s="316"/>
      <c r="QGW3" s="316"/>
      <c r="QGX3" s="316"/>
      <c r="QGY3" s="316"/>
      <c r="QGZ3" s="316"/>
      <c r="QHA3" s="316"/>
      <c r="QHB3" s="316"/>
      <c r="QHC3" s="316"/>
      <c r="QHD3" s="316"/>
      <c r="QHE3" s="316"/>
      <c r="QHF3" s="316"/>
      <c r="QHG3" s="316"/>
      <c r="QHH3" s="316"/>
      <c r="QHI3" s="316"/>
      <c r="QHJ3" s="316"/>
      <c r="QHK3" s="316"/>
      <c r="QHL3" s="316"/>
      <c r="QHM3" s="316"/>
      <c r="QHN3" s="316"/>
      <c r="QHO3" s="316"/>
      <c r="QHP3" s="316"/>
      <c r="QHQ3" s="316"/>
      <c r="QHR3" s="316"/>
      <c r="QHS3" s="316"/>
      <c r="QHT3" s="316"/>
      <c r="QHU3" s="316"/>
      <c r="QHV3" s="316"/>
      <c r="QHW3" s="316"/>
      <c r="QHX3" s="316"/>
      <c r="QHY3" s="316"/>
      <c r="QHZ3" s="316"/>
      <c r="QIA3" s="316"/>
      <c r="QIB3" s="316"/>
      <c r="QIC3" s="316"/>
      <c r="QID3" s="316"/>
      <c r="QIE3" s="316"/>
      <c r="QIF3" s="316"/>
      <c r="QIG3" s="316"/>
      <c r="QIH3" s="316"/>
      <c r="QII3" s="316"/>
      <c r="QIJ3" s="316"/>
      <c r="QIK3" s="316"/>
      <c r="QIL3" s="316"/>
      <c r="QIM3" s="316"/>
      <c r="QIN3" s="316"/>
      <c r="QIO3" s="316"/>
      <c r="QIP3" s="316"/>
      <c r="QIQ3" s="316"/>
      <c r="QIR3" s="316"/>
      <c r="QIS3" s="316"/>
      <c r="QIT3" s="316"/>
      <c r="QIU3" s="316"/>
      <c r="QIV3" s="316"/>
      <c r="QIW3" s="316"/>
      <c r="QIX3" s="316"/>
      <c r="QIY3" s="316"/>
      <c r="QIZ3" s="316"/>
      <c r="QJA3" s="316"/>
      <c r="QJB3" s="316"/>
      <c r="QJC3" s="316"/>
      <c r="QJD3" s="316"/>
      <c r="QJE3" s="316"/>
      <c r="QJF3" s="316"/>
      <c r="QJG3" s="316"/>
      <c r="QJH3" s="316"/>
      <c r="QJI3" s="316"/>
      <c r="QJJ3" s="316"/>
      <c r="QJK3" s="316"/>
      <c r="QJL3" s="316"/>
      <c r="QJM3" s="316"/>
      <c r="QJN3" s="316"/>
      <c r="QJO3" s="316"/>
      <c r="QJP3" s="316"/>
      <c r="QJQ3" s="316"/>
      <c r="QJR3" s="316"/>
      <c r="QJS3" s="316"/>
      <c r="QJT3" s="316"/>
      <c r="QJU3" s="316"/>
      <c r="QJV3" s="316"/>
      <c r="QJW3" s="316"/>
      <c r="QJX3" s="316"/>
      <c r="QJY3" s="316"/>
      <c r="QJZ3" s="316"/>
      <c r="QKA3" s="316"/>
      <c r="QKB3" s="316"/>
      <c r="QKC3" s="316"/>
      <c r="QKD3" s="316"/>
      <c r="QKE3" s="316"/>
      <c r="QKF3" s="316"/>
      <c r="QKG3" s="316"/>
      <c r="QKH3" s="316"/>
      <c r="QKI3" s="316"/>
      <c r="QKJ3" s="316"/>
      <c r="QKK3" s="316"/>
      <c r="QKL3" s="316"/>
      <c r="QKM3" s="316"/>
      <c r="QKN3" s="316"/>
      <c r="QKO3" s="316"/>
      <c r="QKP3" s="316"/>
      <c r="QKQ3" s="316"/>
      <c r="QKR3" s="316"/>
      <c r="QKS3" s="316"/>
      <c r="QKT3" s="316"/>
      <c r="QKU3" s="316"/>
      <c r="QKV3" s="316"/>
      <c r="QKW3" s="316"/>
      <c r="QKX3" s="316"/>
      <c r="QKY3" s="316"/>
      <c r="QKZ3" s="316"/>
      <c r="QLA3" s="316"/>
      <c r="QLB3" s="316"/>
      <c r="QLC3" s="316"/>
      <c r="QLD3" s="316"/>
      <c r="QLE3" s="316"/>
      <c r="QLF3" s="316"/>
      <c r="QLG3" s="316"/>
      <c r="QLH3" s="316"/>
      <c r="QLI3" s="316"/>
      <c r="QLJ3" s="316"/>
      <c r="QLK3" s="316"/>
      <c r="QLL3" s="316"/>
      <c r="QLM3" s="316"/>
      <c r="QLN3" s="316"/>
      <c r="QLO3" s="316"/>
      <c r="QLP3" s="316"/>
      <c r="QLQ3" s="316"/>
      <c r="QLR3" s="316"/>
      <c r="QLS3" s="316"/>
      <c r="QLT3" s="316"/>
      <c r="QLU3" s="316"/>
      <c r="QLV3" s="316"/>
      <c r="QLW3" s="316"/>
      <c r="QLX3" s="316"/>
      <c r="QLY3" s="316"/>
      <c r="QLZ3" s="316"/>
      <c r="QMA3" s="316"/>
      <c r="QMB3" s="316"/>
      <c r="QMC3" s="316"/>
      <c r="QMD3" s="316"/>
      <c r="QME3" s="316"/>
      <c r="QMF3" s="316"/>
      <c r="QMG3" s="316"/>
      <c r="QMH3" s="316"/>
      <c r="QMI3" s="316"/>
      <c r="QMJ3" s="316"/>
      <c r="QMK3" s="316"/>
      <c r="QML3" s="316"/>
      <c r="QMM3" s="316"/>
      <c r="QMN3" s="316"/>
      <c r="QMO3" s="316"/>
      <c r="QMP3" s="316"/>
      <c r="QMQ3" s="316"/>
      <c r="QMR3" s="316"/>
      <c r="QMS3" s="316"/>
      <c r="QMT3" s="316"/>
      <c r="QMU3" s="316"/>
      <c r="QMV3" s="316"/>
      <c r="QMW3" s="316"/>
      <c r="QMX3" s="316"/>
      <c r="QMY3" s="316"/>
      <c r="QMZ3" s="316"/>
      <c r="QNA3" s="316"/>
      <c r="QNB3" s="316"/>
      <c r="QNC3" s="316"/>
      <c r="QND3" s="316"/>
      <c r="QNE3" s="316"/>
      <c r="QNF3" s="316"/>
      <c r="QNG3" s="316"/>
      <c r="QNH3" s="316"/>
      <c r="QNI3" s="316"/>
      <c r="QNJ3" s="316"/>
      <c r="QNK3" s="316"/>
      <c r="QNL3" s="316"/>
      <c r="QNM3" s="316"/>
      <c r="QNN3" s="316"/>
      <c r="QNO3" s="316"/>
      <c r="QNP3" s="316"/>
      <c r="QNQ3" s="316"/>
      <c r="QNR3" s="316"/>
      <c r="QNS3" s="316"/>
      <c r="QNT3" s="316"/>
      <c r="QNU3" s="316"/>
      <c r="QNV3" s="316"/>
      <c r="QNW3" s="316"/>
      <c r="QNX3" s="316"/>
      <c r="QNY3" s="316"/>
      <c r="QNZ3" s="316"/>
      <c r="QOA3" s="316"/>
      <c r="QOB3" s="316"/>
      <c r="QOC3" s="316"/>
      <c r="QOD3" s="316"/>
      <c r="QOE3" s="316"/>
      <c r="QOF3" s="316"/>
      <c r="QOG3" s="316"/>
      <c r="QOH3" s="316"/>
      <c r="QOI3" s="316"/>
      <c r="QOJ3" s="316"/>
      <c r="QOK3" s="316"/>
      <c r="QOL3" s="316"/>
      <c r="QOM3" s="316"/>
      <c r="QON3" s="316"/>
      <c r="QOO3" s="316"/>
      <c r="QOP3" s="316"/>
      <c r="QOQ3" s="316"/>
      <c r="QOR3" s="316"/>
      <c r="QOS3" s="316"/>
      <c r="QOT3" s="316"/>
      <c r="QOU3" s="316"/>
      <c r="QOV3" s="316"/>
      <c r="QOW3" s="316"/>
      <c r="QOX3" s="316"/>
      <c r="QOY3" s="316"/>
      <c r="QOZ3" s="316"/>
      <c r="QPA3" s="316"/>
      <c r="QPB3" s="316"/>
      <c r="QPC3" s="316"/>
      <c r="QPD3" s="316"/>
      <c r="QPE3" s="316"/>
      <c r="QPF3" s="316"/>
      <c r="QPG3" s="316"/>
      <c r="QPH3" s="316"/>
      <c r="QPI3" s="316"/>
      <c r="QPJ3" s="316"/>
      <c r="QPK3" s="316"/>
      <c r="QPL3" s="316"/>
      <c r="QPM3" s="316"/>
      <c r="QPN3" s="316"/>
      <c r="QPO3" s="316"/>
      <c r="QPP3" s="316"/>
      <c r="QPQ3" s="316"/>
      <c r="QPR3" s="316"/>
      <c r="QPS3" s="316"/>
      <c r="QPT3" s="316"/>
      <c r="QPU3" s="316"/>
      <c r="QPV3" s="316"/>
      <c r="QPW3" s="316"/>
      <c r="QPX3" s="316"/>
      <c r="QPY3" s="316"/>
      <c r="QPZ3" s="316"/>
      <c r="QQA3" s="316"/>
      <c r="QQB3" s="316"/>
      <c r="QQC3" s="316"/>
      <c r="QQD3" s="316"/>
      <c r="QQE3" s="316"/>
      <c r="QQF3" s="316"/>
      <c r="QQG3" s="316"/>
      <c r="QQH3" s="316"/>
      <c r="QQI3" s="316"/>
      <c r="QQJ3" s="316"/>
      <c r="QQK3" s="316"/>
      <c r="QQL3" s="316"/>
      <c r="QQM3" s="316"/>
      <c r="QQN3" s="316"/>
      <c r="QQO3" s="316"/>
      <c r="QQP3" s="316"/>
      <c r="QQQ3" s="316"/>
      <c r="QQR3" s="316"/>
      <c r="QQS3" s="316"/>
      <c r="QQT3" s="316"/>
      <c r="QQU3" s="316"/>
      <c r="QQV3" s="316"/>
      <c r="QQW3" s="316"/>
      <c r="QQX3" s="316"/>
      <c r="QQY3" s="316"/>
      <c r="QQZ3" s="316"/>
      <c r="QRA3" s="316"/>
      <c r="QRB3" s="316"/>
      <c r="QRC3" s="316"/>
      <c r="QRD3" s="316"/>
      <c r="QRE3" s="316"/>
      <c r="QRF3" s="316"/>
      <c r="QRG3" s="316"/>
      <c r="QRH3" s="316"/>
      <c r="QRI3" s="316"/>
      <c r="QRJ3" s="316"/>
      <c r="QRK3" s="316"/>
      <c r="QRL3" s="316"/>
      <c r="QRM3" s="316"/>
      <c r="QRN3" s="316"/>
      <c r="QRO3" s="316"/>
      <c r="QRP3" s="316"/>
      <c r="QRQ3" s="316"/>
      <c r="QRR3" s="316"/>
      <c r="QRS3" s="316"/>
      <c r="QRT3" s="316"/>
      <c r="QRU3" s="316"/>
      <c r="QRV3" s="316"/>
      <c r="QRW3" s="316"/>
      <c r="QRX3" s="316"/>
      <c r="QRY3" s="316"/>
      <c r="QRZ3" s="316"/>
      <c r="QSA3" s="316"/>
      <c r="QSB3" s="316"/>
      <c r="QSC3" s="316"/>
      <c r="QSD3" s="316"/>
      <c r="QSE3" s="316"/>
      <c r="QSF3" s="316"/>
      <c r="QSG3" s="316"/>
      <c r="QSH3" s="316"/>
      <c r="QSI3" s="316"/>
      <c r="QSJ3" s="316"/>
      <c r="QSK3" s="316"/>
      <c r="QSL3" s="316"/>
      <c r="QSM3" s="316"/>
      <c r="QSN3" s="316"/>
      <c r="QSO3" s="316"/>
      <c r="QSP3" s="316"/>
      <c r="QSQ3" s="316"/>
      <c r="QSR3" s="316"/>
      <c r="QSS3" s="316"/>
      <c r="QST3" s="316"/>
      <c r="QSU3" s="316"/>
      <c r="QSV3" s="316"/>
      <c r="QSW3" s="316"/>
      <c r="QSX3" s="316"/>
      <c r="QSY3" s="316"/>
      <c r="QSZ3" s="316"/>
      <c r="QTA3" s="316"/>
      <c r="QTB3" s="316"/>
      <c r="QTC3" s="316"/>
      <c r="QTD3" s="316"/>
      <c r="QTE3" s="316"/>
      <c r="QTF3" s="316"/>
      <c r="QTG3" s="316"/>
      <c r="QTH3" s="316"/>
      <c r="QTI3" s="316"/>
      <c r="QTJ3" s="316"/>
      <c r="QTK3" s="316"/>
      <c r="QTL3" s="316"/>
      <c r="QTM3" s="316"/>
      <c r="QTN3" s="316"/>
      <c r="QTO3" s="316"/>
      <c r="QTP3" s="316"/>
      <c r="QTQ3" s="316"/>
      <c r="QTR3" s="316"/>
      <c r="QTS3" s="316"/>
      <c r="QTT3" s="316"/>
      <c r="QTU3" s="316"/>
      <c r="QTV3" s="316"/>
      <c r="QTW3" s="316"/>
      <c r="QTX3" s="316"/>
      <c r="QTY3" s="316"/>
      <c r="QTZ3" s="316"/>
      <c r="QUA3" s="316"/>
      <c r="QUB3" s="316"/>
      <c r="QUC3" s="316"/>
      <c r="QUD3" s="316"/>
      <c r="QUE3" s="316"/>
      <c r="QUF3" s="316"/>
      <c r="QUG3" s="316"/>
      <c r="QUH3" s="316"/>
      <c r="QUI3" s="316"/>
      <c r="QUJ3" s="316"/>
      <c r="QUK3" s="316"/>
      <c r="QUL3" s="316"/>
      <c r="QUM3" s="316"/>
      <c r="QUN3" s="316"/>
      <c r="QUO3" s="316"/>
      <c r="QUP3" s="316"/>
      <c r="QUQ3" s="316"/>
      <c r="QUR3" s="316"/>
      <c r="QUS3" s="316"/>
      <c r="QUT3" s="316"/>
      <c r="QUU3" s="316"/>
      <c r="QUV3" s="316"/>
      <c r="QUW3" s="316"/>
      <c r="QUX3" s="316"/>
      <c r="QUY3" s="316"/>
      <c r="QUZ3" s="316"/>
      <c r="QVA3" s="316"/>
      <c r="QVB3" s="316"/>
      <c r="QVC3" s="316"/>
      <c r="QVD3" s="316"/>
      <c r="QVE3" s="316"/>
      <c r="QVF3" s="316"/>
      <c r="QVG3" s="316"/>
      <c r="QVH3" s="316"/>
      <c r="QVI3" s="316"/>
      <c r="QVJ3" s="316"/>
      <c r="QVK3" s="316"/>
      <c r="QVL3" s="316"/>
      <c r="QVM3" s="316"/>
      <c r="QVN3" s="316"/>
      <c r="QVO3" s="316"/>
      <c r="QVP3" s="316"/>
      <c r="QVQ3" s="316"/>
      <c r="QVR3" s="316"/>
      <c r="QVS3" s="316"/>
      <c r="QVT3" s="316"/>
      <c r="QVU3" s="316"/>
      <c r="QVV3" s="316"/>
      <c r="QVW3" s="316"/>
      <c r="QVX3" s="316"/>
      <c r="QVY3" s="316"/>
      <c r="QVZ3" s="316"/>
      <c r="QWA3" s="316"/>
      <c r="QWB3" s="316"/>
      <c r="QWC3" s="316"/>
      <c r="QWD3" s="316"/>
      <c r="QWE3" s="316"/>
      <c r="QWF3" s="316"/>
      <c r="QWG3" s="316"/>
      <c r="QWH3" s="316"/>
      <c r="QWI3" s="316"/>
      <c r="QWJ3" s="316"/>
      <c r="QWK3" s="316"/>
      <c r="QWL3" s="316"/>
      <c r="QWM3" s="316"/>
      <c r="QWN3" s="316"/>
      <c r="QWO3" s="316"/>
      <c r="QWP3" s="316"/>
      <c r="QWQ3" s="316"/>
      <c r="QWR3" s="316"/>
      <c r="QWS3" s="316"/>
      <c r="QWT3" s="316"/>
      <c r="QWU3" s="316"/>
      <c r="QWV3" s="316"/>
      <c r="QWW3" s="316"/>
      <c r="QWX3" s="316"/>
      <c r="QWY3" s="316"/>
      <c r="QWZ3" s="316"/>
      <c r="QXA3" s="316"/>
      <c r="QXB3" s="316"/>
      <c r="QXC3" s="316"/>
      <c r="QXD3" s="316"/>
      <c r="QXE3" s="316"/>
      <c r="QXF3" s="316"/>
      <c r="QXG3" s="316"/>
      <c r="QXH3" s="316"/>
      <c r="QXI3" s="316"/>
      <c r="QXJ3" s="316"/>
      <c r="QXK3" s="316"/>
      <c r="QXL3" s="316"/>
      <c r="QXM3" s="316"/>
      <c r="QXN3" s="316"/>
      <c r="QXO3" s="316"/>
      <c r="QXP3" s="316"/>
      <c r="QXQ3" s="316"/>
      <c r="QXR3" s="316"/>
      <c r="QXS3" s="316"/>
      <c r="QXT3" s="316"/>
      <c r="QXU3" s="316"/>
      <c r="QXV3" s="316"/>
      <c r="QXW3" s="316"/>
      <c r="QXX3" s="316"/>
      <c r="QXY3" s="316"/>
      <c r="QXZ3" s="316"/>
      <c r="QYA3" s="316"/>
      <c r="QYB3" s="316"/>
      <c r="QYC3" s="316"/>
      <c r="QYD3" s="316"/>
      <c r="QYE3" s="316"/>
      <c r="QYF3" s="316"/>
      <c r="QYG3" s="316"/>
      <c r="QYH3" s="316"/>
      <c r="QYI3" s="316"/>
      <c r="QYJ3" s="316"/>
      <c r="QYK3" s="316"/>
      <c r="QYL3" s="316"/>
      <c r="QYM3" s="316"/>
      <c r="QYN3" s="316"/>
      <c r="QYO3" s="316"/>
      <c r="QYP3" s="316"/>
      <c r="QYQ3" s="316"/>
      <c r="QYR3" s="316"/>
      <c r="QYS3" s="316"/>
      <c r="QYT3" s="316"/>
      <c r="QYU3" s="316"/>
      <c r="QYV3" s="316"/>
      <c r="QYW3" s="316"/>
      <c r="QYX3" s="316"/>
      <c r="QYY3" s="316"/>
      <c r="QYZ3" s="316"/>
      <c r="QZA3" s="316"/>
      <c r="QZB3" s="316"/>
      <c r="QZC3" s="316"/>
      <c r="QZD3" s="316"/>
      <c r="QZE3" s="316"/>
      <c r="QZF3" s="316"/>
      <c r="QZG3" s="316"/>
      <c r="QZH3" s="316"/>
      <c r="QZI3" s="316"/>
      <c r="QZJ3" s="316"/>
      <c r="QZK3" s="316"/>
      <c r="QZL3" s="316"/>
      <c r="QZM3" s="316"/>
      <c r="QZN3" s="316"/>
      <c r="QZO3" s="316"/>
      <c r="QZP3" s="316"/>
      <c r="QZQ3" s="316"/>
      <c r="QZR3" s="316"/>
      <c r="QZS3" s="316"/>
      <c r="QZT3" s="316"/>
      <c r="QZU3" s="316"/>
      <c r="QZV3" s="316"/>
      <c r="QZW3" s="316"/>
      <c r="QZX3" s="316"/>
      <c r="QZY3" s="316"/>
      <c r="QZZ3" s="316"/>
      <c r="RAA3" s="316"/>
      <c r="RAB3" s="316"/>
      <c r="RAC3" s="316"/>
      <c r="RAD3" s="316"/>
      <c r="RAE3" s="316"/>
      <c r="RAF3" s="316"/>
      <c r="RAG3" s="316"/>
      <c r="RAH3" s="316"/>
      <c r="RAI3" s="316"/>
      <c r="RAJ3" s="316"/>
      <c r="RAK3" s="316"/>
      <c r="RAL3" s="316"/>
      <c r="RAM3" s="316"/>
      <c r="RAN3" s="316"/>
      <c r="RAO3" s="316"/>
      <c r="RAP3" s="316"/>
      <c r="RAQ3" s="316"/>
      <c r="RAR3" s="316"/>
      <c r="RAS3" s="316"/>
      <c r="RAT3" s="316"/>
      <c r="RAU3" s="316"/>
      <c r="RAV3" s="316"/>
      <c r="RAW3" s="316"/>
      <c r="RAX3" s="316"/>
      <c r="RAY3" s="316"/>
      <c r="RAZ3" s="316"/>
      <c r="RBA3" s="316"/>
      <c r="RBB3" s="316"/>
      <c r="RBC3" s="316"/>
      <c r="RBD3" s="316"/>
      <c r="RBE3" s="316"/>
      <c r="RBF3" s="316"/>
      <c r="RBG3" s="316"/>
      <c r="RBH3" s="316"/>
      <c r="RBI3" s="316"/>
      <c r="RBJ3" s="316"/>
      <c r="RBK3" s="316"/>
      <c r="RBL3" s="316"/>
      <c r="RBM3" s="316"/>
      <c r="RBN3" s="316"/>
      <c r="RBO3" s="316"/>
      <c r="RBP3" s="316"/>
      <c r="RBQ3" s="316"/>
      <c r="RBR3" s="316"/>
      <c r="RBS3" s="316"/>
      <c r="RBT3" s="316"/>
      <c r="RBU3" s="316"/>
      <c r="RBV3" s="316"/>
      <c r="RBW3" s="316"/>
      <c r="RBX3" s="316"/>
      <c r="RBY3" s="316"/>
      <c r="RBZ3" s="316"/>
      <c r="RCA3" s="316"/>
      <c r="RCB3" s="316"/>
      <c r="RCC3" s="316"/>
      <c r="RCD3" s="316"/>
      <c r="RCE3" s="316"/>
      <c r="RCF3" s="316"/>
      <c r="RCG3" s="316"/>
      <c r="RCH3" s="316"/>
      <c r="RCI3" s="316"/>
      <c r="RCJ3" s="316"/>
      <c r="RCK3" s="316"/>
      <c r="RCL3" s="316"/>
      <c r="RCM3" s="316"/>
      <c r="RCN3" s="316"/>
      <c r="RCO3" s="316"/>
      <c r="RCP3" s="316"/>
      <c r="RCQ3" s="316"/>
      <c r="RCR3" s="316"/>
      <c r="RCS3" s="316"/>
      <c r="RCT3" s="316"/>
      <c r="RCU3" s="316"/>
      <c r="RCV3" s="316"/>
      <c r="RCW3" s="316"/>
      <c r="RCX3" s="316"/>
      <c r="RCY3" s="316"/>
      <c r="RCZ3" s="316"/>
      <c r="RDA3" s="316"/>
      <c r="RDB3" s="316"/>
      <c r="RDC3" s="316"/>
      <c r="RDD3" s="316"/>
      <c r="RDE3" s="316"/>
      <c r="RDF3" s="316"/>
      <c r="RDG3" s="316"/>
      <c r="RDH3" s="316"/>
      <c r="RDI3" s="316"/>
      <c r="RDJ3" s="316"/>
      <c r="RDK3" s="316"/>
      <c r="RDL3" s="316"/>
      <c r="RDM3" s="316"/>
      <c r="RDN3" s="316"/>
      <c r="RDO3" s="316"/>
      <c r="RDP3" s="316"/>
      <c r="RDQ3" s="316"/>
      <c r="RDR3" s="316"/>
      <c r="RDS3" s="316"/>
      <c r="RDT3" s="316"/>
      <c r="RDU3" s="316"/>
      <c r="RDV3" s="316"/>
      <c r="RDW3" s="316"/>
      <c r="RDX3" s="316"/>
      <c r="RDY3" s="316"/>
      <c r="RDZ3" s="316"/>
      <c r="REA3" s="316"/>
      <c r="REB3" s="316"/>
      <c r="REC3" s="316"/>
      <c r="RED3" s="316"/>
      <c r="REE3" s="316"/>
      <c r="REF3" s="316"/>
      <c r="REG3" s="316"/>
      <c r="REH3" s="316"/>
      <c r="REI3" s="316"/>
      <c r="REJ3" s="316"/>
      <c r="REK3" s="316"/>
      <c r="REL3" s="316"/>
      <c r="REM3" s="316"/>
      <c r="REN3" s="316"/>
      <c r="REO3" s="316"/>
      <c r="REP3" s="316"/>
      <c r="REQ3" s="316"/>
      <c r="RER3" s="316"/>
      <c r="RES3" s="316"/>
      <c r="RET3" s="316"/>
      <c r="REU3" s="316"/>
      <c r="REV3" s="316"/>
      <c r="REW3" s="316"/>
      <c r="REX3" s="316"/>
      <c r="REY3" s="316"/>
      <c r="REZ3" s="316"/>
      <c r="RFA3" s="316"/>
      <c r="RFB3" s="316"/>
      <c r="RFC3" s="316"/>
      <c r="RFD3" s="316"/>
      <c r="RFE3" s="316"/>
      <c r="RFF3" s="316"/>
      <c r="RFG3" s="316"/>
      <c r="RFH3" s="316"/>
      <c r="RFI3" s="316"/>
      <c r="RFJ3" s="316"/>
      <c r="RFK3" s="316"/>
      <c r="RFL3" s="316"/>
      <c r="RFM3" s="316"/>
      <c r="RFN3" s="316"/>
      <c r="RFO3" s="316"/>
      <c r="RFP3" s="316"/>
      <c r="RFQ3" s="316"/>
      <c r="RFR3" s="316"/>
      <c r="RFS3" s="316"/>
      <c r="RFT3" s="316"/>
      <c r="RFU3" s="316"/>
      <c r="RFV3" s="316"/>
      <c r="RFW3" s="316"/>
      <c r="RFX3" s="316"/>
      <c r="RFY3" s="316"/>
      <c r="RFZ3" s="316"/>
      <c r="RGA3" s="316"/>
      <c r="RGB3" s="316"/>
      <c r="RGC3" s="316"/>
      <c r="RGD3" s="316"/>
      <c r="RGE3" s="316"/>
      <c r="RGF3" s="316"/>
      <c r="RGG3" s="316"/>
      <c r="RGH3" s="316"/>
      <c r="RGI3" s="316"/>
      <c r="RGJ3" s="316"/>
      <c r="RGK3" s="316"/>
      <c r="RGL3" s="316"/>
      <c r="RGM3" s="316"/>
      <c r="RGN3" s="316"/>
      <c r="RGO3" s="316"/>
      <c r="RGP3" s="316"/>
      <c r="RGQ3" s="316"/>
      <c r="RGR3" s="316"/>
      <c r="RGS3" s="316"/>
      <c r="RGT3" s="316"/>
      <c r="RGU3" s="316"/>
      <c r="RGV3" s="316"/>
      <c r="RGW3" s="316"/>
      <c r="RGX3" s="316"/>
      <c r="RGY3" s="316"/>
      <c r="RGZ3" s="316"/>
      <c r="RHA3" s="316"/>
      <c r="RHB3" s="316"/>
      <c r="RHC3" s="316"/>
      <c r="RHD3" s="316"/>
      <c r="RHE3" s="316"/>
      <c r="RHF3" s="316"/>
      <c r="RHG3" s="316"/>
      <c r="RHH3" s="316"/>
      <c r="RHI3" s="316"/>
      <c r="RHJ3" s="316"/>
      <c r="RHK3" s="316"/>
      <c r="RHL3" s="316"/>
      <c r="RHM3" s="316"/>
      <c r="RHN3" s="316"/>
      <c r="RHO3" s="316"/>
      <c r="RHP3" s="316"/>
      <c r="RHQ3" s="316"/>
      <c r="RHR3" s="316"/>
      <c r="RHS3" s="316"/>
      <c r="RHT3" s="316"/>
      <c r="RHU3" s="316"/>
      <c r="RHV3" s="316"/>
      <c r="RHW3" s="316"/>
      <c r="RHX3" s="316"/>
      <c r="RHY3" s="316"/>
      <c r="RHZ3" s="316"/>
      <c r="RIA3" s="316"/>
      <c r="RIB3" s="316"/>
      <c r="RIC3" s="316"/>
      <c r="RID3" s="316"/>
      <c r="RIE3" s="316"/>
      <c r="RIF3" s="316"/>
      <c r="RIG3" s="316"/>
      <c r="RIH3" s="316"/>
      <c r="RII3" s="316"/>
      <c r="RIJ3" s="316"/>
      <c r="RIK3" s="316"/>
      <c r="RIL3" s="316"/>
      <c r="RIM3" s="316"/>
      <c r="RIN3" s="316"/>
      <c r="RIO3" s="316"/>
      <c r="RIP3" s="316"/>
      <c r="RIQ3" s="316"/>
      <c r="RIR3" s="316"/>
      <c r="RIS3" s="316"/>
      <c r="RIT3" s="316"/>
      <c r="RIU3" s="316"/>
      <c r="RIV3" s="316"/>
      <c r="RIW3" s="316"/>
      <c r="RIX3" s="316"/>
      <c r="RIY3" s="316"/>
      <c r="RIZ3" s="316"/>
      <c r="RJA3" s="316"/>
      <c r="RJB3" s="316"/>
      <c r="RJC3" s="316"/>
      <c r="RJD3" s="316"/>
      <c r="RJE3" s="316"/>
      <c r="RJF3" s="316"/>
      <c r="RJG3" s="316"/>
      <c r="RJH3" s="316"/>
      <c r="RJI3" s="316"/>
      <c r="RJJ3" s="316"/>
      <c r="RJK3" s="316"/>
      <c r="RJL3" s="316"/>
      <c r="RJM3" s="316"/>
      <c r="RJN3" s="316"/>
      <c r="RJO3" s="316"/>
      <c r="RJP3" s="316"/>
      <c r="RJQ3" s="316"/>
      <c r="RJR3" s="316"/>
      <c r="RJS3" s="316"/>
      <c r="RJT3" s="316"/>
      <c r="RJU3" s="316"/>
      <c r="RJV3" s="316"/>
      <c r="RJW3" s="316"/>
      <c r="RJX3" s="316"/>
      <c r="RJY3" s="316"/>
      <c r="RJZ3" s="316"/>
      <c r="RKA3" s="316"/>
      <c r="RKB3" s="316"/>
      <c r="RKC3" s="316"/>
      <c r="RKD3" s="316"/>
      <c r="RKE3" s="316"/>
      <c r="RKF3" s="316"/>
      <c r="RKG3" s="316"/>
      <c r="RKH3" s="316"/>
      <c r="RKI3" s="316"/>
      <c r="RKJ3" s="316"/>
      <c r="RKK3" s="316"/>
      <c r="RKL3" s="316"/>
      <c r="RKM3" s="316"/>
      <c r="RKN3" s="316"/>
      <c r="RKO3" s="316"/>
      <c r="RKP3" s="316"/>
      <c r="RKQ3" s="316"/>
      <c r="RKR3" s="316"/>
      <c r="RKS3" s="316"/>
      <c r="RKT3" s="316"/>
      <c r="RKU3" s="316"/>
      <c r="RKV3" s="316"/>
      <c r="RKW3" s="316"/>
      <c r="RKX3" s="316"/>
      <c r="RKY3" s="316"/>
      <c r="RKZ3" s="316"/>
      <c r="RLA3" s="316"/>
      <c r="RLB3" s="316"/>
      <c r="RLC3" s="316"/>
      <c r="RLD3" s="316"/>
      <c r="RLE3" s="316"/>
      <c r="RLF3" s="316"/>
      <c r="RLG3" s="316"/>
      <c r="RLH3" s="316"/>
      <c r="RLI3" s="316"/>
      <c r="RLJ3" s="316"/>
      <c r="RLK3" s="316"/>
      <c r="RLL3" s="316"/>
      <c r="RLM3" s="316"/>
      <c r="RLN3" s="316"/>
      <c r="RLO3" s="316"/>
      <c r="RLP3" s="316"/>
      <c r="RLQ3" s="316"/>
      <c r="RLR3" s="316"/>
      <c r="RLS3" s="316"/>
      <c r="RLT3" s="316"/>
      <c r="RLU3" s="316"/>
      <c r="RLV3" s="316"/>
      <c r="RLW3" s="316"/>
      <c r="RLX3" s="316"/>
      <c r="RLY3" s="316"/>
      <c r="RLZ3" s="316"/>
      <c r="RMA3" s="316"/>
      <c r="RMB3" s="316"/>
      <c r="RMC3" s="316"/>
      <c r="RMD3" s="316"/>
      <c r="RME3" s="316"/>
      <c r="RMF3" s="316"/>
      <c r="RMG3" s="316"/>
      <c r="RMH3" s="316"/>
      <c r="RMI3" s="316"/>
      <c r="RMJ3" s="316"/>
      <c r="RMK3" s="316"/>
      <c r="RML3" s="316"/>
      <c r="RMM3" s="316"/>
      <c r="RMN3" s="316"/>
      <c r="RMO3" s="316"/>
      <c r="RMP3" s="316"/>
      <c r="RMQ3" s="316"/>
      <c r="RMR3" s="316"/>
      <c r="RMS3" s="316"/>
      <c r="RMT3" s="316"/>
      <c r="RMU3" s="316"/>
      <c r="RMV3" s="316"/>
      <c r="RMW3" s="316"/>
      <c r="RMX3" s="316"/>
      <c r="RMY3" s="316"/>
      <c r="RMZ3" s="316"/>
      <c r="RNA3" s="316"/>
      <c r="RNB3" s="316"/>
      <c r="RNC3" s="316"/>
      <c r="RND3" s="316"/>
      <c r="RNE3" s="316"/>
      <c r="RNF3" s="316"/>
      <c r="RNG3" s="316"/>
      <c r="RNH3" s="316"/>
      <c r="RNI3" s="316"/>
      <c r="RNJ3" s="316"/>
      <c r="RNK3" s="316"/>
      <c r="RNL3" s="316"/>
      <c r="RNM3" s="316"/>
      <c r="RNN3" s="316"/>
      <c r="RNO3" s="316"/>
      <c r="RNP3" s="316"/>
      <c r="RNQ3" s="316"/>
      <c r="RNR3" s="316"/>
      <c r="RNS3" s="316"/>
      <c r="RNT3" s="316"/>
      <c r="RNU3" s="316"/>
      <c r="RNV3" s="316"/>
      <c r="RNW3" s="316"/>
      <c r="RNX3" s="316"/>
      <c r="RNY3" s="316"/>
      <c r="RNZ3" s="316"/>
      <c r="ROA3" s="316"/>
      <c r="ROB3" s="316"/>
      <c r="ROC3" s="316"/>
      <c r="ROD3" s="316"/>
      <c r="ROE3" s="316"/>
      <c r="ROF3" s="316"/>
      <c r="ROG3" s="316"/>
      <c r="ROH3" s="316"/>
      <c r="ROI3" s="316"/>
      <c r="ROJ3" s="316"/>
      <c r="ROK3" s="316"/>
      <c r="ROL3" s="316"/>
      <c r="ROM3" s="316"/>
      <c r="RON3" s="316"/>
      <c r="ROO3" s="316"/>
      <c r="ROP3" s="316"/>
      <c r="ROQ3" s="316"/>
      <c r="ROR3" s="316"/>
      <c r="ROS3" s="316"/>
      <c r="ROT3" s="316"/>
      <c r="ROU3" s="316"/>
      <c r="ROV3" s="316"/>
      <c r="ROW3" s="316"/>
      <c r="ROX3" s="316"/>
      <c r="ROY3" s="316"/>
      <c r="ROZ3" s="316"/>
      <c r="RPA3" s="316"/>
      <c r="RPB3" s="316"/>
      <c r="RPC3" s="316"/>
      <c r="RPD3" s="316"/>
      <c r="RPE3" s="316"/>
      <c r="RPF3" s="316"/>
      <c r="RPG3" s="316"/>
      <c r="RPH3" s="316"/>
      <c r="RPI3" s="316"/>
      <c r="RPJ3" s="316"/>
      <c r="RPK3" s="316"/>
      <c r="RPL3" s="316"/>
      <c r="RPM3" s="316"/>
      <c r="RPN3" s="316"/>
      <c r="RPO3" s="316"/>
      <c r="RPP3" s="316"/>
      <c r="RPQ3" s="316"/>
      <c r="RPR3" s="316"/>
      <c r="RPS3" s="316"/>
      <c r="RPT3" s="316"/>
      <c r="RPU3" s="316"/>
      <c r="RPV3" s="316"/>
      <c r="RPW3" s="316"/>
      <c r="RPX3" s="316"/>
      <c r="RPY3" s="316"/>
      <c r="RPZ3" s="316"/>
      <c r="RQA3" s="316"/>
      <c r="RQB3" s="316"/>
      <c r="RQC3" s="316"/>
      <c r="RQD3" s="316"/>
      <c r="RQE3" s="316"/>
      <c r="RQF3" s="316"/>
      <c r="RQG3" s="316"/>
      <c r="RQH3" s="316"/>
      <c r="RQI3" s="316"/>
      <c r="RQJ3" s="316"/>
      <c r="RQK3" s="316"/>
      <c r="RQL3" s="316"/>
      <c r="RQM3" s="316"/>
      <c r="RQN3" s="316"/>
      <c r="RQO3" s="316"/>
      <c r="RQP3" s="316"/>
      <c r="RQQ3" s="316"/>
      <c r="RQR3" s="316"/>
      <c r="RQS3" s="316"/>
      <c r="RQT3" s="316"/>
      <c r="RQU3" s="316"/>
      <c r="RQV3" s="316"/>
      <c r="RQW3" s="316"/>
      <c r="RQX3" s="316"/>
      <c r="RQY3" s="316"/>
      <c r="RQZ3" s="316"/>
      <c r="RRA3" s="316"/>
      <c r="RRB3" s="316"/>
      <c r="RRC3" s="316"/>
      <c r="RRD3" s="316"/>
      <c r="RRE3" s="316"/>
      <c r="RRF3" s="316"/>
      <c r="RRG3" s="316"/>
      <c r="RRH3" s="316"/>
      <c r="RRI3" s="316"/>
      <c r="RRJ3" s="316"/>
      <c r="RRK3" s="316"/>
      <c r="RRL3" s="316"/>
      <c r="RRM3" s="316"/>
      <c r="RRN3" s="316"/>
      <c r="RRO3" s="316"/>
      <c r="RRP3" s="316"/>
      <c r="RRQ3" s="316"/>
      <c r="RRR3" s="316"/>
      <c r="RRS3" s="316"/>
      <c r="RRT3" s="316"/>
      <c r="RRU3" s="316"/>
      <c r="RRV3" s="316"/>
      <c r="RRW3" s="316"/>
      <c r="RRX3" s="316"/>
      <c r="RRY3" s="316"/>
      <c r="RRZ3" s="316"/>
      <c r="RSA3" s="316"/>
      <c r="RSB3" s="316"/>
      <c r="RSC3" s="316"/>
      <c r="RSD3" s="316"/>
      <c r="RSE3" s="316"/>
      <c r="RSF3" s="316"/>
      <c r="RSG3" s="316"/>
      <c r="RSH3" s="316"/>
      <c r="RSI3" s="316"/>
      <c r="RSJ3" s="316"/>
      <c r="RSK3" s="316"/>
      <c r="RSL3" s="316"/>
      <c r="RSM3" s="316"/>
      <c r="RSN3" s="316"/>
      <c r="RSO3" s="316"/>
      <c r="RSP3" s="316"/>
      <c r="RSQ3" s="316"/>
      <c r="RSR3" s="316"/>
      <c r="RSS3" s="316"/>
      <c r="RST3" s="316"/>
      <c r="RSU3" s="316"/>
      <c r="RSV3" s="316"/>
      <c r="RSW3" s="316"/>
      <c r="RSX3" s="316"/>
      <c r="RSY3" s="316"/>
      <c r="RSZ3" s="316"/>
      <c r="RTA3" s="316"/>
      <c r="RTB3" s="316"/>
      <c r="RTC3" s="316"/>
      <c r="RTD3" s="316"/>
      <c r="RTE3" s="316"/>
      <c r="RTF3" s="316"/>
      <c r="RTG3" s="316"/>
      <c r="RTH3" s="316"/>
      <c r="RTI3" s="316"/>
      <c r="RTJ3" s="316"/>
      <c r="RTK3" s="316"/>
      <c r="RTL3" s="316"/>
      <c r="RTM3" s="316"/>
      <c r="RTN3" s="316"/>
      <c r="RTO3" s="316"/>
      <c r="RTP3" s="316"/>
      <c r="RTQ3" s="316"/>
      <c r="RTR3" s="316"/>
      <c r="RTS3" s="316"/>
      <c r="RTT3" s="316"/>
      <c r="RTU3" s="316"/>
      <c r="RTV3" s="316"/>
      <c r="RTW3" s="316"/>
      <c r="RTX3" s="316"/>
      <c r="RTY3" s="316"/>
      <c r="RTZ3" s="316"/>
      <c r="RUA3" s="316"/>
      <c r="RUB3" s="316"/>
      <c r="RUC3" s="316"/>
      <c r="RUD3" s="316"/>
      <c r="RUE3" s="316"/>
      <c r="RUF3" s="316"/>
      <c r="RUG3" s="316"/>
      <c r="RUH3" s="316"/>
      <c r="RUI3" s="316"/>
      <c r="RUJ3" s="316"/>
      <c r="RUK3" s="316"/>
      <c r="RUL3" s="316"/>
      <c r="RUM3" s="316"/>
      <c r="RUN3" s="316"/>
      <c r="RUO3" s="316"/>
      <c r="RUP3" s="316"/>
      <c r="RUQ3" s="316"/>
      <c r="RUR3" s="316"/>
      <c r="RUS3" s="316"/>
      <c r="RUT3" s="316"/>
      <c r="RUU3" s="316"/>
      <c r="RUV3" s="316"/>
      <c r="RUW3" s="316"/>
      <c r="RUX3" s="316"/>
      <c r="RUY3" s="316"/>
      <c r="RUZ3" s="316"/>
      <c r="RVA3" s="316"/>
      <c r="RVB3" s="316"/>
      <c r="RVC3" s="316"/>
      <c r="RVD3" s="316"/>
      <c r="RVE3" s="316"/>
      <c r="RVF3" s="316"/>
      <c r="RVG3" s="316"/>
      <c r="RVH3" s="316"/>
      <c r="RVI3" s="316"/>
      <c r="RVJ3" s="316"/>
      <c r="RVK3" s="316"/>
      <c r="RVL3" s="316"/>
      <c r="RVM3" s="316"/>
      <c r="RVN3" s="316"/>
      <c r="RVO3" s="316"/>
      <c r="RVP3" s="316"/>
      <c r="RVQ3" s="316"/>
      <c r="RVR3" s="316"/>
      <c r="RVS3" s="316"/>
      <c r="RVT3" s="316"/>
      <c r="RVU3" s="316"/>
      <c r="RVV3" s="316"/>
      <c r="RVW3" s="316"/>
      <c r="RVX3" s="316"/>
      <c r="RVY3" s="316"/>
      <c r="RVZ3" s="316"/>
      <c r="RWA3" s="316"/>
      <c r="RWB3" s="316"/>
      <c r="RWC3" s="316"/>
      <c r="RWD3" s="316"/>
      <c r="RWE3" s="316"/>
      <c r="RWF3" s="316"/>
      <c r="RWG3" s="316"/>
      <c r="RWH3" s="316"/>
      <c r="RWI3" s="316"/>
      <c r="RWJ3" s="316"/>
      <c r="RWK3" s="316"/>
      <c r="RWL3" s="316"/>
      <c r="RWM3" s="316"/>
      <c r="RWN3" s="316"/>
      <c r="RWO3" s="316"/>
      <c r="RWP3" s="316"/>
      <c r="RWQ3" s="316"/>
      <c r="RWR3" s="316"/>
      <c r="RWS3" s="316"/>
      <c r="RWT3" s="316"/>
      <c r="RWU3" s="316"/>
      <c r="RWV3" s="316"/>
      <c r="RWW3" s="316"/>
      <c r="RWX3" s="316"/>
      <c r="RWY3" s="316"/>
      <c r="RWZ3" s="316"/>
      <c r="RXA3" s="316"/>
      <c r="RXB3" s="316"/>
      <c r="RXC3" s="316"/>
      <c r="RXD3" s="316"/>
      <c r="RXE3" s="316"/>
      <c r="RXF3" s="316"/>
      <c r="RXG3" s="316"/>
      <c r="RXH3" s="316"/>
      <c r="RXI3" s="316"/>
      <c r="RXJ3" s="316"/>
      <c r="RXK3" s="316"/>
      <c r="RXL3" s="316"/>
      <c r="RXM3" s="316"/>
      <c r="RXN3" s="316"/>
      <c r="RXO3" s="316"/>
      <c r="RXP3" s="316"/>
      <c r="RXQ3" s="316"/>
      <c r="RXR3" s="316"/>
      <c r="RXS3" s="316"/>
      <c r="RXT3" s="316"/>
      <c r="RXU3" s="316"/>
      <c r="RXV3" s="316"/>
      <c r="RXW3" s="316"/>
      <c r="RXX3" s="316"/>
      <c r="RXY3" s="316"/>
      <c r="RXZ3" s="316"/>
      <c r="RYA3" s="316"/>
      <c r="RYB3" s="316"/>
      <c r="RYC3" s="316"/>
      <c r="RYD3" s="316"/>
      <c r="RYE3" s="316"/>
      <c r="RYF3" s="316"/>
      <c r="RYG3" s="316"/>
      <c r="RYH3" s="316"/>
      <c r="RYI3" s="316"/>
      <c r="RYJ3" s="316"/>
      <c r="RYK3" s="316"/>
      <c r="RYL3" s="316"/>
      <c r="RYM3" s="316"/>
      <c r="RYN3" s="316"/>
      <c r="RYO3" s="316"/>
      <c r="RYP3" s="316"/>
      <c r="RYQ3" s="316"/>
      <c r="RYR3" s="316"/>
      <c r="RYS3" s="316"/>
      <c r="RYT3" s="316"/>
      <c r="RYU3" s="316"/>
      <c r="RYV3" s="316"/>
      <c r="RYW3" s="316"/>
      <c r="RYX3" s="316"/>
      <c r="RYY3" s="316"/>
      <c r="RYZ3" s="316"/>
      <c r="RZA3" s="316"/>
      <c r="RZB3" s="316"/>
      <c r="RZC3" s="316"/>
      <c r="RZD3" s="316"/>
      <c r="RZE3" s="316"/>
      <c r="RZF3" s="316"/>
      <c r="RZG3" s="316"/>
      <c r="RZH3" s="316"/>
      <c r="RZI3" s="316"/>
      <c r="RZJ3" s="316"/>
      <c r="RZK3" s="316"/>
      <c r="RZL3" s="316"/>
      <c r="RZM3" s="316"/>
      <c r="RZN3" s="316"/>
      <c r="RZO3" s="316"/>
      <c r="RZP3" s="316"/>
      <c r="RZQ3" s="316"/>
      <c r="RZR3" s="316"/>
      <c r="RZS3" s="316"/>
      <c r="RZT3" s="316"/>
      <c r="RZU3" s="316"/>
      <c r="RZV3" s="316"/>
      <c r="RZW3" s="316"/>
      <c r="RZX3" s="316"/>
      <c r="RZY3" s="316"/>
      <c r="RZZ3" s="316"/>
      <c r="SAA3" s="316"/>
      <c r="SAB3" s="316"/>
      <c r="SAC3" s="316"/>
      <c r="SAD3" s="316"/>
      <c r="SAE3" s="316"/>
      <c r="SAF3" s="316"/>
      <c r="SAG3" s="316"/>
      <c r="SAH3" s="316"/>
      <c r="SAI3" s="316"/>
      <c r="SAJ3" s="316"/>
      <c r="SAK3" s="316"/>
      <c r="SAL3" s="316"/>
      <c r="SAM3" s="316"/>
      <c r="SAN3" s="316"/>
      <c r="SAO3" s="316"/>
      <c r="SAP3" s="316"/>
      <c r="SAQ3" s="316"/>
      <c r="SAR3" s="316"/>
      <c r="SAS3" s="316"/>
      <c r="SAT3" s="316"/>
      <c r="SAU3" s="316"/>
      <c r="SAV3" s="316"/>
      <c r="SAW3" s="316"/>
      <c r="SAX3" s="316"/>
      <c r="SAY3" s="316"/>
      <c r="SAZ3" s="316"/>
      <c r="SBA3" s="316"/>
      <c r="SBB3" s="316"/>
      <c r="SBC3" s="316"/>
      <c r="SBD3" s="316"/>
      <c r="SBE3" s="316"/>
      <c r="SBF3" s="316"/>
      <c r="SBG3" s="316"/>
      <c r="SBH3" s="316"/>
      <c r="SBI3" s="316"/>
      <c r="SBJ3" s="316"/>
      <c r="SBK3" s="316"/>
      <c r="SBL3" s="316"/>
      <c r="SBM3" s="316"/>
      <c r="SBN3" s="316"/>
      <c r="SBO3" s="316"/>
      <c r="SBP3" s="316"/>
      <c r="SBQ3" s="316"/>
      <c r="SBR3" s="316"/>
      <c r="SBS3" s="316"/>
      <c r="SBT3" s="316"/>
      <c r="SBU3" s="316"/>
      <c r="SBV3" s="316"/>
      <c r="SBW3" s="316"/>
      <c r="SBX3" s="316"/>
      <c r="SBY3" s="316"/>
      <c r="SBZ3" s="316"/>
      <c r="SCA3" s="316"/>
      <c r="SCB3" s="316"/>
      <c r="SCC3" s="316"/>
      <c r="SCD3" s="316"/>
      <c r="SCE3" s="316"/>
      <c r="SCF3" s="316"/>
      <c r="SCG3" s="316"/>
      <c r="SCH3" s="316"/>
      <c r="SCI3" s="316"/>
      <c r="SCJ3" s="316"/>
      <c r="SCK3" s="316"/>
      <c r="SCL3" s="316"/>
      <c r="SCM3" s="316"/>
      <c r="SCN3" s="316"/>
      <c r="SCO3" s="316"/>
      <c r="SCP3" s="316"/>
      <c r="SCQ3" s="316"/>
      <c r="SCR3" s="316"/>
      <c r="SCS3" s="316"/>
      <c r="SCT3" s="316"/>
      <c r="SCU3" s="316"/>
      <c r="SCV3" s="316"/>
      <c r="SCW3" s="316"/>
      <c r="SCX3" s="316"/>
      <c r="SCY3" s="316"/>
      <c r="SCZ3" s="316"/>
      <c r="SDA3" s="316"/>
      <c r="SDB3" s="316"/>
      <c r="SDC3" s="316"/>
      <c r="SDD3" s="316"/>
      <c r="SDE3" s="316"/>
      <c r="SDF3" s="316"/>
      <c r="SDG3" s="316"/>
      <c r="SDH3" s="316"/>
      <c r="SDI3" s="316"/>
      <c r="SDJ3" s="316"/>
      <c r="SDK3" s="316"/>
      <c r="SDL3" s="316"/>
      <c r="SDM3" s="316"/>
      <c r="SDN3" s="316"/>
      <c r="SDO3" s="316"/>
      <c r="SDP3" s="316"/>
      <c r="SDQ3" s="316"/>
      <c r="SDR3" s="316"/>
      <c r="SDS3" s="316"/>
      <c r="SDT3" s="316"/>
      <c r="SDU3" s="316"/>
      <c r="SDV3" s="316"/>
      <c r="SDW3" s="316"/>
      <c r="SDX3" s="316"/>
      <c r="SDY3" s="316"/>
      <c r="SDZ3" s="316"/>
      <c r="SEA3" s="316"/>
      <c r="SEB3" s="316"/>
      <c r="SEC3" s="316"/>
      <c r="SED3" s="316"/>
      <c r="SEE3" s="316"/>
      <c r="SEF3" s="316"/>
      <c r="SEG3" s="316"/>
      <c r="SEH3" s="316"/>
      <c r="SEI3" s="316"/>
      <c r="SEJ3" s="316"/>
      <c r="SEK3" s="316"/>
      <c r="SEL3" s="316"/>
      <c r="SEM3" s="316"/>
      <c r="SEN3" s="316"/>
      <c r="SEO3" s="316"/>
      <c r="SEP3" s="316"/>
      <c r="SEQ3" s="316"/>
      <c r="SER3" s="316"/>
      <c r="SES3" s="316"/>
      <c r="SET3" s="316"/>
      <c r="SEU3" s="316"/>
      <c r="SEV3" s="316"/>
      <c r="SEW3" s="316"/>
      <c r="SEX3" s="316"/>
      <c r="SEY3" s="316"/>
      <c r="SEZ3" s="316"/>
      <c r="SFA3" s="316"/>
      <c r="SFB3" s="316"/>
      <c r="SFC3" s="316"/>
      <c r="SFD3" s="316"/>
      <c r="SFE3" s="316"/>
      <c r="SFF3" s="316"/>
      <c r="SFG3" s="316"/>
      <c r="SFH3" s="316"/>
      <c r="SFI3" s="316"/>
      <c r="SFJ3" s="316"/>
      <c r="SFK3" s="316"/>
      <c r="SFL3" s="316"/>
      <c r="SFM3" s="316"/>
      <c r="SFN3" s="316"/>
      <c r="SFO3" s="316"/>
      <c r="SFP3" s="316"/>
      <c r="SFQ3" s="316"/>
      <c r="SFR3" s="316"/>
      <c r="SFS3" s="316"/>
      <c r="SFT3" s="316"/>
      <c r="SFU3" s="316"/>
      <c r="SFV3" s="316"/>
      <c r="SFW3" s="316"/>
      <c r="SFX3" s="316"/>
      <c r="SFY3" s="316"/>
      <c r="SFZ3" s="316"/>
      <c r="SGA3" s="316"/>
      <c r="SGB3" s="316"/>
      <c r="SGC3" s="316"/>
      <c r="SGD3" s="316"/>
      <c r="SGE3" s="316"/>
      <c r="SGF3" s="316"/>
      <c r="SGG3" s="316"/>
      <c r="SGH3" s="316"/>
      <c r="SGI3" s="316"/>
      <c r="SGJ3" s="316"/>
      <c r="SGK3" s="316"/>
      <c r="SGL3" s="316"/>
      <c r="SGM3" s="316"/>
      <c r="SGN3" s="316"/>
      <c r="SGO3" s="316"/>
      <c r="SGP3" s="316"/>
      <c r="SGQ3" s="316"/>
      <c r="SGR3" s="316"/>
      <c r="SGS3" s="316"/>
      <c r="SGT3" s="316"/>
      <c r="SGU3" s="316"/>
      <c r="SGV3" s="316"/>
      <c r="SGW3" s="316"/>
      <c r="SGX3" s="316"/>
      <c r="SGY3" s="316"/>
      <c r="SGZ3" s="316"/>
      <c r="SHA3" s="316"/>
      <c r="SHB3" s="316"/>
      <c r="SHC3" s="316"/>
      <c r="SHD3" s="316"/>
      <c r="SHE3" s="316"/>
      <c r="SHF3" s="316"/>
      <c r="SHG3" s="316"/>
      <c r="SHH3" s="316"/>
      <c r="SHI3" s="316"/>
      <c r="SHJ3" s="316"/>
      <c r="SHK3" s="316"/>
      <c r="SHL3" s="316"/>
      <c r="SHM3" s="316"/>
      <c r="SHN3" s="316"/>
      <c r="SHO3" s="316"/>
      <c r="SHP3" s="316"/>
      <c r="SHQ3" s="316"/>
      <c r="SHR3" s="316"/>
      <c r="SHS3" s="316"/>
      <c r="SHT3" s="316"/>
      <c r="SHU3" s="316"/>
      <c r="SHV3" s="316"/>
      <c r="SHW3" s="316"/>
      <c r="SHX3" s="316"/>
      <c r="SHY3" s="316"/>
      <c r="SHZ3" s="316"/>
      <c r="SIA3" s="316"/>
      <c r="SIB3" s="316"/>
      <c r="SIC3" s="316"/>
      <c r="SID3" s="316"/>
      <c r="SIE3" s="316"/>
      <c r="SIF3" s="316"/>
      <c r="SIG3" s="316"/>
      <c r="SIH3" s="316"/>
      <c r="SII3" s="316"/>
      <c r="SIJ3" s="316"/>
      <c r="SIK3" s="316"/>
      <c r="SIL3" s="316"/>
      <c r="SIM3" s="316"/>
      <c r="SIN3" s="316"/>
      <c r="SIO3" s="316"/>
      <c r="SIP3" s="316"/>
      <c r="SIQ3" s="316"/>
      <c r="SIR3" s="316"/>
      <c r="SIS3" s="316"/>
      <c r="SIT3" s="316"/>
      <c r="SIU3" s="316"/>
      <c r="SIV3" s="316"/>
      <c r="SIW3" s="316"/>
      <c r="SIX3" s="316"/>
      <c r="SIY3" s="316"/>
      <c r="SIZ3" s="316"/>
      <c r="SJA3" s="316"/>
      <c r="SJB3" s="316"/>
      <c r="SJC3" s="316"/>
      <c r="SJD3" s="316"/>
      <c r="SJE3" s="316"/>
      <c r="SJF3" s="316"/>
      <c r="SJG3" s="316"/>
      <c r="SJH3" s="316"/>
      <c r="SJI3" s="316"/>
      <c r="SJJ3" s="316"/>
      <c r="SJK3" s="316"/>
      <c r="SJL3" s="316"/>
      <c r="SJM3" s="316"/>
      <c r="SJN3" s="316"/>
      <c r="SJO3" s="316"/>
      <c r="SJP3" s="316"/>
      <c r="SJQ3" s="316"/>
      <c r="SJR3" s="316"/>
      <c r="SJS3" s="316"/>
      <c r="SJT3" s="316"/>
      <c r="SJU3" s="316"/>
      <c r="SJV3" s="316"/>
      <c r="SJW3" s="316"/>
      <c r="SJX3" s="316"/>
      <c r="SJY3" s="316"/>
      <c r="SJZ3" s="316"/>
      <c r="SKA3" s="316"/>
      <c r="SKB3" s="316"/>
      <c r="SKC3" s="316"/>
      <c r="SKD3" s="316"/>
      <c r="SKE3" s="316"/>
      <c r="SKF3" s="316"/>
      <c r="SKG3" s="316"/>
      <c r="SKH3" s="316"/>
      <c r="SKI3" s="316"/>
      <c r="SKJ3" s="316"/>
      <c r="SKK3" s="316"/>
      <c r="SKL3" s="316"/>
      <c r="SKM3" s="316"/>
      <c r="SKN3" s="316"/>
      <c r="SKO3" s="316"/>
      <c r="SKP3" s="316"/>
      <c r="SKQ3" s="316"/>
      <c r="SKR3" s="316"/>
      <c r="SKS3" s="316"/>
      <c r="SKT3" s="316"/>
      <c r="SKU3" s="316"/>
      <c r="SKV3" s="316"/>
      <c r="SKW3" s="316"/>
      <c r="SKX3" s="316"/>
      <c r="SKY3" s="316"/>
      <c r="SKZ3" s="316"/>
      <c r="SLA3" s="316"/>
      <c r="SLB3" s="316"/>
      <c r="SLC3" s="316"/>
      <c r="SLD3" s="316"/>
      <c r="SLE3" s="316"/>
      <c r="SLF3" s="316"/>
      <c r="SLG3" s="316"/>
      <c r="SLH3" s="316"/>
      <c r="SLI3" s="316"/>
      <c r="SLJ3" s="316"/>
      <c r="SLK3" s="316"/>
      <c r="SLL3" s="316"/>
      <c r="SLM3" s="316"/>
      <c r="SLN3" s="316"/>
      <c r="SLO3" s="316"/>
      <c r="SLP3" s="316"/>
      <c r="SLQ3" s="316"/>
      <c r="SLR3" s="316"/>
      <c r="SLS3" s="316"/>
      <c r="SLT3" s="316"/>
      <c r="SLU3" s="316"/>
      <c r="SLV3" s="316"/>
      <c r="SLW3" s="316"/>
      <c r="SLX3" s="316"/>
      <c r="SLY3" s="316"/>
      <c r="SLZ3" s="316"/>
      <c r="SMA3" s="316"/>
      <c r="SMB3" s="316"/>
      <c r="SMC3" s="316"/>
      <c r="SMD3" s="316"/>
      <c r="SME3" s="316"/>
      <c r="SMF3" s="316"/>
      <c r="SMG3" s="316"/>
      <c r="SMH3" s="316"/>
      <c r="SMI3" s="316"/>
      <c r="SMJ3" s="316"/>
      <c r="SMK3" s="316"/>
      <c r="SML3" s="316"/>
      <c r="SMM3" s="316"/>
      <c r="SMN3" s="316"/>
      <c r="SMO3" s="316"/>
      <c r="SMP3" s="316"/>
      <c r="SMQ3" s="316"/>
      <c r="SMR3" s="316"/>
      <c r="SMS3" s="316"/>
      <c r="SMT3" s="316"/>
      <c r="SMU3" s="316"/>
      <c r="SMV3" s="316"/>
      <c r="SMW3" s="316"/>
      <c r="SMX3" s="316"/>
      <c r="SMY3" s="316"/>
      <c r="SMZ3" s="316"/>
      <c r="SNA3" s="316"/>
      <c r="SNB3" s="316"/>
      <c r="SNC3" s="316"/>
      <c r="SND3" s="316"/>
      <c r="SNE3" s="316"/>
      <c r="SNF3" s="316"/>
      <c r="SNG3" s="316"/>
      <c r="SNH3" s="316"/>
      <c r="SNI3" s="316"/>
      <c r="SNJ3" s="316"/>
      <c r="SNK3" s="316"/>
      <c r="SNL3" s="316"/>
      <c r="SNM3" s="316"/>
      <c r="SNN3" s="316"/>
      <c r="SNO3" s="316"/>
      <c r="SNP3" s="316"/>
      <c r="SNQ3" s="316"/>
      <c r="SNR3" s="316"/>
      <c r="SNS3" s="316"/>
      <c r="SNT3" s="316"/>
      <c r="SNU3" s="316"/>
      <c r="SNV3" s="316"/>
      <c r="SNW3" s="316"/>
      <c r="SNX3" s="316"/>
      <c r="SNY3" s="316"/>
      <c r="SNZ3" s="316"/>
      <c r="SOA3" s="316"/>
      <c r="SOB3" s="316"/>
      <c r="SOC3" s="316"/>
      <c r="SOD3" s="316"/>
      <c r="SOE3" s="316"/>
      <c r="SOF3" s="316"/>
      <c r="SOG3" s="316"/>
      <c r="SOH3" s="316"/>
      <c r="SOI3" s="316"/>
      <c r="SOJ3" s="316"/>
      <c r="SOK3" s="316"/>
      <c r="SOL3" s="316"/>
      <c r="SOM3" s="316"/>
      <c r="SON3" s="316"/>
      <c r="SOO3" s="316"/>
      <c r="SOP3" s="316"/>
      <c r="SOQ3" s="316"/>
      <c r="SOR3" s="316"/>
      <c r="SOS3" s="316"/>
      <c r="SOT3" s="316"/>
      <c r="SOU3" s="316"/>
      <c r="SOV3" s="316"/>
      <c r="SOW3" s="316"/>
      <c r="SOX3" s="316"/>
      <c r="SOY3" s="316"/>
      <c r="SOZ3" s="316"/>
      <c r="SPA3" s="316"/>
      <c r="SPB3" s="316"/>
      <c r="SPC3" s="316"/>
      <c r="SPD3" s="316"/>
      <c r="SPE3" s="316"/>
      <c r="SPF3" s="316"/>
      <c r="SPG3" s="316"/>
      <c r="SPH3" s="316"/>
      <c r="SPI3" s="316"/>
      <c r="SPJ3" s="316"/>
      <c r="SPK3" s="316"/>
      <c r="SPL3" s="316"/>
      <c r="SPM3" s="316"/>
      <c r="SPN3" s="316"/>
      <c r="SPO3" s="316"/>
      <c r="SPP3" s="316"/>
      <c r="SPQ3" s="316"/>
      <c r="SPR3" s="316"/>
      <c r="SPS3" s="316"/>
      <c r="SPT3" s="316"/>
      <c r="SPU3" s="316"/>
      <c r="SPV3" s="316"/>
      <c r="SPW3" s="316"/>
      <c r="SPX3" s="316"/>
      <c r="SPY3" s="316"/>
      <c r="SPZ3" s="316"/>
      <c r="SQA3" s="316"/>
      <c r="SQB3" s="316"/>
      <c r="SQC3" s="316"/>
      <c r="SQD3" s="316"/>
      <c r="SQE3" s="316"/>
      <c r="SQF3" s="316"/>
      <c r="SQG3" s="316"/>
      <c r="SQH3" s="316"/>
      <c r="SQI3" s="316"/>
      <c r="SQJ3" s="316"/>
      <c r="SQK3" s="316"/>
      <c r="SQL3" s="316"/>
      <c r="SQM3" s="316"/>
      <c r="SQN3" s="316"/>
      <c r="SQO3" s="316"/>
      <c r="SQP3" s="316"/>
      <c r="SQQ3" s="316"/>
      <c r="SQR3" s="316"/>
      <c r="SQS3" s="316"/>
      <c r="SQT3" s="316"/>
      <c r="SQU3" s="316"/>
      <c r="SQV3" s="316"/>
      <c r="SQW3" s="316"/>
      <c r="SQX3" s="316"/>
      <c r="SQY3" s="316"/>
      <c r="SQZ3" s="316"/>
      <c r="SRA3" s="316"/>
      <c r="SRB3" s="316"/>
      <c r="SRC3" s="316"/>
      <c r="SRD3" s="316"/>
      <c r="SRE3" s="316"/>
      <c r="SRF3" s="316"/>
      <c r="SRG3" s="316"/>
      <c r="SRH3" s="316"/>
      <c r="SRI3" s="316"/>
      <c r="SRJ3" s="316"/>
      <c r="SRK3" s="316"/>
      <c r="SRL3" s="316"/>
      <c r="SRM3" s="316"/>
      <c r="SRN3" s="316"/>
      <c r="SRO3" s="316"/>
      <c r="SRP3" s="316"/>
      <c r="SRQ3" s="316"/>
      <c r="SRR3" s="316"/>
      <c r="SRS3" s="316"/>
      <c r="SRT3" s="316"/>
      <c r="SRU3" s="316"/>
      <c r="SRV3" s="316"/>
      <c r="SRW3" s="316"/>
      <c r="SRX3" s="316"/>
      <c r="SRY3" s="316"/>
      <c r="SRZ3" s="316"/>
      <c r="SSA3" s="316"/>
      <c r="SSB3" s="316"/>
      <c r="SSC3" s="316"/>
      <c r="SSD3" s="316"/>
      <c r="SSE3" s="316"/>
      <c r="SSF3" s="316"/>
      <c r="SSG3" s="316"/>
      <c r="SSH3" s="316"/>
      <c r="SSI3" s="316"/>
      <c r="SSJ3" s="316"/>
      <c r="SSK3" s="316"/>
      <c r="SSL3" s="316"/>
      <c r="SSM3" s="316"/>
      <c r="SSN3" s="316"/>
      <c r="SSO3" s="316"/>
      <c r="SSP3" s="316"/>
      <c r="SSQ3" s="316"/>
      <c r="SSR3" s="316"/>
      <c r="SSS3" s="316"/>
      <c r="SST3" s="316"/>
      <c r="SSU3" s="316"/>
      <c r="SSV3" s="316"/>
      <c r="SSW3" s="316"/>
      <c r="SSX3" s="316"/>
      <c r="SSY3" s="316"/>
      <c r="SSZ3" s="316"/>
      <c r="STA3" s="316"/>
      <c r="STB3" s="316"/>
      <c r="STC3" s="316"/>
      <c r="STD3" s="316"/>
      <c r="STE3" s="316"/>
      <c r="STF3" s="316"/>
      <c r="STG3" s="316"/>
      <c r="STH3" s="316"/>
      <c r="STI3" s="316"/>
      <c r="STJ3" s="316"/>
      <c r="STK3" s="316"/>
      <c r="STL3" s="316"/>
      <c r="STM3" s="316"/>
      <c r="STN3" s="316"/>
      <c r="STO3" s="316"/>
      <c r="STP3" s="316"/>
      <c r="STQ3" s="316"/>
      <c r="STR3" s="316"/>
      <c r="STS3" s="316"/>
      <c r="STT3" s="316"/>
      <c r="STU3" s="316"/>
      <c r="STV3" s="316"/>
      <c r="STW3" s="316"/>
      <c r="STX3" s="316"/>
      <c r="STY3" s="316"/>
      <c r="STZ3" s="316"/>
      <c r="SUA3" s="316"/>
      <c r="SUB3" s="316"/>
      <c r="SUC3" s="316"/>
      <c r="SUD3" s="316"/>
      <c r="SUE3" s="316"/>
      <c r="SUF3" s="316"/>
      <c r="SUG3" s="316"/>
      <c r="SUH3" s="316"/>
      <c r="SUI3" s="316"/>
      <c r="SUJ3" s="316"/>
      <c r="SUK3" s="316"/>
      <c r="SUL3" s="316"/>
      <c r="SUM3" s="316"/>
      <c r="SUN3" s="316"/>
      <c r="SUO3" s="316"/>
      <c r="SUP3" s="316"/>
      <c r="SUQ3" s="316"/>
      <c r="SUR3" s="316"/>
      <c r="SUS3" s="316"/>
      <c r="SUT3" s="316"/>
      <c r="SUU3" s="316"/>
      <c r="SUV3" s="316"/>
      <c r="SUW3" s="316"/>
      <c r="SUX3" s="316"/>
      <c r="SUY3" s="316"/>
      <c r="SUZ3" s="316"/>
      <c r="SVA3" s="316"/>
      <c r="SVB3" s="316"/>
      <c r="SVC3" s="316"/>
      <c r="SVD3" s="316"/>
      <c r="SVE3" s="316"/>
      <c r="SVF3" s="316"/>
      <c r="SVG3" s="316"/>
      <c r="SVH3" s="316"/>
      <c r="SVI3" s="316"/>
      <c r="SVJ3" s="316"/>
      <c r="SVK3" s="316"/>
      <c r="SVL3" s="316"/>
      <c r="SVM3" s="316"/>
      <c r="SVN3" s="316"/>
      <c r="SVO3" s="316"/>
      <c r="SVP3" s="316"/>
      <c r="SVQ3" s="316"/>
      <c r="SVR3" s="316"/>
      <c r="SVS3" s="316"/>
      <c r="SVT3" s="316"/>
      <c r="SVU3" s="316"/>
      <c r="SVV3" s="316"/>
      <c r="SVW3" s="316"/>
      <c r="SVX3" s="316"/>
      <c r="SVY3" s="316"/>
      <c r="SVZ3" s="316"/>
      <c r="SWA3" s="316"/>
      <c r="SWB3" s="316"/>
      <c r="SWC3" s="316"/>
      <c r="SWD3" s="316"/>
      <c r="SWE3" s="316"/>
      <c r="SWF3" s="316"/>
      <c r="SWG3" s="316"/>
      <c r="SWH3" s="316"/>
      <c r="SWI3" s="316"/>
      <c r="SWJ3" s="316"/>
      <c r="SWK3" s="316"/>
      <c r="SWL3" s="316"/>
      <c r="SWM3" s="316"/>
      <c r="SWN3" s="316"/>
      <c r="SWO3" s="316"/>
      <c r="SWP3" s="316"/>
      <c r="SWQ3" s="316"/>
      <c r="SWR3" s="316"/>
      <c r="SWS3" s="316"/>
      <c r="SWT3" s="316"/>
      <c r="SWU3" s="316"/>
      <c r="SWV3" s="316"/>
      <c r="SWW3" s="316"/>
      <c r="SWX3" s="316"/>
      <c r="SWY3" s="316"/>
      <c r="SWZ3" s="316"/>
      <c r="SXA3" s="316"/>
      <c r="SXB3" s="316"/>
      <c r="SXC3" s="316"/>
      <c r="SXD3" s="316"/>
      <c r="SXE3" s="316"/>
      <c r="SXF3" s="316"/>
      <c r="SXG3" s="316"/>
      <c r="SXH3" s="316"/>
      <c r="SXI3" s="316"/>
      <c r="SXJ3" s="316"/>
      <c r="SXK3" s="316"/>
      <c r="SXL3" s="316"/>
      <c r="SXM3" s="316"/>
      <c r="SXN3" s="316"/>
      <c r="SXO3" s="316"/>
      <c r="SXP3" s="316"/>
      <c r="SXQ3" s="316"/>
      <c r="SXR3" s="316"/>
      <c r="SXS3" s="316"/>
      <c r="SXT3" s="316"/>
      <c r="SXU3" s="316"/>
      <c r="SXV3" s="316"/>
      <c r="SXW3" s="316"/>
      <c r="SXX3" s="316"/>
      <c r="SXY3" s="316"/>
      <c r="SXZ3" s="316"/>
      <c r="SYA3" s="316"/>
      <c r="SYB3" s="316"/>
      <c r="SYC3" s="316"/>
      <c r="SYD3" s="316"/>
      <c r="SYE3" s="316"/>
      <c r="SYF3" s="316"/>
      <c r="SYG3" s="316"/>
      <c r="SYH3" s="316"/>
      <c r="SYI3" s="316"/>
      <c r="SYJ3" s="316"/>
      <c r="SYK3" s="316"/>
      <c r="SYL3" s="316"/>
      <c r="SYM3" s="316"/>
      <c r="SYN3" s="316"/>
      <c r="SYO3" s="316"/>
      <c r="SYP3" s="316"/>
      <c r="SYQ3" s="316"/>
      <c r="SYR3" s="316"/>
      <c r="SYS3" s="316"/>
      <c r="SYT3" s="316"/>
      <c r="SYU3" s="316"/>
      <c r="SYV3" s="316"/>
      <c r="SYW3" s="316"/>
      <c r="SYX3" s="316"/>
      <c r="SYY3" s="316"/>
      <c r="SYZ3" s="316"/>
      <c r="SZA3" s="316"/>
      <c r="SZB3" s="316"/>
      <c r="SZC3" s="316"/>
      <c r="SZD3" s="316"/>
      <c r="SZE3" s="316"/>
      <c r="SZF3" s="316"/>
      <c r="SZG3" s="316"/>
      <c r="SZH3" s="316"/>
      <c r="SZI3" s="316"/>
      <c r="SZJ3" s="316"/>
      <c r="SZK3" s="316"/>
      <c r="SZL3" s="316"/>
      <c r="SZM3" s="316"/>
      <c r="SZN3" s="316"/>
      <c r="SZO3" s="316"/>
      <c r="SZP3" s="316"/>
      <c r="SZQ3" s="316"/>
      <c r="SZR3" s="316"/>
      <c r="SZS3" s="316"/>
      <c r="SZT3" s="316"/>
      <c r="SZU3" s="316"/>
      <c r="SZV3" s="316"/>
      <c r="SZW3" s="316"/>
      <c r="SZX3" s="316"/>
      <c r="SZY3" s="316"/>
      <c r="SZZ3" s="316"/>
      <c r="TAA3" s="316"/>
      <c r="TAB3" s="316"/>
      <c r="TAC3" s="316"/>
      <c r="TAD3" s="316"/>
      <c r="TAE3" s="316"/>
      <c r="TAF3" s="316"/>
      <c r="TAG3" s="316"/>
      <c r="TAH3" s="316"/>
      <c r="TAI3" s="316"/>
      <c r="TAJ3" s="316"/>
      <c r="TAK3" s="316"/>
      <c r="TAL3" s="316"/>
      <c r="TAM3" s="316"/>
      <c r="TAN3" s="316"/>
      <c r="TAO3" s="316"/>
      <c r="TAP3" s="316"/>
      <c r="TAQ3" s="316"/>
      <c r="TAR3" s="316"/>
      <c r="TAS3" s="316"/>
      <c r="TAT3" s="316"/>
      <c r="TAU3" s="316"/>
      <c r="TAV3" s="316"/>
      <c r="TAW3" s="316"/>
      <c r="TAX3" s="316"/>
      <c r="TAY3" s="316"/>
      <c r="TAZ3" s="316"/>
      <c r="TBA3" s="316"/>
      <c r="TBB3" s="316"/>
      <c r="TBC3" s="316"/>
      <c r="TBD3" s="316"/>
      <c r="TBE3" s="316"/>
      <c r="TBF3" s="316"/>
      <c r="TBG3" s="316"/>
      <c r="TBH3" s="316"/>
      <c r="TBI3" s="316"/>
      <c r="TBJ3" s="316"/>
      <c r="TBK3" s="316"/>
      <c r="TBL3" s="316"/>
      <c r="TBM3" s="316"/>
      <c r="TBN3" s="316"/>
      <c r="TBO3" s="316"/>
      <c r="TBP3" s="316"/>
      <c r="TBQ3" s="316"/>
      <c r="TBR3" s="316"/>
      <c r="TBS3" s="316"/>
      <c r="TBT3" s="316"/>
      <c r="TBU3" s="316"/>
      <c r="TBV3" s="316"/>
      <c r="TBW3" s="316"/>
      <c r="TBX3" s="316"/>
      <c r="TBY3" s="316"/>
      <c r="TBZ3" s="316"/>
      <c r="TCA3" s="316"/>
      <c r="TCB3" s="316"/>
      <c r="TCC3" s="316"/>
      <c r="TCD3" s="316"/>
      <c r="TCE3" s="316"/>
      <c r="TCF3" s="316"/>
      <c r="TCG3" s="316"/>
      <c r="TCH3" s="316"/>
      <c r="TCI3" s="316"/>
      <c r="TCJ3" s="316"/>
      <c r="TCK3" s="316"/>
      <c r="TCL3" s="316"/>
      <c r="TCM3" s="316"/>
      <c r="TCN3" s="316"/>
      <c r="TCO3" s="316"/>
      <c r="TCP3" s="316"/>
      <c r="TCQ3" s="316"/>
      <c r="TCR3" s="316"/>
      <c r="TCS3" s="316"/>
      <c r="TCT3" s="316"/>
      <c r="TCU3" s="316"/>
      <c r="TCV3" s="316"/>
      <c r="TCW3" s="316"/>
      <c r="TCX3" s="316"/>
      <c r="TCY3" s="316"/>
      <c r="TCZ3" s="316"/>
      <c r="TDA3" s="316"/>
      <c r="TDB3" s="316"/>
      <c r="TDC3" s="316"/>
      <c r="TDD3" s="316"/>
      <c r="TDE3" s="316"/>
      <c r="TDF3" s="316"/>
      <c r="TDG3" s="316"/>
      <c r="TDH3" s="316"/>
      <c r="TDI3" s="316"/>
      <c r="TDJ3" s="316"/>
      <c r="TDK3" s="316"/>
      <c r="TDL3" s="316"/>
      <c r="TDM3" s="316"/>
      <c r="TDN3" s="316"/>
      <c r="TDO3" s="316"/>
      <c r="TDP3" s="316"/>
      <c r="TDQ3" s="316"/>
      <c r="TDR3" s="316"/>
      <c r="TDS3" s="316"/>
      <c r="TDT3" s="316"/>
      <c r="TDU3" s="316"/>
      <c r="TDV3" s="316"/>
      <c r="TDW3" s="316"/>
      <c r="TDX3" s="316"/>
      <c r="TDY3" s="316"/>
      <c r="TDZ3" s="316"/>
      <c r="TEA3" s="316"/>
      <c r="TEB3" s="316"/>
      <c r="TEC3" s="316"/>
      <c r="TED3" s="316"/>
      <c r="TEE3" s="316"/>
      <c r="TEF3" s="316"/>
      <c r="TEG3" s="316"/>
      <c r="TEH3" s="316"/>
      <c r="TEI3" s="316"/>
      <c r="TEJ3" s="316"/>
      <c r="TEK3" s="316"/>
      <c r="TEL3" s="316"/>
      <c r="TEM3" s="316"/>
      <c r="TEN3" s="316"/>
      <c r="TEO3" s="316"/>
      <c r="TEP3" s="316"/>
      <c r="TEQ3" s="316"/>
      <c r="TER3" s="316"/>
      <c r="TES3" s="316"/>
      <c r="TET3" s="316"/>
      <c r="TEU3" s="316"/>
      <c r="TEV3" s="316"/>
      <c r="TEW3" s="316"/>
      <c r="TEX3" s="316"/>
      <c r="TEY3" s="316"/>
      <c r="TEZ3" s="316"/>
      <c r="TFA3" s="316"/>
      <c r="TFB3" s="316"/>
      <c r="TFC3" s="316"/>
      <c r="TFD3" s="316"/>
      <c r="TFE3" s="316"/>
      <c r="TFF3" s="316"/>
      <c r="TFG3" s="316"/>
      <c r="TFH3" s="316"/>
      <c r="TFI3" s="316"/>
      <c r="TFJ3" s="316"/>
      <c r="TFK3" s="316"/>
      <c r="TFL3" s="316"/>
      <c r="TFM3" s="316"/>
      <c r="TFN3" s="316"/>
      <c r="TFO3" s="316"/>
      <c r="TFP3" s="316"/>
      <c r="TFQ3" s="316"/>
      <c r="TFR3" s="316"/>
      <c r="TFS3" s="316"/>
      <c r="TFT3" s="316"/>
      <c r="TFU3" s="316"/>
      <c r="TFV3" s="316"/>
      <c r="TFW3" s="316"/>
      <c r="TFX3" s="316"/>
      <c r="TFY3" s="316"/>
      <c r="TFZ3" s="316"/>
      <c r="TGA3" s="316"/>
      <c r="TGB3" s="316"/>
      <c r="TGC3" s="316"/>
      <c r="TGD3" s="316"/>
      <c r="TGE3" s="316"/>
      <c r="TGF3" s="316"/>
      <c r="TGG3" s="316"/>
      <c r="TGH3" s="316"/>
      <c r="TGI3" s="316"/>
      <c r="TGJ3" s="316"/>
      <c r="TGK3" s="316"/>
      <c r="TGL3" s="316"/>
      <c r="TGM3" s="316"/>
      <c r="TGN3" s="316"/>
      <c r="TGO3" s="316"/>
      <c r="TGP3" s="316"/>
      <c r="TGQ3" s="316"/>
      <c r="TGR3" s="316"/>
      <c r="TGS3" s="316"/>
      <c r="TGT3" s="316"/>
      <c r="TGU3" s="316"/>
      <c r="TGV3" s="316"/>
      <c r="TGW3" s="316"/>
      <c r="TGX3" s="316"/>
      <c r="TGY3" s="316"/>
      <c r="TGZ3" s="316"/>
      <c r="THA3" s="316"/>
      <c r="THB3" s="316"/>
      <c r="THC3" s="316"/>
      <c r="THD3" s="316"/>
      <c r="THE3" s="316"/>
      <c r="THF3" s="316"/>
      <c r="THG3" s="316"/>
      <c r="THH3" s="316"/>
      <c r="THI3" s="316"/>
      <c r="THJ3" s="316"/>
      <c r="THK3" s="316"/>
      <c r="THL3" s="316"/>
      <c r="THM3" s="316"/>
      <c r="THN3" s="316"/>
      <c r="THO3" s="316"/>
      <c r="THP3" s="316"/>
      <c r="THQ3" s="316"/>
      <c r="THR3" s="316"/>
      <c r="THS3" s="316"/>
      <c r="THT3" s="316"/>
      <c r="THU3" s="316"/>
      <c r="THV3" s="316"/>
      <c r="THW3" s="316"/>
      <c r="THX3" s="316"/>
      <c r="THY3" s="316"/>
      <c r="THZ3" s="316"/>
      <c r="TIA3" s="316"/>
      <c r="TIB3" s="316"/>
      <c r="TIC3" s="316"/>
      <c r="TID3" s="316"/>
      <c r="TIE3" s="316"/>
      <c r="TIF3" s="316"/>
      <c r="TIG3" s="316"/>
      <c r="TIH3" s="316"/>
      <c r="TII3" s="316"/>
      <c r="TIJ3" s="316"/>
      <c r="TIK3" s="316"/>
      <c r="TIL3" s="316"/>
      <c r="TIM3" s="316"/>
      <c r="TIN3" s="316"/>
      <c r="TIO3" s="316"/>
      <c r="TIP3" s="316"/>
      <c r="TIQ3" s="316"/>
      <c r="TIR3" s="316"/>
      <c r="TIS3" s="316"/>
      <c r="TIT3" s="316"/>
      <c r="TIU3" s="316"/>
      <c r="TIV3" s="316"/>
      <c r="TIW3" s="316"/>
      <c r="TIX3" s="316"/>
      <c r="TIY3" s="316"/>
      <c r="TIZ3" s="316"/>
      <c r="TJA3" s="316"/>
      <c r="TJB3" s="316"/>
      <c r="TJC3" s="316"/>
      <c r="TJD3" s="316"/>
      <c r="TJE3" s="316"/>
      <c r="TJF3" s="316"/>
      <c r="TJG3" s="316"/>
      <c r="TJH3" s="316"/>
      <c r="TJI3" s="316"/>
      <c r="TJJ3" s="316"/>
      <c r="TJK3" s="316"/>
      <c r="TJL3" s="316"/>
      <c r="TJM3" s="316"/>
      <c r="TJN3" s="316"/>
      <c r="TJO3" s="316"/>
      <c r="TJP3" s="316"/>
      <c r="TJQ3" s="316"/>
      <c r="TJR3" s="316"/>
      <c r="TJS3" s="316"/>
      <c r="TJT3" s="316"/>
      <c r="TJU3" s="316"/>
      <c r="TJV3" s="316"/>
      <c r="TJW3" s="316"/>
      <c r="TJX3" s="316"/>
      <c r="TJY3" s="316"/>
      <c r="TJZ3" s="316"/>
      <c r="TKA3" s="316"/>
      <c r="TKB3" s="316"/>
      <c r="TKC3" s="316"/>
      <c r="TKD3" s="316"/>
      <c r="TKE3" s="316"/>
      <c r="TKF3" s="316"/>
      <c r="TKG3" s="316"/>
      <c r="TKH3" s="316"/>
      <c r="TKI3" s="316"/>
      <c r="TKJ3" s="316"/>
      <c r="TKK3" s="316"/>
      <c r="TKL3" s="316"/>
      <c r="TKM3" s="316"/>
      <c r="TKN3" s="316"/>
      <c r="TKO3" s="316"/>
      <c r="TKP3" s="316"/>
      <c r="TKQ3" s="316"/>
      <c r="TKR3" s="316"/>
      <c r="TKS3" s="316"/>
      <c r="TKT3" s="316"/>
      <c r="TKU3" s="316"/>
      <c r="TKV3" s="316"/>
      <c r="TKW3" s="316"/>
      <c r="TKX3" s="316"/>
      <c r="TKY3" s="316"/>
      <c r="TKZ3" s="316"/>
      <c r="TLA3" s="316"/>
      <c r="TLB3" s="316"/>
      <c r="TLC3" s="316"/>
      <c r="TLD3" s="316"/>
      <c r="TLE3" s="316"/>
      <c r="TLF3" s="316"/>
      <c r="TLG3" s="316"/>
      <c r="TLH3" s="316"/>
      <c r="TLI3" s="316"/>
      <c r="TLJ3" s="316"/>
      <c r="TLK3" s="316"/>
      <c r="TLL3" s="316"/>
      <c r="TLM3" s="316"/>
      <c r="TLN3" s="316"/>
      <c r="TLO3" s="316"/>
      <c r="TLP3" s="316"/>
      <c r="TLQ3" s="316"/>
      <c r="TLR3" s="316"/>
      <c r="TLS3" s="316"/>
      <c r="TLT3" s="316"/>
      <c r="TLU3" s="316"/>
      <c r="TLV3" s="316"/>
      <c r="TLW3" s="316"/>
      <c r="TLX3" s="316"/>
      <c r="TLY3" s="316"/>
      <c r="TLZ3" s="316"/>
      <c r="TMA3" s="316"/>
      <c r="TMB3" s="316"/>
      <c r="TMC3" s="316"/>
      <c r="TMD3" s="316"/>
      <c r="TME3" s="316"/>
      <c r="TMF3" s="316"/>
      <c r="TMG3" s="316"/>
      <c r="TMH3" s="316"/>
      <c r="TMI3" s="316"/>
      <c r="TMJ3" s="316"/>
      <c r="TMK3" s="316"/>
      <c r="TML3" s="316"/>
      <c r="TMM3" s="316"/>
      <c r="TMN3" s="316"/>
      <c r="TMO3" s="316"/>
      <c r="TMP3" s="316"/>
      <c r="TMQ3" s="316"/>
      <c r="TMR3" s="316"/>
      <c r="TMS3" s="316"/>
      <c r="TMT3" s="316"/>
      <c r="TMU3" s="316"/>
      <c r="TMV3" s="316"/>
      <c r="TMW3" s="316"/>
      <c r="TMX3" s="316"/>
      <c r="TMY3" s="316"/>
      <c r="TMZ3" s="316"/>
      <c r="TNA3" s="316"/>
      <c r="TNB3" s="316"/>
      <c r="TNC3" s="316"/>
      <c r="TND3" s="316"/>
      <c r="TNE3" s="316"/>
      <c r="TNF3" s="316"/>
      <c r="TNG3" s="316"/>
      <c r="TNH3" s="316"/>
      <c r="TNI3" s="316"/>
      <c r="TNJ3" s="316"/>
      <c r="TNK3" s="316"/>
      <c r="TNL3" s="316"/>
      <c r="TNM3" s="316"/>
      <c r="TNN3" s="316"/>
      <c r="TNO3" s="316"/>
      <c r="TNP3" s="316"/>
      <c r="TNQ3" s="316"/>
      <c r="TNR3" s="316"/>
      <c r="TNS3" s="316"/>
      <c r="TNT3" s="316"/>
      <c r="TNU3" s="316"/>
      <c r="TNV3" s="316"/>
      <c r="TNW3" s="316"/>
      <c r="TNX3" s="316"/>
      <c r="TNY3" s="316"/>
      <c r="TNZ3" s="316"/>
      <c r="TOA3" s="316"/>
      <c r="TOB3" s="316"/>
      <c r="TOC3" s="316"/>
      <c r="TOD3" s="316"/>
      <c r="TOE3" s="316"/>
      <c r="TOF3" s="316"/>
      <c r="TOG3" s="316"/>
      <c r="TOH3" s="316"/>
      <c r="TOI3" s="316"/>
      <c r="TOJ3" s="316"/>
      <c r="TOK3" s="316"/>
      <c r="TOL3" s="316"/>
      <c r="TOM3" s="316"/>
      <c r="TON3" s="316"/>
      <c r="TOO3" s="316"/>
      <c r="TOP3" s="316"/>
      <c r="TOQ3" s="316"/>
      <c r="TOR3" s="316"/>
      <c r="TOS3" s="316"/>
      <c r="TOT3" s="316"/>
      <c r="TOU3" s="316"/>
      <c r="TOV3" s="316"/>
      <c r="TOW3" s="316"/>
      <c r="TOX3" s="316"/>
      <c r="TOY3" s="316"/>
      <c r="TOZ3" s="316"/>
      <c r="TPA3" s="316"/>
      <c r="TPB3" s="316"/>
      <c r="TPC3" s="316"/>
      <c r="TPD3" s="316"/>
      <c r="TPE3" s="316"/>
      <c r="TPF3" s="316"/>
      <c r="TPG3" s="316"/>
      <c r="TPH3" s="316"/>
      <c r="TPI3" s="316"/>
      <c r="TPJ3" s="316"/>
      <c r="TPK3" s="316"/>
      <c r="TPL3" s="316"/>
      <c r="TPM3" s="316"/>
      <c r="TPN3" s="316"/>
      <c r="TPO3" s="316"/>
      <c r="TPP3" s="316"/>
      <c r="TPQ3" s="316"/>
      <c r="TPR3" s="316"/>
      <c r="TPS3" s="316"/>
      <c r="TPT3" s="316"/>
      <c r="TPU3" s="316"/>
      <c r="TPV3" s="316"/>
      <c r="TPW3" s="316"/>
      <c r="TPX3" s="316"/>
      <c r="TPY3" s="316"/>
      <c r="TPZ3" s="316"/>
      <c r="TQA3" s="316"/>
      <c r="TQB3" s="316"/>
      <c r="TQC3" s="316"/>
      <c r="TQD3" s="316"/>
      <c r="TQE3" s="316"/>
      <c r="TQF3" s="316"/>
      <c r="TQG3" s="316"/>
      <c r="TQH3" s="316"/>
      <c r="TQI3" s="316"/>
      <c r="TQJ3" s="316"/>
      <c r="TQK3" s="316"/>
      <c r="TQL3" s="316"/>
      <c r="TQM3" s="316"/>
      <c r="TQN3" s="316"/>
      <c r="TQO3" s="316"/>
      <c r="TQP3" s="316"/>
      <c r="TQQ3" s="316"/>
      <c r="TQR3" s="316"/>
      <c r="TQS3" s="316"/>
      <c r="TQT3" s="316"/>
      <c r="TQU3" s="316"/>
      <c r="TQV3" s="316"/>
      <c r="TQW3" s="316"/>
      <c r="TQX3" s="316"/>
      <c r="TQY3" s="316"/>
      <c r="TQZ3" s="316"/>
      <c r="TRA3" s="316"/>
      <c r="TRB3" s="316"/>
      <c r="TRC3" s="316"/>
      <c r="TRD3" s="316"/>
      <c r="TRE3" s="316"/>
      <c r="TRF3" s="316"/>
      <c r="TRG3" s="316"/>
      <c r="TRH3" s="316"/>
      <c r="TRI3" s="316"/>
      <c r="TRJ3" s="316"/>
      <c r="TRK3" s="316"/>
      <c r="TRL3" s="316"/>
      <c r="TRM3" s="316"/>
      <c r="TRN3" s="316"/>
      <c r="TRO3" s="316"/>
      <c r="TRP3" s="316"/>
      <c r="TRQ3" s="316"/>
      <c r="TRR3" s="316"/>
      <c r="TRS3" s="316"/>
      <c r="TRT3" s="316"/>
      <c r="TRU3" s="316"/>
      <c r="TRV3" s="316"/>
      <c r="TRW3" s="316"/>
      <c r="TRX3" s="316"/>
      <c r="TRY3" s="316"/>
      <c r="TRZ3" s="316"/>
      <c r="TSA3" s="316"/>
      <c r="TSB3" s="316"/>
      <c r="TSC3" s="316"/>
      <c r="TSD3" s="316"/>
      <c r="TSE3" s="316"/>
      <c r="TSF3" s="316"/>
      <c r="TSG3" s="316"/>
      <c r="TSH3" s="316"/>
      <c r="TSI3" s="316"/>
      <c r="TSJ3" s="316"/>
      <c r="TSK3" s="316"/>
      <c r="TSL3" s="316"/>
      <c r="TSM3" s="316"/>
      <c r="TSN3" s="316"/>
      <c r="TSO3" s="316"/>
      <c r="TSP3" s="316"/>
      <c r="TSQ3" s="316"/>
      <c r="TSR3" s="316"/>
      <c r="TSS3" s="316"/>
      <c r="TST3" s="316"/>
      <c r="TSU3" s="316"/>
      <c r="TSV3" s="316"/>
      <c r="TSW3" s="316"/>
      <c r="TSX3" s="316"/>
      <c r="TSY3" s="316"/>
      <c r="TSZ3" s="316"/>
      <c r="TTA3" s="316"/>
      <c r="TTB3" s="316"/>
      <c r="TTC3" s="316"/>
      <c r="TTD3" s="316"/>
      <c r="TTE3" s="316"/>
      <c r="TTF3" s="316"/>
      <c r="TTG3" s="316"/>
      <c r="TTH3" s="316"/>
      <c r="TTI3" s="316"/>
      <c r="TTJ3" s="316"/>
      <c r="TTK3" s="316"/>
      <c r="TTL3" s="316"/>
      <c r="TTM3" s="316"/>
      <c r="TTN3" s="316"/>
      <c r="TTO3" s="316"/>
      <c r="TTP3" s="316"/>
      <c r="TTQ3" s="316"/>
      <c r="TTR3" s="316"/>
      <c r="TTS3" s="316"/>
      <c r="TTT3" s="316"/>
      <c r="TTU3" s="316"/>
      <c r="TTV3" s="316"/>
      <c r="TTW3" s="316"/>
      <c r="TTX3" s="316"/>
      <c r="TTY3" s="316"/>
      <c r="TTZ3" s="316"/>
      <c r="TUA3" s="316"/>
      <c r="TUB3" s="316"/>
      <c r="TUC3" s="316"/>
      <c r="TUD3" s="316"/>
      <c r="TUE3" s="316"/>
      <c r="TUF3" s="316"/>
      <c r="TUG3" s="316"/>
      <c r="TUH3" s="316"/>
      <c r="TUI3" s="316"/>
      <c r="TUJ3" s="316"/>
      <c r="TUK3" s="316"/>
      <c r="TUL3" s="316"/>
      <c r="TUM3" s="316"/>
      <c r="TUN3" s="316"/>
      <c r="TUO3" s="316"/>
      <c r="TUP3" s="316"/>
      <c r="TUQ3" s="316"/>
      <c r="TUR3" s="316"/>
      <c r="TUS3" s="316"/>
      <c r="TUT3" s="316"/>
      <c r="TUU3" s="316"/>
      <c r="TUV3" s="316"/>
      <c r="TUW3" s="316"/>
      <c r="TUX3" s="316"/>
      <c r="TUY3" s="316"/>
      <c r="TUZ3" s="316"/>
      <c r="TVA3" s="316"/>
      <c r="TVB3" s="316"/>
      <c r="TVC3" s="316"/>
      <c r="TVD3" s="316"/>
      <c r="TVE3" s="316"/>
      <c r="TVF3" s="316"/>
      <c r="TVG3" s="316"/>
      <c r="TVH3" s="316"/>
      <c r="TVI3" s="316"/>
      <c r="TVJ3" s="316"/>
      <c r="TVK3" s="316"/>
      <c r="TVL3" s="316"/>
      <c r="TVM3" s="316"/>
      <c r="TVN3" s="316"/>
      <c r="TVO3" s="316"/>
      <c r="TVP3" s="316"/>
      <c r="TVQ3" s="316"/>
      <c r="TVR3" s="316"/>
      <c r="TVS3" s="316"/>
      <c r="TVT3" s="316"/>
      <c r="TVU3" s="316"/>
      <c r="TVV3" s="316"/>
      <c r="TVW3" s="316"/>
      <c r="TVX3" s="316"/>
      <c r="TVY3" s="316"/>
      <c r="TVZ3" s="316"/>
      <c r="TWA3" s="316"/>
      <c r="TWB3" s="316"/>
      <c r="TWC3" s="316"/>
      <c r="TWD3" s="316"/>
      <c r="TWE3" s="316"/>
      <c r="TWF3" s="316"/>
      <c r="TWG3" s="316"/>
      <c r="TWH3" s="316"/>
      <c r="TWI3" s="316"/>
      <c r="TWJ3" s="316"/>
      <c r="TWK3" s="316"/>
      <c r="TWL3" s="316"/>
      <c r="TWM3" s="316"/>
      <c r="TWN3" s="316"/>
      <c r="TWO3" s="316"/>
      <c r="TWP3" s="316"/>
      <c r="TWQ3" s="316"/>
      <c r="TWR3" s="316"/>
      <c r="TWS3" s="316"/>
      <c r="TWT3" s="316"/>
      <c r="TWU3" s="316"/>
      <c r="TWV3" s="316"/>
      <c r="TWW3" s="316"/>
      <c r="TWX3" s="316"/>
      <c r="TWY3" s="316"/>
      <c r="TWZ3" s="316"/>
      <c r="TXA3" s="316"/>
      <c r="TXB3" s="316"/>
      <c r="TXC3" s="316"/>
      <c r="TXD3" s="316"/>
      <c r="TXE3" s="316"/>
      <c r="TXF3" s="316"/>
      <c r="TXG3" s="316"/>
      <c r="TXH3" s="316"/>
      <c r="TXI3" s="316"/>
      <c r="TXJ3" s="316"/>
      <c r="TXK3" s="316"/>
      <c r="TXL3" s="316"/>
      <c r="TXM3" s="316"/>
      <c r="TXN3" s="316"/>
      <c r="TXO3" s="316"/>
      <c r="TXP3" s="316"/>
      <c r="TXQ3" s="316"/>
      <c r="TXR3" s="316"/>
      <c r="TXS3" s="316"/>
      <c r="TXT3" s="316"/>
      <c r="TXU3" s="316"/>
      <c r="TXV3" s="316"/>
      <c r="TXW3" s="316"/>
      <c r="TXX3" s="316"/>
      <c r="TXY3" s="316"/>
      <c r="TXZ3" s="316"/>
      <c r="TYA3" s="316"/>
      <c r="TYB3" s="316"/>
      <c r="TYC3" s="316"/>
      <c r="TYD3" s="316"/>
      <c r="TYE3" s="316"/>
      <c r="TYF3" s="316"/>
      <c r="TYG3" s="316"/>
      <c r="TYH3" s="316"/>
      <c r="TYI3" s="316"/>
      <c r="TYJ3" s="316"/>
      <c r="TYK3" s="316"/>
      <c r="TYL3" s="316"/>
      <c r="TYM3" s="316"/>
      <c r="TYN3" s="316"/>
      <c r="TYO3" s="316"/>
      <c r="TYP3" s="316"/>
      <c r="TYQ3" s="316"/>
      <c r="TYR3" s="316"/>
      <c r="TYS3" s="316"/>
      <c r="TYT3" s="316"/>
      <c r="TYU3" s="316"/>
      <c r="TYV3" s="316"/>
      <c r="TYW3" s="316"/>
      <c r="TYX3" s="316"/>
      <c r="TYY3" s="316"/>
      <c r="TYZ3" s="316"/>
      <c r="TZA3" s="316"/>
      <c r="TZB3" s="316"/>
      <c r="TZC3" s="316"/>
      <c r="TZD3" s="316"/>
      <c r="TZE3" s="316"/>
      <c r="TZF3" s="316"/>
      <c r="TZG3" s="316"/>
      <c r="TZH3" s="316"/>
      <c r="TZI3" s="316"/>
      <c r="TZJ3" s="316"/>
      <c r="TZK3" s="316"/>
      <c r="TZL3" s="316"/>
      <c r="TZM3" s="316"/>
      <c r="TZN3" s="316"/>
      <c r="TZO3" s="316"/>
      <c r="TZP3" s="316"/>
      <c r="TZQ3" s="316"/>
      <c r="TZR3" s="316"/>
      <c r="TZS3" s="316"/>
      <c r="TZT3" s="316"/>
      <c r="TZU3" s="316"/>
      <c r="TZV3" s="316"/>
      <c r="TZW3" s="316"/>
      <c r="TZX3" s="316"/>
      <c r="TZY3" s="316"/>
      <c r="TZZ3" s="316"/>
      <c r="UAA3" s="316"/>
      <c r="UAB3" s="316"/>
      <c r="UAC3" s="316"/>
      <c r="UAD3" s="316"/>
      <c r="UAE3" s="316"/>
      <c r="UAF3" s="316"/>
      <c r="UAG3" s="316"/>
      <c r="UAH3" s="316"/>
      <c r="UAI3" s="316"/>
      <c r="UAJ3" s="316"/>
      <c r="UAK3" s="316"/>
      <c r="UAL3" s="316"/>
      <c r="UAM3" s="316"/>
      <c r="UAN3" s="316"/>
      <c r="UAO3" s="316"/>
      <c r="UAP3" s="316"/>
      <c r="UAQ3" s="316"/>
      <c r="UAR3" s="316"/>
      <c r="UAS3" s="316"/>
      <c r="UAT3" s="316"/>
      <c r="UAU3" s="316"/>
      <c r="UAV3" s="316"/>
      <c r="UAW3" s="316"/>
      <c r="UAX3" s="316"/>
      <c r="UAY3" s="316"/>
      <c r="UAZ3" s="316"/>
      <c r="UBA3" s="316"/>
      <c r="UBB3" s="316"/>
      <c r="UBC3" s="316"/>
      <c r="UBD3" s="316"/>
      <c r="UBE3" s="316"/>
      <c r="UBF3" s="316"/>
      <c r="UBG3" s="316"/>
      <c r="UBH3" s="316"/>
      <c r="UBI3" s="316"/>
      <c r="UBJ3" s="316"/>
      <c r="UBK3" s="316"/>
      <c r="UBL3" s="316"/>
      <c r="UBM3" s="316"/>
      <c r="UBN3" s="316"/>
      <c r="UBO3" s="316"/>
      <c r="UBP3" s="316"/>
      <c r="UBQ3" s="316"/>
      <c r="UBR3" s="316"/>
      <c r="UBS3" s="316"/>
      <c r="UBT3" s="316"/>
      <c r="UBU3" s="316"/>
      <c r="UBV3" s="316"/>
      <c r="UBW3" s="316"/>
      <c r="UBX3" s="316"/>
      <c r="UBY3" s="316"/>
      <c r="UBZ3" s="316"/>
      <c r="UCA3" s="316"/>
      <c r="UCB3" s="316"/>
      <c r="UCC3" s="316"/>
      <c r="UCD3" s="316"/>
      <c r="UCE3" s="316"/>
      <c r="UCF3" s="316"/>
      <c r="UCG3" s="316"/>
      <c r="UCH3" s="316"/>
      <c r="UCI3" s="316"/>
      <c r="UCJ3" s="316"/>
      <c r="UCK3" s="316"/>
      <c r="UCL3" s="316"/>
      <c r="UCM3" s="316"/>
      <c r="UCN3" s="316"/>
      <c r="UCO3" s="316"/>
      <c r="UCP3" s="316"/>
      <c r="UCQ3" s="316"/>
      <c r="UCR3" s="316"/>
      <c r="UCS3" s="316"/>
      <c r="UCT3" s="316"/>
      <c r="UCU3" s="316"/>
      <c r="UCV3" s="316"/>
      <c r="UCW3" s="316"/>
      <c r="UCX3" s="316"/>
      <c r="UCY3" s="316"/>
      <c r="UCZ3" s="316"/>
      <c r="UDA3" s="316"/>
      <c r="UDB3" s="316"/>
      <c r="UDC3" s="316"/>
      <c r="UDD3" s="316"/>
      <c r="UDE3" s="316"/>
      <c r="UDF3" s="316"/>
      <c r="UDG3" s="316"/>
      <c r="UDH3" s="316"/>
      <c r="UDI3" s="316"/>
      <c r="UDJ3" s="316"/>
      <c r="UDK3" s="316"/>
      <c r="UDL3" s="316"/>
      <c r="UDM3" s="316"/>
      <c r="UDN3" s="316"/>
      <c r="UDO3" s="316"/>
      <c r="UDP3" s="316"/>
      <c r="UDQ3" s="316"/>
      <c r="UDR3" s="316"/>
      <c r="UDS3" s="316"/>
      <c r="UDT3" s="316"/>
      <c r="UDU3" s="316"/>
      <c r="UDV3" s="316"/>
      <c r="UDW3" s="316"/>
      <c r="UDX3" s="316"/>
      <c r="UDY3" s="316"/>
      <c r="UDZ3" s="316"/>
      <c r="UEA3" s="316"/>
      <c r="UEB3" s="316"/>
      <c r="UEC3" s="316"/>
      <c r="UED3" s="316"/>
      <c r="UEE3" s="316"/>
      <c r="UEF3" s="316"/>
      <c r="UEG3" s="316"/>
      <c r="UEH3" s="316"/>
      <c r="UEI3" s="316"/>
      <c r="UEJ3" s="316"/>
      <c r="UEK3" s="316"/>
      <c r="UEL3" s="316"/>
      <c r="UEM3" s="316"/>
      <c r="UEN3" s="316"/>
      <c r="UEO3" s="316"/>
      <c r="UEP3" s="316"/>
      <c r="UEQ3" s="316"/>
      <c r="UER3" s="316"/>
      <c r="UES3" s="316"/>
      <c r="UET3" s="316"/>
      <c r="UEU3" s="316"/>
      <c r="UEV3" s="316"/>
      <c r="UEW3" s="316"/>
      <c r="UEX3" s="316"/>
      <c r="UEY3" s="316"/>
      <c r="UEZ3" s="316"/>
      <c r="UFA3" s="316"/>
      <c r="UFB3" s="316"/>
      <c r="UFC3" s="316"/>
      <c r="UFD3" s="316"/>
      <c r="UFE3" s="316"/>
      <c r="UFF3" s="316"/>
      <c r="UFG3" s="316"/>
      <c r="UFH3" s="316"/>
      <c r="UFI3" s="316"/>
      <c r="UFJ3" s="316"/>
      <c r="UFK3" s="316"/>
      <c r="UFL3" s="316"/>
      <c r="UFM3" s="316"/>
      <c r="UFN3" s="316"/>
      <c r="UFO3" s="316"/>
      <c r="UFP3" s="316"/>
      <c r="UFQ3" s="316"/>
      <c r="UFR3" s="316"/>
      <c r="UFS3" s="316"/>
      <c r="UFT3" s="316"/>
      <c r="UFU3" s="316"/>
      <c r="UFV3" s="316"/>
      <c r="UFW3" s="316"/>
      <c r="UFX3" s="316"/>
      <c r="UFY3" s="316"/>
      <c r="UFZ3" s="316"/>
      <c r="UGA3" s="316"/>
      <c r="UGB3" s="316"/>
      <c r="UGC3" s="316"/>
      <c r="UGD3" s="316"/>
      <c r="UGE3" s="316"/>
      <c r="UGF3" s="316"/>
      <c r="UGG3" s="316"/>
      <c r="UGH3" s="316"/>
      <c r="UGI3" s="316"/>
      <c r="UGJ3" s="316"/>
      <c r="UGK3" s="316"/>
      <c r="UGL3" s="316"/>
      <c r="UGM3" s="316"/>
      <c r="UGN3" s="316"/>
      <c r="UGO3" s="316"/>
      <c r="UGP3" s="316"/>
      <c r="UGQ3" s="316"/>
      <c r="UGR3" s="316"/>
      <c r="UGS3" s="316"/>
      <c r="UGT3" s="316"/>
      <c r="UGU3" s="316"/>
      <c r="UGV3" s="316"/>
      <c r="UGW3" s="316"/>
      <c r="UGX3" s="316"/>
      <c r="UGY3" s="316"/>
      <c r="UGZ3" s="316"/>
      <c r="UHA3" s="316"/>
      <c r="UHB3" s="316"/>
      <c r="UHC3" s="316"/>
      <c r="UHD3" s="316"/>
      <c r="UHE3" s="316"/>
      <c r="UHF3" s="316"/>
      <c r="UHG3" s="316"/>
      <c r="UHH3" s="316"/>
      <c r="UHI3" s="316"/>
      <c r="UHJ3" s="316"/>
      <c r="UHK3" s="316"/>
      <c r="UHL3" s="316"/>
      <c r="UHM3" s="316"/>
      <c r="UHN3" s="316"/>
      <c r="UHO3" s="316"/>
      <c r="UHP3" s="316"/>
      <c r="UHQ3" s="316"/>
      <c r="UHR3" s="316"/>
      <c r="UHS3" s="316"/>
      <c r="UHT3" s="316"/>
      <c r="UHU3" s="316"/>
      <c r="UHV3" s="316"/>
      <c r="UHW3" s="316"/>
      <c r="UHX3" s="316"/>
      <c r="UHY3" s="316"/>
      <c r="UHZ3" s="316"/>
      <c r="UIA3" s="316"/>
      <c r="UIB3" s="316"/>
      <c r="UIC3" s="316"/>
      <c r="UID3" s="316"/>
      <c r="UIE3" s="316"/>
      <c r="UIF3" s="316"/>
      <c r="UIG3" s="316"/>
      <c r="UIH3" s="316"/>
      <c r="UII3" s="316"/>
      <c r="UIJ3" s="316"/>
      <c r="UIK3" s="316"/>
      <c r="UIL3" s="316"/>
      <c r="UIM3" s="316"/>
      <c r="UIN3" s="316"/>
      <c r="UIO3" s="316"/>
      <c r="UIP3" s="316"/>
      <c r="UIQ3" s="316"/>
      <c r="UIR3" s="316"/>
      <c r="UIS3" s="316"/>
      <c r="UIT3" s="316"/>
      <c r="UIU3" s="316"/>
      <c r="UIV3" s="316"/>
      <c r="UIW3" s="316"/>
      <c r="UIX3" s="316"/>
      <c r="UIY3" s="316"/>
      <c r="UIZ3" s="316"/>
      <c r="UJA3" s="316"/>
      <c r="UJB3" s="316"/>
      <c r="UJC3" s="316"/>
      <c r="UJD3" s="316"/>
      <c r="UJE3" s="316"/>
      <c r="UJF3" s="316"/>
      <c r="UJG3" s="316"/>
      <c r="UJH3" s="316"/>
      <c r="UJI3" s="316"/>
      <c r="UJJ3" s="316"/>
      <c r="UJK3" s="316"/>
      <c r="UJL3" s="316"/>
      <c r="UJM3" s="316"/>
      <c r="UJN3" s="316"/>
      <c r="UJO3" s="316"/>
      <c r="UJP3" s="316"/>
      <c r="UJQ3" s="316"/>
      <c r="UJR3" s="316"/>
      <c r="UJS3" s="316"/>
      <c r="UJT3" s="316"/>
      <c r="UJU3" s="316"/>
      <c r="UJV3" s="316"/>
      <c r="UJW3" s="316"/>
      <c r="UJX3" s="316"/>
      <c r="UJY3" s="316"/>
      <c r="UJZ3" s="316"/>
      <c r="UKA3" s="316"/>
      <c r="UKB3" s="316"/>
      <c r="UKC3" s="316"/>
      <c r="UKD3" s="316"/>
      <c r="UKE3" s="316"/>
      <c r="UKF3" s="316"/>
      <c r="UKG3" s="316"/>
      <c r="UKH3" s="316"/>
      <c r="UKI3" s="316"/>
      <c r="UKJ3" s="316"/>
      <c r="UKK3" s="316"/>
      <c r="UKL3" s="316"/>
      <c r="UKM3" s="316"/>
      <c r="UKN3" s="316"/>
      <c r="UKO3" s="316"/>
      <c r="UKP3" s="316"/>
      <c r="UKQ3" s="316"/>
      <c r="UKR3" s="316"/>
      <c r="UKS3" s="316"/>
      <c r="UKT3" s="316"/>
      <c r="UKU3" s="316"/>
      <c r="UKV3" s="316"/>
      <c r="UKW3" s="316"/>
      <c r="UKX3" s="316"/>
      <c r="UKY3" s="316"/>
      <c r="UKZ3" s="316"/>
      <c r="ULA3" s="316"/>
      <c r="ULB3" s="316"/>
      <c r="ULC3" s="316"/>
      <c r="ULD3" s="316"/>
      <c r="ULE3" s="316"/>
      <c r="ULF3" s="316"/>
      <c r="ULG3" s="316"/>
      <c r="ULH3" s="316"/>
      <c r="ULI3" s="316"/>
      <c r="ULJ3" s="316"/>
      <c r="ULK3" s="316"/>
      <c r="ULL3" s="316"/>
      <c r="ULM3" s="316"/>
      <c r="ULN3" s="316"/>
      <c r="ULO3" s="316"/>
      <c r="ULP3" s="316"/>
      <c r="ULQ3" s="316"/>
      <c r="ULR3" s="316"/>
      <c r="ULS3" s="316"/>
      <c r="ULT3" s="316"/>
      <c r="ULU3" s="316"/>
      <c r="ULV3" s="316"/>
      <c r="ULW3" s="316"/>
      <c r="ULX3" s="316"/>
      <c r="ULY3" s="316"/>
      <c r="ULZ3" s="316"/>
      <c r="UMA3" s="316"/>
      <c r="UMB3" s="316"/>
      <c r="UMC3" s="316"/>
      <c r="UMD3" s="316"/>
      <c r="UME3" s="316"/>
      <c r="UMF3" s="316"/>
      <c r="UMG3" s="316"/>
      <c r="UMH3" s="316"/>
      <c r="UMI3" s="316"/>
      <c r="UMJ3" s="316"/>
      <c r="UMK3" s="316"/>
      <c r="UML3" s="316"/>
      <c r="UMM3" s="316"/>
      <c r="UMN3" s="316"/>
      <c r="UMO3" s="316"/>
      <c r="UMP3" s="316"/>
      <c r="UMQ3" s="316"/>
      <c r="UMR3" s="316"/>
      <c r="UMS3" s="316"/>
      <c r="UMT3" s="316"/>
      <c r="UMU3" s="316"/>
      <c r="UMV3" s="316"/>
      <c r="UMW3" s="316"/>
      <c r="UMX3" s="316"/>
      <c r="UMY3" s="316"/>
      <c r="UMZ3" s="316"/>
      <c r="UNA3" s="316"/>
      <c r="UNB3" s="316"/>
      <c r="UNC3" s="316"/>
      <c r="UND3" s="316"/>
      <c r="UNE3" s="316"/>
      <c r="UNF3" s="316"/>
      <c r="UNG3" s="316"/>
      <c r="UNH3" s="316"/>
      <c r="UNI3" s="316"/>
      <c r="UNJ3" s="316"/>
      <c r="UNK3" s="316"/>
      <c r="UNL3" s="316"/>
      <c r="UNM3" s="316"/>
      <c r="UNN3" s="316"/>
      <c r="UNO3" s="316"/>
      <c r="UNP3" s="316"/>
      <c r="UNQ3" s="316"/>
      <c r="UNR3" s="316"/>
      <c r="UNS3" s="316"/>
      <c r="UNT3" s="316"/>
      <c r="UNU3" s="316"/>
      <c r="UNV3" s="316"/>
      <c r="UNW3" s="316"/>
      <c r="UNX3" s="316"/>
      <c r="UNY3" s="316"/>
      <c r="UNZ3" s="316"/>
      <c r="UOA3" s="316"/>
      <c r="UOB3" s="316"/>
      <c r="UOC3" s="316"/>
      <c r="UOD3" s="316"/>
      <c r="UOE3" s="316"/>
      <c r="UOF3" s="316"/>
      <c r="UOG3" s="316"/>
      <c r="UOH3" s="316"/>
      <c r="UOI3" s="316"/>
      <c r="UOJ3" s="316"/>
      <c r="UOK3" s="316"/>
      <c r="UOL3" s="316"/>
      <c r="UOM3" s="316"/>
      <c r="UON3" s="316"/>
      <c r="UOO3" s="316"/>
      <c r="UOP3" s="316"/>
      <c r="UOQ3" s="316"/>
      <c r="UOR3" s="316"/>
      <c r="UOS3" s="316"/>
      <c r="UOT3" s="316"/>
      <c r="UOU3" s="316"/>
      <c r="UOV3" s="316"/>
      <c r="UOW3" s="316"/>
      <c r="UOX3" s="316"/>
      <c r="UOY3" s="316"/>
      <c r="UOZ3" s="316"/>
      <c r="UPA3" s="316"/>
      <c r="UPB3" s="316"/>
      <c r="UPC3" s="316"/>
      <c r="UPD3" s="316"/>
      <c r="UPE3" s="316"/>
      <c r="UPF3" s="316"/>
      <c r="UPG3" s="316"/>
      <c r="UPH3" s="316"/>
      <c r="UPI3" s="316"/>
      <c r="UPJ3" s="316"/>
      <c r="UPK3" s="316"/>
      <c r="UPL3" s="316"/>
      <c r="UPM3" s="316"/>
      <c r="UPN3" s="316"/>
      <c r="UPO3" s="316"/>
      <c r="UPP3" s="316"/>
      <c r="UPQ3" s="316"/>
      <c r="UPR3" s="316"/>
      <c r="UPS3" s="316"/>
      <c r="UPT3" s="316"/>
      <c r="UPU3" s="316"/>
      <c r="UPV3" s="316"/>
      <c r="UPW3" s="316"/>
      <c r="UPX3" s="316"/>
      <c r="UPY3" s="316"/>
      <c r="UPZ3" s="316"/>
      <c r="UQA3" s="316"/>
      <c r="UQB3" s="316"/>
      <c r="UQC3" s="316"/>
      <c r="UQD3" s="316"/>
      <c r="UQE3" s="316"/>
      <c r="UQF3" s="316"/>
      <c r="UQG3" s="316"/>
      <c r="UQH3" s="316"/>
      <c r="UQI3" s="316"/>
      <c r="UQJ3" s="316"/>
      <c r="UQK3" s="316"/>
      <c r="UQL3" s="316"/>
      <c r="UQM3" s="316"/>
      <c r="UQN3" s="316"/>
      <c r="UQO3" s="316"/>
      <c r="UQP3" s="316"/>
      <c r="UQQ3" s="316"/>
      <c r="UQR3" s="316"/>
      <c r="UQS3" s="316"/>
      <c r="UQT3" s="316"/>
      <c r="UQU3" s="316"/>
      <c r="UQV3" s="316"/>
      <c r="UQW3" s="316"/>
      <c r="UQX3" s="316"/>
      <c r="UQY3" s="316"/>
      <c r="UQZ3" s="316"/>
      <c r="URA3" s="316"/>
      <c r="URB3" s="316"/>
      <c r="URC3" s="316"/>
      <c r="URD3" s="316"/>
      <c r="URE3" s="316"/>
      <c r="URF3" s="316"/>
      <c r="URG3" s="316"/>
      <c r="URH3" s="316"/>
      <c r="URI3" s="316"/>
      <c r="URJ3" s="316"/>
      <c r="URK3" s="316"/>
      <c r="URL3" s="316"/>
      <c r="URM3" s="316"/>
      <c r="URN3" s="316"/>
      <c r="URO3" s="316"/>
      <c r="URP3" s="316"/>
      <c r="URQ3" s="316"/>
      <c r="URR3" s="316"/>
      <c r="URS3" s="316"/>
      <c r="URT3" s="316"/>
      <c r="URU3" s="316"/>
      <c r="URV3" s="316"/>
      <c r="URW3" s="316"/>
      <c r="URX3" s="316"/>
      <c r="URY3" s="316"/>
      <c r="URZ3" s="316"/>
      <c r="USA3" s="316"/>
      <c r="USB3" s="316"/>
      <c r="USC3" s="316"/>
      <c r="USD3" s="316"/>
      <c r="USE3" s="316"/>
      <c r="USF3" s="316"/>
      <c r="USG3" s="316"/>
      <c r="USH3" s="316"/>
      <c r="USI3" s="316"/>
      <c r="USJ3" s="316"/>
      <c r="USK3" s="316"/>
      <c r="USL3" s="316"/>
      <c r="USM3" s="316"/>
      <c r="USN3" s="316"/>
      <c r="USO3" s="316"/>
      <c r="USP3" s="316"/>
      <c r="USQ3" s="316"/>
      <c r="USR3" s="316"/>
      <c r="USS3" s="316"/>
      <c r="UST3" s="316"/>
      <c r="USU3" s="316"/>
      <c r="USV3" s="316"/>
      <c r="USW3" s="316"/>
      <c r="USX3" s="316"/>
      <c r="USY3" s="316"/>
      <c r="USZ3" s="316"/>
      <c r="UTA3" s="316"/>
      <c r="UTB3" s="316"/>
      <c r="UTC3" s="316"/>
      <c r="UTD3" s="316"/>
      <c r="UTE3" s="316"/>
      <c r="UTF3" s="316"/>
      <c r="UTG3" s="316"/>
      <c r="UTH3" s="316"/>
      <c r="UTI3" s="316"/>
      <c r="UTJ3" s="316"/>
      <c r="UTK3" s="316"/>
      <c r="UTL3" s="316"/>
      <c r="UTM3" s="316"/>
      <c r="UTN3" s="316"/>
      <c r="UTO3" s="316"/>
      <c r="UTP3" s="316"/>
      <c r="UTQ3" s="316"/>
      <c r="UTR3" s="316"/>
      <c r="UTS3" s="316"/>
      <c r="UTT3" s="316"/>
      <c r="UTU3" s="316"/>
      <c r="UTV3" s="316"/>
      <c r="UTW3" s="316"/>
      <c r="UTX3" s="316"/>
      <c r="UTY3" s="316"/>
      <c r="UTZ3" s="316"/>
      <c r="UUA3" s="316"/>
      <c r="UUB3" s="316"/>
      <c r="UUC3" s="316"/>
      <c r="UUD3" s="316"/>
      <c r="UUE3" s="316"/>
      <c r="UUF3" s="316"/>
      <c r="UUG3" s="316"/>
      <c r="UUH3" s="316"/>
      <c r="UUI3" s="316"/>
      <c r="UUJ3" s="316"/>
      <c r="UUK3" s="316"/>
      <c r="UUL3" s="316"/>
      <c r="UUM3" s="316"/>
      <c r="UUN3" s="316"/>
      <c r="UUO3" s="316"/>
      <c r="UUP3" s="316"/>
      <c r="UUQ3" s="316"/>
      <c r="UUR3" s="316"/>
      <c r="UUS3" s="316"/>
      <c r="UUT3" s="316"/>
      <c r="UUU3" s="316"/>
      <c r="UUV3" s="316"/>
      <c r="UUW3" s="316"/>
      <c r="UUX3" s="316"/>
      <c r="UUY3" s="316"/>
      <c r="UUZ3" s="316"/>
      <c r="UVA3" s="316"/>
      <c r="UVB3" s="316"/>
      <c r="UVC3" s="316"/>
      <c r="UVD3" s="316"/>
      <c r="UVE3" s="316"/>
      <c r="UVF3" s="316"/>
      <c r="UVG3" s="316"/>
      <c r="UVH3" s="316"/>
      <c r="UVI3" s="316"/>
      <c r="UVJ3" s="316"/>
      <c r="UVK3" s="316"/>
      <c r="UVL3" s="316"/>
      <c r="UVM3" s="316"/>
      <c r="UVN3" s="316"/>
      <c r="UVO3" s="316"/>
      <c r="UVP3" s="316"/>
      <c r="UVQ3" s="316"/>
      <c r="UVR3" s="316"/>
      <c r="UVS3" s="316"/>
      <c r="UVT3" s="316"/>
      <c r="UVU3" s="316"/>
      <c r="UVV3" s="316"/>
      <c r="UVW3" s="316"/>
      <c r="UVX3" s="316"/>
      <c r="UVY3" s="316"/>
      <c r="UVZ3" s="316"/>
      <c r="UWA3" s="316"/>
      <c r="UWB3" s="316"/>
      <c r="UWC3" s="316"/>
      <c r="UWD3" s="316"/>
      <c r="UWE3" s="316"/>
      <c r="UWF3" s="316"/>
      <c r="UWG3" s="316"/>
      <c r="UWH3" s="316"/>
      <c r="UWI3" s="316"/>
      <c r="UWJ3" s="316"/>
      <c r="UWK3" s="316"/>
      <c r="UWL3" s="316"/>
      <c r="UWM3" s="316"/>
      <c r="UWN3" s="316"/>
      <c r="UWO3" s="316"/>
      <c r="UWP3" s="316"/>
      <c r="UWQ3" s="316"/>
      <c r="UWR3" s="316"/>
      <c r="UWS3" s="316"/>
      <c r="UWT3" s="316"/>
      <c r="UWU3" s="316"/>
      <c r="UWV3" s="316"/>
      <c r="UWW3" s="316"/>
      <c r="UWX3" s="316"/>
      <c r="UWY3" s="316"/>
      <c r="UWZ3" s="316"/>
      <c r="UXA3" s="316"/>
      <c r="UXB3" s="316"/>
      <c r="UXC3" s="316"/>
      <c r="UXD3" s="316"/>
      <c r="UXE3" s="316"/>
      <c r="UXF3" s="316"/>
      <c r="UXG3" s="316"/>
      <c r="UXH3" s="316"/>
      <c r="UXI3" s="316"/>
      <c r="UXJ3" s="316"/>
      <c r="UXK3" s="316"/>
      <c r="UXL3" s="316"/>
      <c r="UXM3" s="316"/>
      <c r="UXN3" s="316"/>
      <c r="UXO3" s="316"/>
      <c r="UXP3" s="316"/>
      <c r="UXQ3" s="316"/>
      <c r="UXR3" s="316"/>
      <c r="UXS3" s="316"/>
      <c r="UXT3" s="316"/>
      <c r="UXU3" s="316"/>
      <c r="UXV3" s="316"/>
      <c r="UXW3" s="316"/>
      <c r="UXX3" s="316"/>
      <c r="UXY3" s="316"/>
      <c r="UXZ3" s="316"/>
      <c r="UYA3" s="316"/>
      <c r="UYB3" s="316"/>
      <c r="UYC3" s="316"/>
      <c r="UYD3" s="316"/>
      <c r="UYE3" s="316"/>
      <c r="UYF3" s="316"/>
      <c r="UYG3" s="316"/>
      <c r="UYH3" s="316"/>
      <c r="UYI3" s="316"/>
      <c r="UYJ3" s="316"/>
      <c r="UYK3" s="316"/>
      <c r="UYL3" s="316"/>
      <c r="UYM3" s="316"/>
      <c r="UYN3" s="316"/>
      <c r="UYO3" s="316"/>
      <c r="UYP3" s="316"/>
      <c r="UYQ3" s="316"/>
      <c r="UYR3" s="316"/>
      <c r="UYS3" s="316"/>
      <c r="UYT3" s="316"/>
      <c r="UYU3" s="316"/>
      <c r="UYV3" s="316"/>
      <c r="UYW3" s="316"/>
      <c r="UYX3" s="316"/>
      <c r="UYY3" s="316"/>
      <c r="UYZ3" s="316"/>
      <c r="UZA3" s="316"/>
      <c r="UZB3" s="316"/>
      <c r="UZC3" s="316"/>
      <c r="UZD3" s="316"/>
      <c r="UZE3" s="316"/>
      <c r="UZF3" s="316"/>
      <c r="UZG3" s="316"/>
      <c r="UZH3" s="316"/>
      <c r="UZI3" s="316"/>
      <c r="UZJ3" s="316"/>
      <c r="UZK3" s="316"/>
      <c r="UZL3" s="316"/>
      <c r="UZM3" s="316"/>
      <c r="UZN3" s="316"/>
      <c r="UZO3" s="316"/>
      <c r="UZP3" s="316"/>
      <c r="UZQ3" s="316"/>
      <c r="UZR3" s="316"/>
      <c r="UZS3" s="316"/>
      <c r="UZT3" s="316"/>
      <c r="UZU3" s="316"/>
      <c r="UZV3" s="316"/>
      <c r="UZW3" s="316"/>
      <c r="UZX3" s="316"/>
      <c r="UZY3" s="316"/>
      <c r="UZZ3" s="316"/>
      <c r="VAA3" s="316"/>
      <c r="VAB3" s="316"/>
      <c r="VAC3" s="316"/>
      <c r="VAD3" s="316"/>
      <c r="VAE3" s="316"/>
      <c r="VAF3" s="316"/>
      <c r="VAG3" s="316"/>
      <c r="VAH3" s="316"/>
      <c r="VAI3" s="316"/>
      <c r="VAJ3" s="316"/>
      <c r="VAK3" s="316"/>
      <c r="VAL3" s="316"/>
      <c r="VAM3" s="316"/>
      <c r="VAN3" s="316"/>
      <c r="VAO3" s="316"/>
      <c r="VAP3" s="316"/>
      <c r="VAQ3" s="316"/>
      <c r="VAR3" s="316"/>
      <c r="VAS3" s="316"/>
      <c r="VAT3" s="316"/>
      <c r="VAU3" s="316"/>
      <c r="VAV3" s="316"/>
      <c r="VAW3" s="316"/>
      <c r="VAX3" s="316"/>
      <c r="VAY3" s="316"/>
      <c r="VAZ3" s="316"/>
      <c r="VBA3" s="316"/>
      <c r="VBB3" s="316"/>
      <c r="VBC3" s="316"/>
      <c r="VBD3" s="316"/>
      <c r="VBE3" s="316"/>
      <c r="VBF3" s="316"/>
      <c r="VBG3" s="316"/>
      <c r="VBH3" s="316"/>
      <c r="VBI3" s="316"/>
      <c r="VBJ3" s="316"/>
      <c r="VBK3" s="316"/>
      <c r="VBL3" s="316"/>
      <c r="VBM3" s="316"/>
      <c r="VBN3" s="316"/>
      <c r="VBO3" s="316"/>
      <c r="VBP3" s="316"/>
      <c r="VBQ3" s="316"/>
      <c r="VBR3" s="316"/>
      <c r="VBS3" s="316"/>
      <c r="VBT3" s="316"/>
      <c r="VBU3" s="316"/>
      <c r="VBV3" s="316"/>
      <c r="VBW3" s="316"/>
      <c r="VBX3" s="316"/>
      <c r="VBY3" s="316"/>
      <c r="VBZ3" s="316"/>
      <c r="VCA3" s="316"/>
      <c r="VCB3" s="316"/>
      <c r="VCC3" s="316"/>
      <c r="VCD3" s="316"/>
      <c r="VCE3" s="316"/>
      <c r="VCF3" s="316"/>
      <c r="VCG3" s="316"/>
      <c r="VCH3" s="316"/>
      <c r="VCI3" s="316"/>
      <c r="VCJ3" s="316"/>
      <c r="VCK3" s="316"/>
      <c r="VCL3" s="316"/>
      <c r="VCM3" s="316"/>
      <c r="VCN3" s="316"/>
      <c r="VCO3" s="316"/>
      <c r="VCP3" s="316"/>
      <c r="VCQ3" s="316"/>
      <c r="VCR3" s="316"/>
      <c r="VCS3" s="316"/>
      <c r="VCT3" s="316"/>
      <c r="VCU3" s="316"/>
      <c r="VCV3" s="316"/>
      <c r="VCW3" s="316"/>
      <c r="VCX3" s="316"/>
      <c r="VCY3" s="316"/>
      <c r="VCZ3" s="316"/>
      <c r="VDA3" s="316"/>
      <c r="VDB3" s="316"/>
      <c r="VDC3" s="316"/>
      <c r="VDD3" s="316"/>
      <c r="VDE3" s="316"/>
      <c r="VDF3" s="316"/>
      <c r="VDG3" s="316"/>
      <c r="VDH3" s="316"/>
      <c r="VDI3" s="316"/>
      <c r="VDJ3" s="316"/>
      <c r="VDK3" s="316"/>
      <c r="VDL3" s="316"/>
      <c r="VDM3" s="316"/>
      <c r="VDN3" s="316"/>
      <c r="VDO3" s="316"/>
      <c r="VDP3" s="316"/>
      <c r="VDQ3" s="316"/>
      <c r="VDR3" s="316"/>
      <c r="VDS3" s="316"/>
      <c r="VDT3" s="316"/>
      <c r="VDU3" s="316"/>
      <c r="VDV3" s="316"/>
      <c r="VDW3" s="316"/>
      <c r="VDX3" s="316"/>
      <c r="VDY3" s="316"/>
      <c r="VDZ3" s="316"/>
      <c r="VEA3" s="316"/>
      <c r="VEB3" s="316"/>
      <c r="VEC3" s="316"/>
      <c r="VED3" s="316"/>
      <c r="VEE3" s="316"/>
      <c r="VEF3" s="316"/>
      <c r="VEG3" s="316"/>
      <c r="VEH3" s="316"/>
      <c r="VEI3" s="316"/>
      <c r="VEJ3" s="316"/>
      <c r="VEK3" s="316"/>
      <c r="VEL3" s="316"/>
      <c r="VEM3" s="316"/>
      <c r="VEN3" s="316"/>
      <c r="VEO3" s="316"/>
      <c r="VEP3" s="316"/>
      <c r="VEQ3" s="316"/>
      <c r="VER3" s="316"/>
      <c r="VES3" s="316"/>
      <c r="VET3" s="316"/>
      <c r="VEU3" s="316"/>
      <c r="VEV3" s="316"/>
      <c r="VEW3" s="316"/>
      <c r="VEX3" s="316"/>
      <c r="VEY3" s="316"/>
      <c r="VEZ3" s="316"/>
      <c r="VFA3" s="316"/>
      <c r="VFB3" s="316"/>
      <c r="VFC3" s="316"/>
      <c r="VFD3" s="316"/>
      <c r="VFE3" s="316"/>
      <c r="VFF3" s="316"/>
      <c r="VFG3" s="316"/>
      <c r="VFH3" s="316"/>
      <c r="VFI3" s="316"/>
      <c r="VFJ3" s="316"/>
      <c r="VFK3" s="316"/>
      <c r="VFL3" s="316"/>
      <c r="VFM3" s="316"/>
      <c r="VFN3" s="316"/>
      <c r="VFO3" s="316"/>
      <c r="VFP3" s="316"/>
      <c r="VFQ3" s="316"/>
      <c r="VFR3" s="316"/>
      <c r="VFS3" s="316"/>
      <c r="VFT3" s="316"/>
      <c r="VFU3" s="316"/>
      <c r="VFV3" s="316"/>
      <c r="VFW3" s="316"/>
      <c r="VFX3" s="316"/>
      <c r="VFY3" s="316"/>
      <c r="VFZ3" s="316"/>
      <c r="VGA3" s="316"/>
      <c r="VGB3" s="316"/>
      <c r="VGC3" s="316"/>
      <c r="VGD3" s="316"/>
      <c r="VGE3" s="316"/>
      <c r="VGF3" s="316"/>
      <c r="VGG3" s="316"/>
      <c r="VGH3" s="316"/>
      <c r="VGI3" s="316"/>
      <c r="VGJ3" s="316"/>
      <c r="VGK3" s="316"/>
      <c r="VGL3" s="316"/>
      <c r="VGM3" s="316"/>
      <c r="VGN3" s="316"/>
      <c r="VGO3" s="316"/>
      <c r="VGP3" s="316"/>
      <c r="VGQ3" s="316"/>
      <c r="VGR3" s="316"/>
      <c r="VGS3" s="316"/>
      <c r="VGT3" s="316"/>
      <c r="VGU3" s="316"/>
      <c r="VGV3" s="316"/>
      <c r="VGW3" s="316"/>
      <c r="VGX3" s="316"/>
      <c r="VGY3" s="316"/>
      <c r="VGZ3" s="316"/>
      <c r="VHA3" s="316"/>
      <c r="VHB3" s="316"/>
      <c r="VHC3" s="316"/>
      <c r="VHD3" s="316"/>
      <c r="VHE3" s="316"/>
      <c r="VHF3" s="316"/>
      <c r="VHG3" s="316"/>
      <c r="VHH3" s="316"/>
      <c r="VHI3" s="316"/>
      <c r="VHJ3" s="316"/>
      <c r="VHK3" s="316"/>
      <c r="VHL3" s="316"/>
      <c r="VHM3" s="316"/>
      <c r="VHN3" s="316"/>
      <c r="VHO3" s="316"/>
      <c r="VHP3" s="316"/>
      <c r="VHQ3" s="316"/>
      <c r="VHR3" s="316"/>
      <c r="VHS3" s="316"/>
      <c r="VHT3" s="316"/>
      <c r="VHU3" s="316"/>
      <c r="VHV3" s="316"/>
      <c r="VHW3" s="316"/>
      <c r="VHX3" s="316"/>
      <c r="VHY3" s="316"/>
      <c r="VHZ3" s="316"/>
      <c r="VIA3" s="316"/>
      <c r="VIB3" s="316"/>
      <c r="VIC3" s="316"/>
      <c r="VID3" s="316"/>
      <c r="VIE3" s="316"/>
      <c r="VIF3" s="316"/>
      <c r="VIG3" s="316"/>
      <c r="VIH3" s="316"/>
      <c r="VII3" s="316"/>
      <c r="VIJ3" s="316"/>
      <c r="VIK3" s="316"/>
      <c r="VIL3" s="316"/>
      <c r="VIM3" s="316"/>
      <c r="VIN3" s="316"/>
      <c r="VIO3" s="316"/>
      <c r="VIP3" s="316"/>
      <c r="VIQ3" s="316"/>
      <c r="VIR3" s="316"/>
      <c r="VIS3" s="316"/>
      <c r="VIT3" s="316"/>
      <c r="VIU3" s="316"/>
      <c r="VIV3" s="316"/>
      <c r="VIW3" s="316"/>
      <c r="VIX3" s="316"/>
      <c r="VIY3" s="316"/>
      <c r="VIZ3" s="316"/>
      <c r="VJA3" s="316"/>
      <c r="VJB3" s="316"/>
      <c r="VJC3" s="316"/>
      <c r="VJD3" s="316"/>
      <c r="VJE3" s="316"/>
      <c r="VJF3" s="316"/>
      <c r="VJG3" s="316"/>
      <c r="VJH3" s="316"/>
      <c r="VJI3" s="316"/>
      <c r="VJJ3" s="316"/>
      <c r="VJK3" s="316"/>
      <c r="VJL3" s="316"/>
      <c r="VJM3" s="316"/>
      <c r="VJN3" s="316"/>
      <c r="VJO3" s="316"/>
      <c r="VJP3" s="316"/>
      <c r="VJQ3" s="316"/>
      <c r="VJR3" s="316"/>
      <c r="VJS3" s="316"/>
      <c r="VJT3" s="316"/>
      <c r="VJU3" s="316"/>
      <c r="VJV3" s="316"/>
      <c r="VJW3" s="316"/>
      <c r="VJX3" s="316"/>
      <c r="VJY3" s="316"/>
      <c r="VJZ3" s="316"/>
      <c r="VKA3" s="316"/>
      <c r="VKB3" s="316"/>
      <c r="VKC3" s="316"/>
      <c r="VKD3" s="316"/>
      <c r="VKE3" s="316"/>
      <c r="VKF3" s="316"/>
      <c r="VKG3" s="316"/>
      <c r="VKH3" s="316"/>
      <c r="VKI3" s="316"/>
      <c r="VKJ3" s="316"/>
      <c r="VKK3" s="316"/>
      <c r="VKL3" s="316"/>
      <c r="VKM3" s="316"/>
      <c r="VKN3" s="316"/>
      <c r="VKO3" s="316"/>
      <c r="VKP3" s="316"/>
      <c r="VKQ3" s="316"/>
      <c r="VKR3" s="316"/>
      <c r="VKS3" s="316"/>
      <c r="VKT3" s="316"/>
      <c r="VKU3" s="316"/>
      <c r="VKV3" s="316"/>
      <c r="VKW3" s="316"/>
      <c r="VKX3" s="316"/>
      <c r="VKY3" s="316"/>
      <c r="VKZ3" s="316"/>
      <c r="VLA3" s="316"/>
      <c r="VLB3" s="316"/>
      <c r="VLC3" s="316"/>
      <c r="VLD3" s="316"/>
      <c r="VLE3" s="316"/>
      <c r="VLF3" s="316"/>
      <c r="VLG3" s="316"/>
      <c r="VLH3" s="316"/>
      <c r="VLI3" s="316"/>
      <c r="VLJ3" s="316"/>
      <c r="VLK3" s="316"/>
      <c r="VLL3" s="316"/>
      <c r="VLM3" s="316"/>
      <c r="VLN3" s="316"/>
      <c r="VLO3" s="316"/>
      <c r="VLP3" s="316"/>
      <c r="VLQ3" s="316"/>
      <c r="VLR3" s="316"/>
      <c r="VLS3" s="316"/>
      <c r="VLT3" s="316"/>
      <c r="VLU3" s="316"/>
      <c r="VLV3" s="316"/>
      <c r="VLW3" s="316"/>
      <c r="VLX3" s="316"/>
      <c r="VLY3" s="316"/>
      <c r="VLZ3" s="316"/>
      <c r="VMA3" s="316"/>
      <c r="VMB3" s="316"/>
      <c r="VMC3" s="316"/>
      <c r="VMD3" s="316"/>
      <c r="VME3" s="316"/>
      <c r="VMF3" s="316"/>
      <c r="VMG3" s="316"/>
      <c r="VMH3" s="316"/>
      <c r="VMI3" s="316"/>
      <c r="VMJ3" s="316"/>
      <c r="VMK3" s="316"/>
      <c r="VML3" s="316"/>
      <c r="VMM3" s="316"/>
      <c r="VMN3" s="316"/>
      <c r="VMO3" s="316"/>
      <c r="VMP3" s="316"/>
      <c r="VMQ3" s="316"/>
      <c r="VMR3" s="316"/>
      <c r="VMS3" s="316"/>
      <c r="VMT3" s="316"/>
      <c r="VMU3" s="316"/>
      <c r="VMV3" s="316"/>
      <c r="VMW3" s="316"/>
      <c r="VMX3" s="316"/>
      <c r="VMY3" s="316"/>
      <c r="VMZ3" s="316"/>
      <c r="VNA3" s="316"/>
      <c r="VNB3" s="316"/>
      <c r="VNC3" s="316"/>
      <c r="VND3" s="316"/>
      <c r="VNE3" s="316"/>
      <c r="VNF3" s="316"/>
      <c r="VNG3" s="316"/>
      <c r="VNH3" s="316"/>
      <c r="VNI3" s="316"/>
      <c r="VNJ3" s="316"/>
      <c r="VNK3" s="316"/>
      <c r="VNL3" s="316"/>
      <c r="VNM3" s="316"/>
      <c r="VNN3" s="316"/>
      <c r="VNO3" s="316"/>
      <c r="VNP3" s="316"/>
      <c r="VNQ3" s="316"/>
      <c r="VNR3" s="316"/>
      <c r="VNS3" s="316"/>
      <c r="VNT3" s="316"/>
      <c r="VNU3" s="316"/>
      <c r="VNV3" s="316"/>
      <c r="VNW3" s="316"/>
      <c r="VNX3" s="316"/>
      <c r="VNY3" s="316"/>
      <c r="VNZ3" s="316"/>
      <c r="VOA3" s="316"/>
      <c r="VOB3" s="316"/>
      <c r="VOC3" s="316"/>
      <c r="VOD3" s="316"/>
      <c r="VOE3" s="316"/>
      <c r="VOF3" s="316"/>
      <c r="VOG3" s="316"/>
      <c r="VOH3" s="316"/>
      <c r="VOI3" s="316"/>
      <c r="VOJ3" s="316"/>
      <c r="VOK3" s="316"/>
      <c r="VOL3" s="316"/>
      <c r="VOM3" s="316"/>
      <c r="VON3" s="316"/>
      <c r="VOO3" s="316"/>
      <c r="VOP3" s="316"/>
      <c r="VOQ3" s="316"/>
      <c r="VOR3" s="316"/>
      <c r="VOS3" s="316"/>
      <c r="VOT3" s="316"/>
      <c r="VOU3" s="316"/>
      <c r="VOV3" s="316"/>
      <c r="VOW3" s="316"/>
      <c r="VOX3" s="316"/>
      <c r="VOY3" s="316"/>
      <c r="VOZ3" s="316"/>
      <c r="VPA3" s="316"/>
      <c r="VPB3" s="316"/>
      <c r="VPC3" s="316"/>
      <c r="VPD3" s="316"/>
      <c r="VPE3" s="316"/>
      <c r="VPF3" s="316"/>
      <c r="VPG3" s="316"/>
      <c r="VPH3" s="316"/>
      <c r="VPI3" s="316"/>
      <c r="VPJ3" s="316"/>
      <c r="VPK3" s="316"/>
      <c r="VPL3" s="316"/>
      <c r="VPM3" s="316"/>
      <c r="VPN3" s="316"/>
      <c r="VPO3" s="316"/>
      <c r="VPP3" s="316"/>
      <c r="VPQ3" s="316"/>
      <c r="VPR3" s="316"/>
      <c r="VPS3" s="316"/>
      <c r="VPT3" s="316"/>
      <c r="VPU3" s="316"/>
      <c r="VPV3" s="316"/>
      <c r="VPW3" s="316"/>
      <c r="VPX3" s="316"/>
      <c r="VPY3" s="316"/>
      <c r="VPZ3" s="316"/>
      <c r="VQA3" s="316"/>
      <c r="VQB3" s="316"/>
      <c r="VQC3" s="316"/>
      <c r="VQD3" s="316"/>
      <c r="VQE3" s="316"/>
      <c r="VQF3" s="316"/>
      <c r="VQG3" s="316"/>
      <c r="VQH3" s="316"/>
      <c r="VQI3" s="316"/>
      <c r="VQJ3" s="316"/>
      <c r="VQK3" s="316"/>
      <c r="VQL3" s="316"/>
      <c r="VQM3" s="316"/>
      <c r="VQN3" s="316"/>
      <c r="VQO3" s="316"/>
      <c r="VQP3" s="316"/>
      <c r="VQQ3" s="316"/>
      <c r="VQR3" s="316"/>
      <c r="VQS3" s="316"/>
      <c r="VQT3" s="316"/>
      <c r="VQU3" s="316"/>
      <c r="VQV3" s="316"/>
      <c r="VQW3" s="316"/>
      <c r="VQX3" s="316"/>
      <c r="VQY3" s="316"/>
      <c r="VQZ3" s="316"/>
      <c r="VRA3" s="316"/>
      <c r="VRB3" s="316"/>
      <c r="VRC3" s="316"/>
      <c r="VRD3" s="316"/>
      <c r="VRE3" s="316"/>
      <c r="VRF3" s="316"/>
      <c r="VRG3" s="316"/>
      <c r="VRH3" s="316"/>
      <c r="VRI3" s="316"/>
      <c r="VRJ3" s="316"/>
      <c r="VRK3" s="316"/>
      <c r="VRL3" s="316"/>
      <c r="VRM3" s="316"/>
      <c r="VRN3" s="316"/>
      <c r="VRO3" s="316"/>
      <c r="VRP3" s="316"/>
      <c r="VRQ3" s="316"/>
      <c r="VRR3" s="316"/>
      <c r="VRS3" s="316"/>
      <c r="VRT3" s="316"/>
      <c r="VRU3" s="316"/>
      <c r="VRV3" s="316"/>
      <c r="VRW3" s="316"/>
      <c r="VRX3" s="316"/>
      <c r="VRY3" s="316"/>
      <c r="VRZ3" s="316"/>
      <c r="VSA3" s="316"/>
      <c r="VSB3" s="316"/>
      <c r="VSC3" s="316"/>
      <c r="VSD3" s="316"/>
      <c r="VSE3" s="316"/>
      <c r="VSF3" s="316"/>
      <c r="VSG3" s="316"/>
      <c r="VSH3" s="316"/>
      <c r="VSI3" s="316"/>
      <c r="VSJ3" s="316"/>
      <c r="VSK3" s="316"/>
      <c r="VSL3" s="316"/>
      <c r="VSM3" s="316"/>
      <c r="VSN3" s="316"/>
      <c r="VSO3" s="316"/>
      <c r="VSP3" s="316"/>
      <c r="VSQ3" s="316"/>
      <c r="VSR3" s="316"/>
      <c r="VSS3" s="316"/>
      <c r="VST3" s="316"/>
      <c r="VSU3" s="316"/>
      <c r="VSV3" s="316"/>
      <c r="VSW3" s="316"/>
      <c r="VSX3" s="316"/>
      <c r="VSY3" s="316"/>
      <c r="VSZ3" s="316"/>
      <c r="VTA3" s="316"/>
      <c r="VTB3" s="316"/>
      <c r="VTC3" s="316"/>
      <c r="VTD3" s="316"/>
      <c r="VTE3" s="316"/>
      <c r="VTF3" s="316"/>
      <c r="VTG3" s="316"/>
      <c r="VTH3" s="316"/>
      <c r="VTI3" s="316"/>
      <c r="VTJ3" s="316"/>
      <c r="VTK3" s="316"/>
      <c r="VTL3" s="316"/>
      <c r="VTM3" s="316"/>
      <c r="VTN3" s="316"/>
      <c r="VTO3" s="316"/>
      <c r="VTP3" s="316"/>
      <c r="VTQ3" s="316"/>
      <c r="VTR3" s="316"/>
      <c r="VTS3" s="316"/>
      <c r="VTT3" s="316"/>
      <c r="VTU3" s="316"/>
      <c r="VTV3" s="316"/>
      <c r="VTW3" s="316"/>
      <c r="VTX3" s="316"/>
      <c r="VTY3" s="316"/>
      <c r="VTZ3" s="316"/>
      <c r="VUA3" s="316"/>
      <c r="VUB3" s="316"/>
      <c r="VUC3" s="316"/>
      <c r="VUD3" s="316"/>
      <c r="VUE3" s="316"/>
      <c r="VUF3" s="316"/>
      <c r="VUG3" s="316"/>
      <c r="VUH3" s="316"/>
      <c r="VUI3" s="316"/>
      <c r="VUJ3" s="316"/>
      <c r="VUK3" s="316"/>
      <c r="VUL3" s="316"/>
      <c r="VUM3" s="316"/>
      <c r="VUN3" s="316"/>
      <c r="VUO3" s="316"/>
      <c r="VUP3" s="316"/>
      <c r="VUQ3" s="316"/>
      <c r="VUR3" s="316"/>
      <c r="VUS3" s="316"/>
      <c r="VUT3" s="316"/>
      <c r="VUU3" s="316"/>
      <c r="VUV3" s="316"/>
      <c r="VUW3" s="316"/>
      <c r="VUX3" s="316"/>
      <c r="VUY3" s="316"/>
      <c r="VUZ3" s="316"/>
      <c r="VVA3" s="316"/>
      <c r="VVB3" s="316"/>
      <c r="VVC3" s="316"/>
      <c r="VVD3" s="316"/>
      <c r="VVE3" s="316"/>
      <c r="VVF3" s="316"/>
      <c r="VVG3" s="316"/>
      <c r="VVH3" s="316"/>
      <c r="VVI3" s="316"/>
      <c r="VVJ3" s="316"/>
      <c r="VVK3" s="316"/>
      <c r="VVL3" s="316"/>
      <c r="VVM3" s="316"/>
      <c r="VVN3" s="316"/>
      <c r="VVO3" s="316"/>
      <c r="VVP3" s="316"/>
      <c r="VVQ3" s="316"/>
      <c r="VVR3" s="316"/>
      <c r="VVS3" s="316"/>
      <c r="VVT3" s="316"/>
      <c r="VVU3" s="316"/>
      <c r="VVV3" s="316"/>
      <c r="VVW3" s="316"/>
      <c r="VVX3" s="316"/>
      <c r="VVY3" s="316"/>
      <c r="VVZ3" s="316"/>
      <c r="VWA3" s="316"/>
      <c r="VWB3" s="316"/>
      <c r="VWC3" s="316"/>
      <c r="VWD3" s="316"/>
      <c r="VWE3" s="316"/>
      <c r="VWF3" s="316"/>
      <c r="VWG3" s="316"/>
      <c r="VWH3" s="316"/>
      <c r="VWI3" s="316"/>
      <c r="VWJ3" s="316"/>
      <c r="VWK3" s="316"/>
      <c r="VWL3" s="316"/>
      <c r="VWM3" s="316"/>
      <c r="VWN3" s="316"/>
      <c r="VWO3" s="316"/>
      <c r="VWP3" s="316"/>
      <c r="VWQ3" s="316"/>
      <c r="VWR3" s="316"/>
      <c r="VWS3" s="316"/>
      <c r="VWT3" s="316"/>
      <c r="VWU3" s="316"/>
      <c r="VWV3" s="316"/>
      <c r="VWW3" s="316"/>
      <c r="VWX3" s="316"/>
      <c r="VWY3" s="316"/>
      <c r="VWZ3" s="316"/>
      <c r="VXA3" s="316"/>
      <c r="VXB3" s="316"/>
      <c r="VXC3" s="316"/>
      <c r="VXD3" s="316"/>
      <c r="VXE3" s="316"/>
      <c r="VXF3" s="316"/>
      <c r="VXG3" s="316"/>
      <c r="VXH3" s="316"/>
      <c r="VXI3" s="316"/>
      <c r="VXJ3" s="316"/>
      <c r="VXK3" s="316"/>
      <c r="VXL3" s="316"/>
      <c r="VXM3" s="316"/>
      <c r="VXN3" s="316"/>
      <c r="VXO3" s="316"/>
      <c r="VXP3" s="316"/>
      <c r="VXQ3" s="316"/>
      <c r="VXR3" s="316"/>
      <c r="VXS3" s="316"/>
      <c r="VXT3" s="316"/>
      <c r="VXU3" s="316"/>
      <c r="VXV3" s="316"/>
      <c r="VXW3" s="316"/>
      <c r="VXX3" s="316"/>
      <c r="VXY3" s="316"/>
      <c r="VXZ3" s="316"/>
      <c r="VYA3" s="316"/>
      <c r="VYB3" s="316"/>
      <c r="VYC3" s="316"/>
      <c r="VYD3" s="316"/>
      <c r="VYE3" s="316"/>
      <c r="VYF3" s="316"/>
      <c r="VYG3" s="316"/>
      <c r="VYH3" s="316"/>
      <c r="VYI3" s="316"/>
      <c r="VYJ3" s="316"/>
      <c r="VYK3" s="316"/>
      <c r="VYL3" s="316"/>
      <c r="VYM3" s="316"/>
      <c r="VYN3" s="316"/>
      <c r="VYO3" s="316"/>
      <c r="VYP3" s="316"/>
      <c r="VYQ3" s="316"/>
      <c r="VYR3" s="316"/>
      <c r="VYS3" s="316"/>
      <c r="VYT3" s="316"/>
      <c r="VYU3" s="316"/>
      <c r="VYV3" s="316"/>
      <c r="VYW3" s="316"/>
      <c r="VYX3" s="316"/>
      <c r="VYY3" s="316"/>
      <c r="VYZ3" s="316"/>
      <c r="VZA3" s="316"/>
      <c r="VZB3" s="316"/>
      <c r="VZC3" s="316"/>
      <c r="VZD3" s="316"/>
      <c r="VZE3" s="316"/>
      <c r="VZF3" s="316"/>
      <c r="VZG3" s="316"/>
      <c r="VZH3" s="316"/>
      <c r="VZI3" s="316"/>
      <c r="VZJ3" s="316"/>
      <c r="VZK3" s="316"/>
      <c r="VZL3" s="316"/>
      <c r="VZM3" s="316"/>
      <c r="VZN3" s="316"/>
      <c r="VZO3" s="316"/>
      <c r="VZP3" s="316"/>
      <c r="VZQ3" s="316"/>
      <c r="VZR3" s="316"/>
      <c r="VZS3" s="316"/>
      <c r="VZT3" s="316"/>
      <c r="VZU3" s="316"/>
      <c r="VZV3" s="316"/>
      <c r="VZW3" s="316"/>
      <c r="VZX3" s="316"/>
      <c r="VZY3" s="316"/>
      <c r="VZZ3" s="316"/>
      <c r="WAA3" s="316"/>
      <c r="WAB3" s="316"/>
      <c r="WAC3" s="316"/>
      <c r="WAD3" s="316"/>
      <c r="WAE3" s="316"/>
      <c r="WAF3" s="316"/>
      <c r="WAG3" s="316"/>
      <c r="WAH3" s="316"/>
      <c r="WAI3" s="316"/>
      <c r="WAJ3" s="316"/>
      <c r="WAK3" s="316"/>
      <c r="WAL3" s="316"/>
      <c r="WAM3" s="316"/>
      <c r="WAN3" s="316"/>
      <c r="WAO3" s="316"/>
      <c r="WAP3" s="316"/>
      <c r="WAQ3" s="316"/>
      <c r="WAR3" s="316"/>
      <c r="WAS3" s="316"/>
      <c r="WAT3" s="316"/>
      <c r="WAU3" s="316"/>
      <c r="WAV3" s="316"/>
      <c r="WAW3" s="316"/>
      <c r="WAX3" s="316"/>
      <c r="WAY3" s="316"/>
      <c r="WAZ3" s="316"/>
      <c r="WBA3" s="316"/>
      <c r="WBB3" s="316"/>
      <c r="WBC3" s="316"/>
      <c r="WBD3" s="316"/>
      <c r="WBE3" s="316"/>
      <c r="WBF3" s="316"/>
      <c r="WBG3" s="316"/>
      <c r="WBH3" s="316"/>
      <c r="WBI3" s="316"/>
      <c r="WBJ3" s="316"/>
      <c r="WBK3" s="316"/>
      <c r="WBL3" s="316"/>
      <c r="WBM3" s="316"/>
      <c r="WBN3" s="316"/>
      <c r="WBO3" s="316"/>
      <c r="WBP3" s="316"/>
      <c r="WBQ3" s="316"/>
      <c r="WBR3" s="316"/>
      <c r="WBS3" s="316"/>
      <c r="WBT3" s="316"/>
      <c r="WBU3" s="316"/>
      <c r="WBV3" s="316"/>
      <c r="WBW3" s="316"/>
      <c r="WBX3" s="316"/>
      <c r="WBY3" s="316"/>
      <c r="WBZ3" s="316"/>
      <c r="WCA3" s="316"/>
      <c r="WCB3" s="316"/>
      <c r="WCC3" s="316"/>
      <c r="WCD3" s="316"/>
      <c r="WCE3" s="316"/>
      <c r="WCF3" s="316"/>
      <c r="WCG3" s="316"/>
      <c r="WCH3" s="316"/>
      <c r="WCI3" s="316"/>
      <c r="WCJ3" s="316"/>
      <c r="WCK3" s="316"/>
      <c r="WCL3" s="316"/>
      <c r="WCM3" s="316"/>
      <c r="WCN3" s="316"/>
      <c r="WCO3" s="316"/>
      <c r="WCP3" s="316"/>
      <c r="WCQ3" s="316"/>
      <c r="WCR3" s="316"/>
      <c r="WCS3" s="316"/>
      <c r="WCT3" s="316"/>
      <c r="WCU3" s="316"/>
      <c r="WCV3" s="316"/>
      <c r="WCW3" s="316"/>
      <c r="WCX3" s="316"/>
      <c r="WCY3" s="316"/>
      <c r="WCZ3" s="316"/>
      <c r="WDA3" s="316"/>
      <c r="WDB3" s="316"/>
      <c r="WDC3" s="316"/>
      <c r="WDD3" s="316"/>
      <c r="WDE3" s="316"/>
      <c r="WDF3" s="316"/>
      <c r="WDG3" s="316"/>
      <c r="WDH3" s="316"/>
      <c r="WDI3" s="316"/>
      <c r="WDJ3" s="316"/>
      <c r="WDK3" s="316"/>
      <c r="WDL3" s="316"/>
      <c r="WDM3" s="316"/>
      <c r="WDN3" s="316"/>
      <c r="WDO3" s="316"/>
      <c r="WDP3" s="316"/>
      <c r="WDQ3" s="316"/>
      <c r="WDR3" s="316"/>
      <c r="WDS3" s="316"/>
      <c r="WDT3" s="316"/>
      <c r="WDU3" s="316"/>
      <c r="WDV3" s="316"/>
      <c r="WDW3" s="316"/>
      <c r="WDX3" s="316"/>
      <c r="WDY3" s="316"/>
      <c r="WDZ3" s="316"/>
      <c r="WEA3" s="316"/>
      <c r="WEB3" s="316"/>
      <c r="WEC3" s="316"/>
      <c r="WED3" s="316"/>
      <c r="WEE3" s="316"/>
      <c r="WEF3" s="316"/>
      <c r="WEG3" s="316"/>
      <c r="WEH3" s="316"/>
      <c r="WEI3" s="316"/>
      <c r="WEJ3" s="316"/>
      <c r="WEK3" s="316"/>
      <c r="WEL3" s="316"/>
      <c r="WEM3" s="316"/>
      <c r="WEN3" s="316"/>
      <c r="WEO3" s="316"/>
      <c r="WEP3" s="316"/>
      <c r="WEQ3" s="316"/>
      <c r="WER3" s="316"/>
      <c r="WES3" s="316"/>
      <c r="WET3" s="316"/>
      <c r="WEU3" s="316"/>
      <c r="WEV3" s="316"/>
      <c r="WEW3" s="316"/>
      <c r="WEX3" s="316"/>
      <c r="WEY3" s="316"/>
      <c r="WEZ3" s="316"/>
      <c r="WFA3" s="316"/>
      <c r="WFB3" s="316"/>
      <c r="WFC3" s="316"/>
      <c r="WFD3" s="316"/>
      <c r="WFE3" s="316"/>
      <c r="WFF3" s="316"/>
      <c r="WFG3" s="316"/>
      <c r="WFH3" s="316"/>
      <c r="WFI3" s="316"/>
      <c r="WFJ3" s="316"/>
      <c r="WFK3" s="316"/>
      <c r="WFL3" s="316"/>
      <c r="WFM3" s="316"/>
      <c r="WFN3" s="316"/>
      <c r="WFO3" s="316"/>
      <c r="WFP3" s="316"/>
      <c r="WFQ3" s="316"/>
      <c r="WFR3" s="316"/>
      <c r="WFS3" s="316"/>
      <c r="WFT3" s="316"/>
      <c r="WFU3" s="316"/>
      <c r="WFV3" s="316"/>
      <c r="WFW3" s="316"/>
      <c r="WFX3" s="316"/>
      <c r="WFY3" s="316"/>
      <c r="WFZ3" s="316"/>
      <c r="WGA3" s="316"/>
      <c r="WGB3" s="316"/>
      <c r="WGC3" s="316"/>
      <c r="WGD3" s="316"/>
      <c r="WGE3" s="316"/>
      <c r="WGF3" s="316"/>
      <c r="WGG3" s="316"/>
      <c r="WGH3" s="316"/>
      <c r="WGI3" s="316"/>
      <c r="WGJ3" s="316"/>
      <c r="WGK3" s="316"/>
      <c r="WGL3" s="316"/>
      <c r="WGM3" s="316"/>
      <c r="WGN3" s="316"/>
      <c r="WGO3" s="316"/>
      <c r="WGP3" s="316"/>
      <c r="WGQ3" s="316"/>
      <c r="WGR3" s="316"/>
      <c r="WGS3" s="316"/>
      <c r="WGT3" s="316"/>
      <c r="WGU3" s="316"/>
      <c r="WGV3" s="316"/>
      <c r="WGW3" s="316"/>
      <c r="WGX3" s="316"/>
      <c r="WGY3" s="316"/>
      <c r="WGZ3" s="316"/>
      <c r="WHA3" s="316"/>
      <c r="WHB3" s="316"/>
      <c r="WHC3" s="316"/>
      <c r="WHD3" s="316"/>
      <c r="WHE3" s="316"/>
      <c r="WHF3" s="316"/>
      <c r="WHG3" s="316"/>
      <c r="WHH3" s="316"/>
      <c r="WHI3" s="316"/>
      <c r="WHJ3" s="316"/>
      <c r="WHK3" s="316"/>
      <c r="WHL3" s="316"/>
      <c r="WHM3" s="316"/>
      <c r="WHN3" s="316"/>
      <c r="WHO3" s="316"/>
      <c r="WHP3" s="316"/>
      <c r="WHQ3" s="316"/>
      <c r="WHR3" s="316"/>
      <c r="WHS3" s="316"/>
      <c r="WHT3" s="316"/>
      <c r="WHU3" s="316"/>
      <c r="WHV3" s="316"/>
      <c r="WHW3" s="316"/>
      <c r="WHX3" s="316"/>
      <c r="WHY3" s="316"/>
      <c r="WHZ3" s="316"/>
      <c r="WIA3" s="316"/>
      <c r="WIB3" s="316"/>
      <c r="WIC3" s="316"/>
      <c r="WID3" s="316"/>
      <c r="WIE3" s="316"/>
      <c r="WIF3" s="316"/>
      <c r="WIG3" s="316"/>
      <c r="WIH3" s="316"/>
      <c r="WII3" s="316"/>
      <c r="WIJ3" s="316"/>
      <c r="WIK3" s="316"/>
      <c r="WIL3" s="316"/>
      <c r="WIM3" s="316"/>
      <c r="WIN3" s="316"/>
      <c r="WIO3" s="316"/>
      <c r="WIP3" s="316"/>
      <c r="WIQ3" s="316"/>
      <c r="WIR3" s="316"/>
      <c r="WIS3" s="316"/>
      <c r="WIT3" s="316"/>
      <c r="WIU3" s="316"/>
      <c r="WIV3" s="316"/>
      <c r="WIW3" s="316"/>
      <c r="WIX3" s="316"/>
      <c r="WIY3" s="316"/>
      <c r="WIZ3" s="316"/>
      <c r="WJA3" s="316"/>
      <c r="WJB3" s="316"/>
      <c r="WJC3" s="316"/>
      <c r="WJD3" s="316"/>
      <c r="WJE3" s="316"/>
      <c r="WJF3" s="316"/>
      <c r="WJG3" s="316"/>
      <c r="WJH3" s="316"/>
      <c r="WJI3" s="316"/>
      <c r="WJJ3" s="316"/>
      <c r="WJK3" s="316"/>
      <c r="WJL3" s="316"/>
      <c r="WJM3" s="316"/>
      <c r="WJN3" s="316"/>
      <c r="WJO3" s="316"/>
      <c r="WJP3" s="316"/>
      <c r="WJQ3" s="316"/>
      <c r="WJR3" s="316"/>
      <c r="WJS3" s="316"/>
      <c r="WJT3" s="316"/>
      <c r="WJU3" s="316"/>
      <c r="WJV3" s="316"/>
      <c r="WJW3" s="316"/>
      <c r="WJX3" s="316"/>
      <c r="WJY3" s="316"/>
      <c r="WJZ3" s="316"/>
      <c r="WKA3" s="316"/>
      <c r="WKB3" s="316"/>
      <c r="WKC3" s="316"/>
      <c r="WKD3" s="316"/>
      <c r="WKE3" s="316"/>
      <c r="WKF3" s="316"/>
      <c r="WKG3" s="316"/>
      <c r="WKH3" s="316"/>
      <c r="WKI3" s="316"/>
      <c r="WKJ3" s="316"/>
      <c r="WKK3" s="316"/>
      <c r="WKL3" s="316"/>
      <c r="WKM3" s="316"/>
      <c r="WKN3" s="316"/>
      <c r="WKO3" s="316"/>
      <c r="WKP3" s="316"/>
      <c r="WKQ3" s="316"/>
      <c r="WKR3" s="316"/>
      <c r="WKS3" s="316"/>
      <c r="WKT3" s="316"/>
      <c r="WKU3" s="316"/>
      <c r="WKV3" s="316"/>
      <c r="WKW3" s="316"/>
      <c r="WKX3" s="316"/>
      <c r="WKY3" s="316"/>
      <c r="WKZ3" s="316"/>
      <c r="WLA3" s="316"/>
      <c r="WLB3" s="316"/>
      <c r="WLC3" s="316"/>
      <c r="WLD3" s="316"/>
      <c r="WLE3" s="316"/>
      <c r="WLF3" s="316"/>
      <c r="WLG3" s="316"/>
      <c r="WLH3" s="316"/>
      <c r="WLI3" s="316"/>
      <c r="WLJ3" s="316"/>
      <c r="WLK3" s="316"/>
      <c r="WLL3" s="316"/>
      <c r="WLM3" s="316"/>
      <c r="WLN3" s="316"/>
      <c r="WLO3" s="316"/>
      <c r="WLP3" s="316"/>
      <c r="WLQ3" s="316"/>
      <c r="WLR3" s="316"/>
      <c r="WLS3" s="316"/>
      <c r="WLT3" s="316"/>
      <c r="WLU3" s="316"/>
      <c r="WLV3" s="316"/>
      <c r="WLW3" s="316"/>
      <c r="WLX3" s="316"/>
      <c r="WLY3" s="316"/>
      <c r="WLZ3" s="316"/>
      <c r="WMA3" s="316"/>
      <c r="WMB3" s="316"/>
      <c r="WMC3" s="316"/>
      <c r="WMD3" s="316"/>
      <c r="WME3" s="316"/>
      <c r="WMF3" s="316"/>
      <c r="WMG3" s="316"/>
      <c r="WMH3" s="316"/>
      <c r="WMI3" s="316"/>
      <c r="WMJ3" s="316"/>
      <c r="WMK3" s="316"/>
      <c r="WML3" s="316"/>
      <c r="WMM3" s="316"/>
      <c r="WMN3" s="316"/>
      <c r="WMO3" s="316"/>
      <c r="WMP3" s="316"/>
      <c r="WMQ3" s="316"/>
      <c r="WMR3" s="316"/>
      <c r="WMS3" s="316"/>
      <c r="WMT3" s="316"/>
      <c r="WMU3" s="316"/>
      <c r="WMV3" s="316"/>
      <c r="WMW3" s="316"/>
      <c r="WMX3" s="316"/>
      <c r="WMY3" s="316"/>
      <c r="WMZ3" s="316"/>
      <c r="WNA3" s="316"/>
      <c r="WNB3" s="316"/>
      <c r="WNC3" s="316"/>
      <c r="WND3" s="316"/>
      <c r="WNE3" s="316"/>
      <c r="WNF3" s="316"/>
      <c r="WNG3" s="316"/>
      <c r="WNH3" s="316"/>
      <c r="WNI3" s="316"/>
      <c r="WNJ3" s="316"/>
      <c r="WNK3" s="316"/>
      <c r="WNL3" s="316"/>
      <c r="WNM3" s="316"/>
      <c r="WNN3" s="316"/>
      <c r="WNO3" s="316"/>
      <c r="WNP3" s="316"/>
      <c r="WNQ3" s="316"/>
      <c r="WNR3" s="316"/>
      <c r="WNS3" s="316"/>
      <c r="WNT3" s="316"/>
      <c r="WNU3" s="316"/>
      <c r="WNV3" s="316"/>
      <c r="WNW3" s="316"/>
      <c r="WNX3" s="316"/>
      <c r="WNY3" s="316"/>
      <c r="WNZ3" s="316"/>
      <c r="WOA3" s="316"/>
      <c r="WOB3" s="316"/>
      <c r="WOC3" s="316"/>
      <c r="WOD3" s="316"/>
      <c r="WOE3" s="316"/>
      <c r="WOF3" s="316"/>
      <c r="WOG3" s="316"/>
      <c r="WOH3" s="316"/>
      <c r="WOI3" s="316"/>
      <c r="WOJ3" s="316"/>
      <c r="WOK3" s="316"/>
      <c r="WOL3" s="316"/>
      <c r="WOM3" s="316"/>
      <c r="WON3" s="316"/>
      <c r="WOO3" s="316"/>
      <c r="WOP3" s="316"/>
      <c r="WOQ3" s="316"/>
      <c r="WOR3" s="316"/>
      <c r="WOS3" s="316"/>
      <c r="WOT3" s="316"/>
      <c r="WOU3" s="316"/>
      <c r="WOV3" s="316"/>
      <c r="WOW3" s="316"/>
      <c r="WOX3" s="316"/>
      <c r="WOY3" s="316"/>
      <c r="WOZ3" s="316"/>
      <c r="WPA3" s="316"/>
      <c r="WPB3" s="316"/>
      <c r="WPC3" s="316"/>
      <c r="WPD3" s="316"/>
      <c r="WPE3" s="316"/>
      <c r="WPF3" s="316"/>
      <c r="WPG3" s="316"/>
      <c r="WPH3" s="316"/>
      <c r="WPI3" s="316"/>
      <c r="WPJ3" s="316"/>
      <c r="WPK3" s="316"/>
      <c r="WPL3" s="316"/>
      <c r="WPM3" s="316"/>
      <c r="WPN3" s="316"/>
      <c r="WPO3" s="316"/>
      <c r="WPP3" s="316"/>
      <c r="WPQ3" s="316"/>
      <c r="WPR3" s="316"/>
      <c r="WPS3" s="316"/>
      <c r="WPT3" s="316"/>
      <c r="WPU3" s="316"/>
      <c r="WPV3" s="316"/>
      <c r="WPW3" s="316"/>
      <c r="WPX3" s="316"/>
      <c r="WPY3" s="316"/>
      <c r="WPZ3" s="316"/>
      <c r="WQA3" s="316"/>
      <c r="WQB3" s="316"/>
      <c r="WQC3" s="316"/>
      <c r="WQD3" s="316"/>
      <c r="WQE3" s="316"/>
      <c r="WQF3" s="316"/>
      <c r="WQG3" s="316"/>
      <c r="WQH3" s="316"/>
      <c r="WQI3" s="316"/>
      <c r="WQJ3" s="316"/>
      <c r="WQK3" s="316"/>
      <c r="WQL3" s="316"/>
      <c r="WQM3" s="316"/>
      <c r="WQN3" s="316"/>
      <c r="WQO3" s="316"/>
      <c r="WQP3" s="316"/>
      <c r="WQQ3" s="316"/>
      <c r="WQR3" s="316"/>
      <c r="WQS3" s="316"/>
      <c r="WQT3" s="316"/>
      <c r="WQU3" s="316"/>
      <c r="WQV3" s="316"/>
      <c r="WQW3" s="316"/>
      <c r="WQX3" s="316"/>
      <c r="WQY3" s="316"/>
      <c r="WQZ3" s="316"/>
      <c r="WRA3" s="316"/>
      <c r="WRB3" s="316"/>
      <c r="WRC3" s="316"/>
      <c r="WRD3" s="316"/>
      <c r="WRE3" s="316"/>
      <c r="WRF3" s="316"/>
      <c r="WRG3" s="316"/>
      <c r="WRH3" s="316"/>
      <c r="WRI3" s="316"/>
      <c r="WRJ3" s="316"/>
      <c r="WRK3" s="316"/>
      <c r="WRL3" s="316"/>
      <c r="WRM3" s="316"/>
      <c r="WRN3" s="316"/>
      <c r="WRO3" s="316"/>
      <c r="WRP3" s="316"/>
      <c r="WRQ3" s="316"/>
      <c r="WRR3" s="316"/>
      <c r="WRS3" s="316"/>
      <c r="WRT3" s="316"/>
      <c r="WRU3" s="316"/>
      <c r="WRV3" s="316"/>
      <c r="WRW3" s="316"/>
      <c r="WRX3" s="316"/>
      <c r="WRY3" s="316"/>
      <c r="WRZ3" s="316"/>
      <c r="WSA3" s="316"/>
      <c r="WSB3" s="316"/>
      <c r="WSC3" s="316"/>
      <c r="WSD3" s="316"/>
      <c r="WSE3" s="316"/>
      <c r="WSF3" s="316"/>
      <c r="WSG3" s="316"/>
      <c r="WSH3" s="316"/>
      <c r="WSI3" s="316"/>
      <c r="WSJ3" s="316"/>
      <c r="WSK3" s="316"/>
      <c r="WSL3" s="316"/>
      <c r="WSM3" s="316"/>
      <c r="WSN3" s="316"/>
      <c r="WSO3" s="316"/>
      <c r="WSP3" s="316"/>
      <c r="WSQ3" s="316"/>
      <c r="WSR3" s="316"/>
      <c r="WSS3" s="316"/>
      <c r="WST3" s="316"/>
      <c r="WSU3" s="316"/>
      <c r="WSV3" s="316"/>
      <c r="WSW3" s="316"/>
      <c r="WSX3" s="316"/>
      <c r="WSY3" s="316"/>
      <c r="WSZ3" s="316"/>
      <c r="WTA3" s="316"/>
      <c r="WTB3" s="316"/>
      <c r="WTC3" s="316"/>
      <c r="WTD3" s="316"/>
      <c r="WTE3" s="316"/>
      <c r="WTF3" s="316"/>
      <c r="WTG3" s="316"/>
      <c r="WTH3" s="316"/>
      <c r="WTI3" s="316"/>
      <c r="WTJ3" s="316"/>
      <c r="WTK3" s="316"/>
      <c r="WTL3" s="316"/>
      <c r="WTM3" s="316"/>
      <c r="WTN3" s="316"/>
      <c r="WTO3" s="316"/>
      <c r="WTP3" s="316"/>
      <c r="WTQ3" s="316"/>
      <c r="WTR3" s="316"/>
      <c r="WTS3" s="316"/>
      <c r="WTT3" s="316"/>
      <c r="WTU3" s="316"/>
      <c r="WTV3" s="316"/>
      <c r="WTW3" s="316"/>
      <c r="WTX3" s="316"/>
      <c r="WTY3" s="316"/>
      <c r="WTZ3" s="316"/>
      <c r="WUA3" s="316"/>
      <c r="WUB3" s="316"/>
      <c r="WUC3" s="316"/>
      <c r="WUD3" s="316"/>
      <c r="WUE3" s="316"/>
      <c r="WUF3" s="316"/>
      <c r="WUG3" s="316"/>
      <c r="WUH3" s="316"/>
      <c r="WUI3" s="316"/>
      <c r="WUJ3" s="316"/>
      <c r="WUK3" s="316"/>
      <c r="WUL3" s="316"/>
      <c r="WUM3" s="316"/>
      <c r="WUN3" s="316"/>
      <c r="WUO3" s="316"/>
      <c r="WUP3" s="316"/>
      <c r="WUQ3" s="316"/>
      <c r="WUR3" s="316"/>
      <c r="WUS3" s="316"/>
      <c r="WUT3" s="316"/>
      <c r="WUU3" s="316"/>
      <c r="WUV3" s="316"/>
      <c r="WUW3" s="316"/>
      <c r="WUX3" s="316"/>
      <c r="WUY3" s="316"/>
      <c r="WUZ3" s="316"/>
      <c r="WVA3" s="316"/>
      <c r="WVB3" s="316"/>
      <c r="WVC3" s="316"/>
      <c r="WVD3" s="316"/>
      <c r="WVE3" s="316"/>
      <c r="WVF3" s="316"/>
      <c r="WVG3" s="316"/>
      <c r="WVH3" s="316"/>
      <c r="WVI3" s="316"/>
      <c r="WVJ3" s="316"/>
      <c r="WVK3" s="316"/>
      <c r="WVL3" s="316"/>
      <c r="WVM3" s="316"/>
      <c r="WVN3" s="316"/>
      <c r="WVO3" s="316"/>
      <c r="WVP3" s="316"/>
      <c r="WVQ3" s="316"/>
      <c r="WVR3" s="316"/>
      <c r="WVS3" s="316"/>
      <c r="WVT3" s="316"/>
      <c r="WVU3" s="316"/>
      <c r="WVV3" s="316"/>
      <c r="WVW3" s="316"/>
      <c r="WVX3" s="316"/>
      <c r="WVY3" s="316"/>
      <c r="WVZ3" s="316"/>
      <c r="WWA3" s="316"/>
      <c r="WWB3" s="316"/>
      <c r="WWC3" s="316"/>
      <c r="WWD3" s="316"/>
      <c r="WWE3" s="316"/>
      <c r="WWF3" s="316"/>
      <c r="WWG3" s="316"/>
      <c r="WWH3" s="316"/>
      <c r="WWI3" s="316"/>
      <c r="WWJ3" s="316"/>
      <c r="WWK3" s="316"/>
      <c r="WWL3" s="316"/>
      <c r="WWM3" s="316"/>
      <c r="WWN3" s="316"/>
      <c r="WWO3" s="316"/>
      <c r="WWP3" s="316"/>
      <c r="WWQ3" s="316"/>
      <c r="WWR3" s="316"/>
      <c r="WWS3" s="316"/>
      <c r="WWT3" s="316"/>
      <c r="WWU3" s="316"/>
      <c r="WWV3" s="316"/>
      <c r="WWW3" s="316"/>
      <c r="WWX3" s="316"/>
      <c r="WWY3" s="316"/>
      <c r="WWZ3" s="316"/>
      <c r="WXA3" s="316"/>
      <c r="WXB3" s="316"/>
      <c r="WXC3" s="316"/>
      <c r="WXD3" s="316"/>
      <c r="WXE3" s="316"/>
      <c r="WXF3" s="316"/>
      <c r="WXG3" s="316"/>
      <c r="WXH3" s="316"/>
      <c r="WXI3" s="316"/>
      <c r="WXJ3" s="316"/>
      <c r="WXK3" s="316"/>
      <c r="WXL3" s="316"/>
      <c r="WXM3" s="316"/>
      <c r="WXN3" s="316"/>
      <c r="WXO3" s="316"/>
      <c r="WXP3" s="316"/>
      <c r="WXQ3" s="316"/>
      <c r="WXR3" s="316"/>
      <c r="WXS3" s="316"/>
      <c r="WXT3" s="316"/>
      <c r="WXU3" s="316"/>
      <c r="WXV3" s="316"/>
      <c r="WXW3" s="316"/>
      <c r="WXX3" s="316"/>
      <c r="WXY3" s="316"/>
      <c r="WXZ3" s="316"/>
      <c r="WYA3" s="316"/>
      <c r="WYB3" s="316"/>
      <c r="WYC3" s="316"/>
      <c r="WYD3" s="316"/>
      <c r="WYE3" s="316"/>
      <c r="WYF3" s="316"/>
      <c r="WYG3" s="316"/>
      <c r="WYH3" s="316"/>
      <c r="WYI3" s="316"/>
      <c r="WYJ3" s="316"/>
      <c r="WYK3" s="316"/>
      <c r="WYL3" s="316"/>
      <c r="WYM3" s="316"/>
      <c r="WYN3" s="316"/>
      <c r="WYO3" s="316"/>
      <c r="WYP3" s="316"/>
      <c r="WYQ3" s="316"/>
      <c r="WYR3" s="316"/>
      <c r="WYS3" s="316"/>
      <c r="WYT3" s="316"/>
      <c r="WYU3" s="316"/>
      <c r="WYV3" s="316"/>
      <c r="WYW3" s="316"/>
      <c r="WYX3" s="316"/>
      <c r="WYY3" s="316"/>
      <c r="WYZ3" s="316"/>
      <c r="WZA3" s="316"/>
      <c r="WZB3" s="316"/>
      <c r="WZC3" s="316"/>
      <c r="WZD3" s="316"/>
      <c r="WZE3" s="316"/>
      <c r="WZF3" s="316"/>
      <c r="WZG3" s="316"/>
      <c r="WZH3" s="316"/>
      <c r="WZI3" s="316"/>
      <c r="WZJ3" s="316"/>
      <c r="WZK3" s="316"/>
      <c r="WZL3" s="316"/>
      <c r="WZM3" s="316"/>
      <c r="WZN3" s="316"/>
      <c r="WZO3" s="316"/>
      <c r="WZP3" s="316"/>
      <c r="WZQ3" s="316"/>
      <c r="WZR3" s="316"/>
      <c r="WZS3" s="316"/>
      <c r="WZT3" s="316"/>
      <c r="WZU3" s="316"/>
      <c r="WZV3" s="316"/>
      <c r="WZW3" s="316"/>
      <c r="WZX3" s="316"/>
      <c r="WZY3" s="316"/>
      <c r="WZZ3" s="316"/>
      <c r="XAA3" s="316"/>
      <c r="XAB3" s="316"/>
      <c r="XAC3" s="316"/>
      <c r="XAD3" s="316"/>
      <c r="XAE3" s="316"/>
      <c r="XAF3" s="316"/>
      <c r="XAG3" s="316"/>
      <c r="XAH3" s="316"/>
      <c r="XAI3" s="316"/>
      <c r="XAJ3" s="316"/>
      <c r="XAK3" s="316"/>
      <c r="XAL3" s="316"/>
      <c r="XAM3" s="316"/>
      <c r="XAN3" s="316"/>
      <c r="XAO3" s="316"/>
      <c r="XAP3" s="316"/>
      <c r="XAQ3" s="316"/>
      <c r="XAR3" s="316"/>
      <c r="XAS3" s="316"/>
      <c r="XAT3" s="316"/>
      <c r="XAU3" s="316"/>
      <c r="XAV3" s="316"/>
      <c r="XAW3" s="316"/>
      <c r="XAX3" s="316"/>
      <c r="XAY3" s="316"/>
      <c r="XAZ3" s="316"/>
      <c r="XBA3" s="316"/>
      <c r="XBB3" s="316"/>
      <c r="XBC3" s="316"/>
      <c r="XBD3" s="316"/>
      <c r="XBE3" s="316"/>
      <c r="XBF3" s="316"/>
      <c r="XBG3" s="316"/>
      <c r="XBH3" s="316"/>
      <c r="XBI3" s="316"/>
      <c r="XBJ3" s="316"/>
      <c r="XBK3" s="316"/>
      <c r="XBL3" s="316"/>
      <c r="XBM3" s="316"/>
      <c r="XBN3" s="316"/>
      <c r="XBO3" s="316"/>
      <c r="XBP3" s="316"/>
      <c r="XBQ3" s="316"/>
      <c r="XBR3" s="316"/>
      <c r="XBS3" s="316"/>
      <c r="XBT3" s="316"/>
      <c r="XBU3" s="316"/>
      <c r="XBV3" s="316"/>
      <c r="XBW3" s="316"/>
      <c r="XBX3" s="316"/>
      <c r="XBY3" s="316"/>
      <c r="XBZ3" s="316"/>
      <c r="XCA3" s="316"/>
      <c r="XCB3" s="316"/>
      <c r="XCC3" s="316"/>
      <c r="XCD3" s="316"/>
      <c r="XCE3" s="316"/>
      <c r="XCF3" s="316"/>
      <c r="XCG3" s="316"/>
      <c r="XCH3" s="316"/>
      <c r="XCI3" s="316"/>
      <c r="XCJ3" s="316"/>
      <c r="XCK3" s="316"/>
      <c r="XCL3" s="316"/>
      <c r="XCM3" s="316"/>
      <c r="XCN3" s="316"/>
      <c r="XCO3" s="316"/>
      <c r="XCP3" s="316"/>
      <c r="XCQ3" s="316"/>
      <c r="XCR3" s="316"/>
      <c r="XCS3" s="316"/>
      <c r="XCT3" s="316"/>
      <c r="XCU3" s="316"/>
      <c r="XCV3" s="316"/>
      <c r="XCW3" s="316"/>
      <c r="XCX3" s="316"/>
      <c r="XCY3" s="316"/>
      <c r="XCZ3" s="316"/>
      <c r="XDA3" s="316"/>
      <c r="XDB3" s="316"/>
      <c r="XDC3" s="316"/>
      <c r="XDD3" s="316"/>
      <c r="XDE3" s="316"/>
      <c r="XDF3" s="316"/>
      <c r="XDG3" s="316"/>
      <c r="XDH3" s="316"/>
      <c r="XDI3" s="316"/>
      <c r="XDJ3" s="316"/>
      <c r="XDK3" s="316"/>
      <c r="XDL3" s="316"/>
      <c r="XDM3" s="316"/>
      <c r="XDN3" s="316"/>
      <c r="XDO3" s="316"/>
      <c r="XDP3" s="316"/>
      <c r="XDQ3" s="316"/>
      <c r="XDR3" s="316"/>
      <c r="XDS3" s="316"/>
      <c r="XDT3" s="316"/>
      <c r="XDU3" s="316"/>
      <c r="XDV3" s="316"/>
      <c r="XDW3" s="316"/>
      <c r="XDX3" s="316"/>
      <c r="XDY3" s="316"/>
      <c r="XDZ3" s="316"/>
      <c r="XEA3" s="316"/>
      <c r="XEB3" s="316"/>
      <c r="XEC3" s="316"/>
      <c r="XED3" s="316"/>
      <c r="XEE3" s="316"/>
      <c r="XEF3" s="316"/>
      <c r="XEG3" s="316"/>
      <c r="XEH3" s="316"/>
      <c r="XEI3" s="316"/>
      <c r="XEJ3" s="316"/>
      <c r="XEK3" s="316"/>
      <c r="XEL3" s="316"/>
      <c r="XEM3" s="316"/>
      <c r="XEN3" s="316"/>
      <c r="XEO3" s="316"/>
      <c r="XEP3" s="316"/>
      <c r="XEQ3" s="316"/>
      <c r="XER3" s="316"/>
      <c r="XES3" s="316"/>
      <c r="XET3" s="316"/>
      <c r="XEU3" s="316"/>
      <c r="XEV3" s="316"/>
      <c r="XEW3" s="316"/>
      <c r="XEX3" s="316"/>
      <c r="XEY3" s="316"/>
      <c r="XEZ3" s="316"/>
      <c r="XFA3" s="316"/>
      <c r="XFB3" s="316"/>
    </row>
    <row r="4" spans="1:16382">
      <c r="A4" s="119" t="s">
        <v>923</v>
      </c>
      <c r="B4" s="119" t="s">
        <v>924</v>
      </c>
      <c r="C4" s="119" t="s">
        <v>925</v>
      </c>
      <c r="D4" s="119" t="s">
        <v>915</v>
      </c>
      <c r="E4" s="119" t="s">
        <v>916</v>
      </c>
      <c r="F4" s="119" t="s">
        <v>926</v>
      </c>
      <c r="G4" s="119" t="s">
        <v>918</v>
      </c>
      <c r="H4" s="119" t="s">
        <v>919</v>
      </c>
      <c r="I4" s="119" t="s">
        <v>922</v>
      </c>
      <c r="J4" s="116">
        <v>-45</v>
      </c>
    </row>
    <row r="5" spans="1:16382">
      <c r="A5" s="119" t="s">
        <v>927</v>
      </c>
      <c r="B5" s="119" t="s">
        <v>759</v>
      </c>
      <c r="C5" s="119" t="s">
        <v>928</v>
      </c>
      <c r="D5" s="119" t="s">
        <v>915</v>
      </c>
      <c r="E5" s="119" t="s">
        <v>916</v>
      </c>
      <c r="F5" s="119" t="s">
        <v>929</v>
      </c>
      <c r="G5" s="119" t="s">
        <v>918</v>
      </c>
      <c r="H5" s="119" t="s">
        <v>919</v>
      </c>
      <c r="I5" s="119" t="s">
        <v>922</v>
      </c>
      <c r="J5" s="116">
        <v>-45</v>
      </c>
    </row>
    <row r="6" spans="1:16382">
      <c r="A6" s="119" t="s">
        <v>930</v>
      </c>
      <c r="B6" s="119" t="s">
        <v>931</v>
      </c>
      <c r="C6" s="119" t="s">
        <v>932</v>
      </c>
      <c r="D6" s="119" t="s">
        <v>915</v>
      </c>
      <c r="E6" s="119" t="s">
        <v>916</v>
      </c>
      <c r="F6" s="119" t="s">
        <v>933</v>
      </c>
      <c r="G6" s="119" t="s">
        <v>918</v>
      </c>
      <c r="H6" s="119" t="s">
        <v>919</v>
      </c>
      <c r="I6" s="119" t="s">
        <v>934</v>
      </c>
      <c r="J6" s="116">
        <v>-40</v>
      </c>
    </row>
    <row r="7" spans="1:16382">
      <c r="A7" s="119" t="s">
        <v>935</v>
      </c>
      <c r="B7" s="119" t="s">
        <v>936</v>
      </c>
      <c r="C7" s="119" t="s">
        <v>937</v>
      </c>
      <c r="D7" s="119" t="s">
        <v>915</v>
      </c>
      <c r="E7" s="119" t="s">
        <v>916</v>
      </c>
      <c r="F7" s="119" t="s">
        <v>938</v>
      </c>
      <c r="G7" s="119" t="s">
        <v>918</v>
      </c>
      <c r="H7" s="119" t="s">
        <v>919</v>
      </c>
      <c r="I7" s="119" t="s">
        <v>934</v>
      </c>
      <c r="J7" s="116">
        <v>-40</v>
      </c>
    </row>
    <row r="8" spans="1:16382">
      <c r="A8" s="119" t="s">
        <v>939</v>
      </c>
      <c r="B8" s="119" t="s">
        <v>872</v>
      </c>
      <c r="C8" s="119" t="s">
        <v>940</v>
      </c>
      <c r="D8" s="119" t="s">
        <v>915</v>
      </c>
      <c r="E8" s="119" t="s">
        <v>916</v>
      </c>
      <c r="F8" s="119" t="s">
        <v>941</v>
      </c>
      <c r="G8" s="119" t="s">
        <v>918</v>
      </c>
      <c r="H8" s="119" t="s">
        <v>919</v>
      </c>
      <c r="I8" s="119" t="s">
        <v>942</v>
      </c>
      <c r="J8" s="116">
        <v>-35</v>
      </c>
    </row>
    <row r="9" spans="1:16382">
      <c r="A9" s="119" t="s">
        <v>943</v>
      </c>
      <c r="B9" s="119" t="s">
        <v>813</v>
      </c>
      <c r="C9" s="119" t="s">
        <v>944</v>
      </c>
      <c r="D9" s="119" t="s">
        <v>915</v>
      </c>
      <c r="E9" s="119" t="s">
        <v>916</v>
      </c>
      <c r="F9" s="119" t="s">
        <v>945</v>
      </c>
      <c r="G9" s="119" t="s">
        <v>918</v>
      </c>
      <c r="H9" s="119" t="s">
        <v>919</v>
      </c>
      <c r="I9" s="119" t="s">
        <v>942</v>
      </c>
      <c r="J9" s="116">
        <v>-35</v>
      </c>
    </row>
    <row r="10" spans="1:16382">
      <c r="A10" s="119" t="s">
        <v>946</v>
      </c>
      <c r="B10" s="119" t="s">
        <v>416</v>
      </c>
      <c r="C10" s="119" t="s">
        <v>947</v>
      </c>
      <c r="D10" s="119" t="s">
        <v>915</v>
      </c>
      <c r="E10" s="119" t="s">
        <v>916</v>
      </c>
      <c r="F10" s="119" t="s">
        <v>69</v>
      </c>
      <c r="G10" s="119" t="s">
        <v>918</v>
      </c>
      <c r="H10" s="119" t="s">
        <v>919</v>
      </c>
      <c r="I10" s="119" t="s">
        <v>948</v>
      </c>
      <c r="J10" s="116">
        <v>-25</v>
      </c>
    </row>
    <row r="11" spans="1:16382">
      <c r="A11" s="119" t="s">
        <v>949</v>
      </c>
      <c r="B11" s="119" t="s">
        <v>553</v>
      </c>
      <c r="C11" s="119" t="s">
        <v>950</v>
      </c>
      <c r="D11" s="119" t="s">
        <v>915</v>
      </c>
      <c r="E11" s="119" t="s">
        <v>916</v>
      </c>
      <c r="F11" s="119" t="s">
        <v>951</v>
      </c>
      <c r="G11" s="119" t="s">
        <v>918</v>
      </c>
      <c r="H11" s="119" t="s">
        <v>919</v>
      </c>
      <c r="I11" s="119" t="s">
        <v>948</v>
      </c>
      <c r="J11" s="116">
        <v>-25</v>
      </c>
    </row>
    <row r="12" spans="1:16382">
      <c r="A12" s="119" t="s">
        <v>952</v>
      </c>
      <c r="B12" s="119" t="s">
        <v>953</v>
      </c>
      <c r="C12" s="119" t="s">
        <v>954</v>
      </c>
      <c r="D12" s="119" t="s">
        <v>915</v>
      </c>
      <c r="E12" s="119" t="s">
        <v>916</v>
      </c>
      <c r="F12" s="119" t="s">
        <v>955</v>
      </c>
      <c r="G12" s="119" t="s">
        <v>918</v>
      </c>
      <c r="H12" s="119" t="s">
        <v>919</v>
      </c>
      <c r="I12" s="119" t="s">
        <v>948</v>
      </c>
      <c r="J12" s="116">
        <v>-25</v>
      </c>
    </row>
    <row r="13" spans="1:16382">
      <c r="A13" s="119" t="s">
        <v>956</v>
      </c>
      <c r="B13" s="119" t="s">
        <v>957</v>
      </c>
      <c r="C13" s="119" t="s">
        <v>958</v>
      </c>
      <c r="D13" s="119" t="s">
        <v>915</v>
      </c>
      <c r="E13" s="119" t="s">
        <v>916</v>
      </c>
      <c r="F13" s="119" t="s">
        <v>104</v>
      </c>
      <c r="G13" s="119" t="s">
        <v>918</v>
      </c>
      <c r="H13" s="119" t="s">
        <v>919</v>
      </c>
      <c r="I13" s="119" t="s">
        <v>948</v>
      </c>
      <c r="J13" s="116">
        <v>-25</v>
      </c>
    </row>
    <row r="14" spans="1:16382">
      <c r="A14" s="119" t="s">
        <v>959</v>
      </c>
      <c r="B14" s="119" t="s">
        <v>878</v>
      </c>
      <c r="C14" s="119" t="s">
        <v>960</v>
      </c>
      <c r="D14" s="119" t="s">
        <v>915</v>
      </c>
      <c r="E14" s="119" t="s">
        <v>916</v>
      </c>
      <c r="F14" s="119" t="s">
        <v>961</v>
      </c>
      <c r="G14" s="119" t="s">
        <v>918</v>
      </c>
      <c r="H14" s="119" t="s">
        <v>919</v>
      </c>
      <c r="I14" s="119" t="s">
        <v>948</v>
      </c>
      <c r="J14" s="116">
        <v>-25</v>
      </c>
    </row>
    <row r="15" spans="1:16382">
      <c r="A15" s="119" t="s">
        <v>927</v>
      </c>
      <c r="B15" s="119" t="s">
        <v>482</v>
      </c>
      <c r="C15" s="119" t="s">
        <v>962</v>
      </c>
      <c r="D15" s="119" t="s">
        <v>915</v>
      </c>
      <c r="E15" s="119" t="s">
        <v>916</v>
      </c>
      <c r="F15" s="119" t="s">
        <v>929</v>
      </c>
      <c r="G15" s="119" t="s">
        <v>918</v>
      </c>
      <c r="H15" s="119" t="s">
        <v>919</v>
      </c>
      <c r="I15" s="119" t="s">
        <v>948</v>
      </c>
      <c r="J15" s="116">
        <v>-25</v>
      </c>
    </row>
    <row r="16" spans="1:16382">
      <c r="A16" s="119" t="s">
        <v>963</v>
      </c>
      <c r="B16" s="119" t="s">
        <v>449</v>
      </c>
      <c r="C16" s="119" t="s">
        <v>964</v>
      </c>
      <c r="D16" s="119" t="s">
        <v>915</v>
      </c>
      <c r="E16" s="119" t="s">
        <v>916</v>
      </c>
      <c r="F16" s="119" t="s">
        <v>113</v>
      </c>
      <c r="G16" s="119" t="s">
        <v>918</v>
      </c>
      <c r="H16" s="119" t="s">
        <v>919</v>
      </c>
      <c r="I16" s="119" t="s">
        <v>948</v>
      </c>
      <c r="J16" s="116">
        <v>-25</v>
      </c>
    </row>
    <row r="17" spans="1:10">
      <c r="A17" s="119" t="s">
        <v>935</v>
      </c>
      <c r="B17" s="119" t="s">
        <v>473</v>
      </c>
      <c r="C17" s="119" t="s">
        <v>965</v>
      </c>
      <c r="D17" s="119" t="s">
        <v>915</v>
      </c>
      <c r="E17" s="119" t="s">
        <v>916</v>
      </c>
      <c r="F17" s="119" t="s">
        <v>938</v>
      </c>
      <c r="G17" s="119" t="s">
        <v>918</v>
      </c>
      <c r="H17" s="119" t="s">
        <v>919</v>
      </c>
      <c r="I17" s="119" t="s">
        <v>966</v>
      </c>
      <c r="J17" s="116">
        <v>-20</v>
      </c>
    </row>
    <row r="18" spans="1:10">
      <c r="A18" s="119" t="s">
        <v>967</v>
      </c>
      <c r="B18" s="119" t="s">
        <v>645</v>
      </c>
      <c r="C18" s="119" t="s">
        <v>968</v>
      </c>
      <c r="D18" s="119" t="s">
        <v>915</v>
      </c>
      <c r="E18" s="119" t="s">
        <v>916</v>
      </c>
      <c r="F18" s="119" t="s">
        <v>969</v>
      </c>
      <c r="G18" s="119" t="s">
        <v>918</v>
      </c>
      <c r="H18" s="119" t="s">
        <v>919</v>
      </c>
      <c r="I18" s="119" t="s">
        <v>966</v>
      </c>
      <c r="J18" s="116">
        <v>-20</v>
      </c>
    </row>
    <row r="19" spans="1:10">
      <c r="A19" s="119" t="s">
        <v>970</v>
      </c>
      <c r="B19" s="119" t="s">
        <v>299</v>
      </c>
      <c r="C19" s="119" t="s">
        <v>971</v>
      </c>
      <c r="D19" s="119" t="s">
        <v>915</v>
      </c>
      <c r="E19" s="119" t="s">
        <v>916</v>
      </c>
      <c r="F19" s="119" t="s">
        <v>972</v>
      </c>
      <c r="G19" s="119" t="s">
        <v>918</v>
      </c>
      <c r="H19" s="119" t="s">
        <v>919</v>
      </c>
      <c r="I19" s="119" t="s">
        <v>966</v>
      </c>
      <c r="J19" s="116">
        <v>-20</v>
      </c>
    </row>
    <row r="20" spans="1:10">
      <c r="A20" s="119" t="s">
        <v>973</v>
      </c>
      <c r="B20" s="119" t="s">
        <v>974</v>
      </c>
      <c r="C20" s="119" t="s">
        <v>975</v>
      </c>
      <c r="D20" s="119" t="s">
        <v>915</v>
      </c>
      <c r="E20" s="119" t="s">
        <v>916</v>
      </c>
      <c r="F20" s="119" t="s">
        <v>122</v>
      </c>
      <c r="G20" s="119" t="s">
        <v>918</v>
      </c>
      <c r="H20" s="119" t="s">
        <v>919</v>
      </c>
      <c r="I20" s="119" t="s">
        <v>966</v>
      </c>
      <c r="J20" s="116">
        <v>-20</v>
      </c>
    </row>
    <row r="21" spans="1:10">
      <c r="A21" s="119" t="s">
        <v>976</v>
      </c>
      <c r="B21" s="119" t="s">
        <v>581</v>
      </c>
      <c r="C21" s="119" t="s">
        <v>977</v>
      </c>
      <c r="D21" s="119" t="s">
        <v>915</v>
      </c>
      <c r="E21" s="119" t="s">
        <v>916</v>
      </c>
      <c r="F21" s="119" t="s">
        <v>978</v>
      </c>
      <c r="G21" s="119" t="s">
        <v>918</v>
      </c>
      <c r="H21" s="119" t="s">
        <v>919</v>
      </c>
      <c r="I21" s="119" t="s">
        <v>966</v>
      </c>
      <c r="J21" s="116">
        <v>-20</v>
      </c>
    </row>
    <row r="22" spans="1:10">
      <c r="A22" s="119" t="s">
        <v>979</v>
      </c>
      <c r="B22" s="119" t="s">
        <v>616</v>
      </c>
      <c r="C22" s="119" t="s">
        <v>980</v>
      </c>
      <c r="D22" s="119" t="s">
        <v>915</v>
      </c>
      <c r="E22" s="119" t="s">
        <v>916</v>
      </c>
      <c r="F22" s="119" t="s">
        <v>981</v>
      </c>
      <c r="G22" s="119" t="s">
        <v>918</v>
      </c>
      <c r="H22" s="119" t="s">
        <v>919</v>
      </c>
      <c r="I22" s="119" t="s">
        <v>966</v>
      </c>
      <c r="J22" s="116">
        <v>-20</v>
      </c>
    </row>
    <row r="23" spans="1:10">
      <c r="A23" s="119" t="s">
        <v>979</v>
      </c>
      <c r="B23" s="119" t="s">
        <v>674</v>
      </c>
      <c r="C23" s="119" t="s">
        <v>982</v>
      </c>
      <c r="D23" s="119" t="s">
        <v>915</v>
      </c>
      <c r="E23" s="119" t="s">
        <v>916</v>
      </c>
      <c r="F23" s="119" t="s">
        <v>981</v>
      </c>
      <c r="G23" s="119" t="s">
        <v>918</v>
      </c>
      <c r="H23" s="119" t="s">
        <v>919</v>
      </c>
      <c r="I23" s="119" t="s">
        <v>966</v>
      </c>
      <c r="J23" s="116">
        <v>-20</v>
      </c>
    </row>
    <row r="24" spans="1:10">
      <c r="A24" s="119" t="s">
        <v>983</v>
      </c>
      <c r="B24" s="119" t="s">
        <v>874</v>
      </c>
      <c r="C24" s="119" t="s">
        <v>984</v>
      </c>
      <c r="D24" s="119" t="s">
        <v>915</v>
      </c>
      <c r="E24" s="119" t="s">
        <v>916</v>
      </c>
      <c r="F24" s="119" t="s">
        <v>985</v>
      </c>
      <c r="G24" s="119" t="s">
        <v>918</v>
      </c>
      <c r="H24" s="119" t="s">
        <v>919</v>
      </c>
      <c r="I24" s="119" t="s">
        <v>966</v>
      </c>
      <c r="J24" s="116">
        <v>-20</v>
      </c>
    </row>
    <row r="25" spans="1:10">
      <c r="A25" s="119" t="s">
        <v>986</v>
      </c>
      <c r="B25" s="119" t="s">
        <v>987</v>
      </c>
      <c r="C25" s="119" t="s">
        <v>988</v>
      </c>
      <c r="D25" s="119" t="s">
        <v>915</v>
      </c>
      <c r="E25" s="119" t="s">
        <v>916</v>
      </c>
      <c r="F25" s="119" t="s">
        <v>989</v>
      </c>
      <c r="G25" s="119" t="s">
        <v>918</v>
      </c>
      <c r="H25" s="119" t="s">
        <v>919</v>
      </c>
      <c r="I25" s="119" t="s">
        <v>966</v>
      </c>
      <c r="J25" s="116">
        <v>-20</v>
      </c>
    </row>
    <row r="26" spans="1:10">
      <c r="A26" s="119" t="s">
        <v>976</v>
      </c>
      <c r="B26" s="119" t="s">
        <v>743</v>
      </c>
      <c r="C26" s="119" t="s">
        <v>990</v>
      </c>
      <c r="D26" s="119" t="s">
        <v>915</v>
      </c>
      <c r="E26" s="119" t="s">
        <v>916</v>
      </c>
      <c r="F26" s="119" t="s">
        <v>978</v>
      </c>
      <c r="G26" s="119" t="s">
        <v>918</v>
      </c>
      <c r="H26" s="119" t="s">
        <v>919</v>
      </c>
      <c r="I26" s="119" t="s">
        <v>966</v>
      </c>
      <c r="J26" s="116">
        <v>-20</v>
      </c>
    </row>
    <row r="27" spans="1:10">
      <c r="A27" s="119" t="s">
        <v>920</v>
      </c>
      <c r="B27" s="119" t="s">
        <v>479</v>
      </c>
      <c r="C27" s="119" t="s">
        <v>991</v>
      </c>
      <c r="D27" s="119" t="s">
        <v>915</v>
      </c>
      <c r="E27" s="119" t="s">
        <v>916</v>
      </c>
      <c r="F27" s="119" t="s">
        <v>921</v>
      </c>
      <c r="G27" s="119" t="s">
        <v>918</v>
      </c>
      <c r="H27" s="119" t="s">
        <v>919</v>
      </c>
      <c r="I27" s="119" t="s">
        <v>966</v>
      </c>
      <c r="J27" s="116">
        <v>-20</v>
      </c>
    </row>
    <row r="28" spans="1:10">
      <c r="A28" s="119" t="s">
        <v>992</v>
      </c>
      <c r="B28" s="119" t="s">
        <v>618</v>
      </c>
      <c r="C28" s="119" t="s">
        <v>993</v>
      </c>
      <c r="D28" s="119" t="s">
        <v>915</v>
      </c>
      <c r="E28" s="119" t="s">
        <v>916</v>
      </c>
      <c r="F28" s="119" t="s">
        <v>994</v>
      </c>
      <c r="G28" s="119" t="s">
        <v>918</v>
      </c>
      <c r="H28" s="119" t="s">
        <v>919</v>
      </c>
      <c r="I28" s="119" t="s">
        <v>966</v>
      </c>
      <c r="J28" s="116">
        <v>-20</v>
      </c>
    </row>
    <row r="29" spans="1:10">
      <c r="A29" s="119" t="s">
        <v>976</v>
      </c>
      <c r="B29" s="119" t="s">
        <v>567</v>
      </c>
      <c r="C29" s="119" t="s">
        <v>995</v>
      </c>
      <c r="D29" s="119" t="s">
        <v>915</v>
      </c>
      <c r="E29" s="119" t="s">
        <v>916</v>
      </c>
      <c r="F29" s="119" t="s">
        <v>978</v>
      </c>
      <c r="G29" s="119" t="s">
        <v>918</v>
      </c>
      <c r="H29" s="119" t="s">
        <v>919</v>
      </c>
      <c r="I29" s="119" t="s">
        <v>966</v>
      </c>
      <c r="J29" s="116">
        <v>-20</v>
      </c>
    </row>
    <row r="30" spans="1:10">
      <c r="A30" s="119" t="s">
        <v>996</v>
      </c>
      <c r="B30" s="119" t="s">
        <v>672</v>
      </c>
      <c r="C30" s="119" t="s">
        <v>997</v>
      </c>
      <c r="D30" s="119" t="s">
        <v>915</v>
      </c>
      <c r="E30" s="119" t="s">
        <v>916</v>
      </c>
      <c r="F30" s="119" t="s">
        <v>998</v>
      </c>
      <c r="G30" s="119" t="s">
        <v>918</v>
      </c>
      <c r="H30" s="119" t="s">
        <v>919</v>
      </c>
      <c r="I30" s="119" t="s">
        <v>966</v>
      </c>
      <c r="J30" s="116">
        <v>-20</v>
      </c>
    </row>
    <row r="31" spans="1:10">
      <c r="A31" s="119" t="s">
        <v>999</v>
      </c>
      <c r="B31" s="119" t="s">
        <v>736</v>
      </c>
      <c r="C31" s="119" t="s">
        <v>1000</v>
      </c>
      <c r="D31" s="119" t="s">
        <v>915</v>
      </c>
      <c r="E31" s="119" t="s">
        <v>916</v>
      </c>
      <c r="F31" s="119" t="s">
        <v>1001</v>
      </c>
      <c r="G31" s="119" t="s">
        <v>918</v>
      </c>
      <c r="H31" s="119" t="s">
        <v>919</v>
      </c>
      <c r="I31" s="119" t="s">
        <v>966</v>
      </c>
      <c r="J31" s="116">
        <v>-20</v>
      </c>
    </row>
    <row r="32" spans="1:10">
      <c r="A32" s="119" t="s">
        <v>1002</v>
      </c>
      <c r="B32" s="119" t="s">
        <v>1003</v>
      </c>
      <c r="C32" s="119" t="s">
        <v>1004</v>
      </c>
      <c r="D32" s="119" t="s">
        <v>915</v>
      </c>
      <c r="E32" s="119" t="s">
        <v>916</v>
      </c>
      <c r="F32" s="119" t="s">
        <v>1005</v>
      </c>
      <c r="G32" s="119" t="s">
        <v>918</v>
      </c>
      <c r="H32" s="119" t="s">
        <v>919</v>
      </c>
      <c r="I32" s="119" t="s">
        <v>966</v>
      </c>
      <c r="J32" s="116">
        <v>-20</v>
      </c>
    </row>
    <row r="33" spans="1:10">
      <c r="A33" s="119" t="s">
        <v>1006</v>
      </c>
      <c r="B33" s="119" t="s">
        <v>635</v>
      </c>
      <c r="C33" s="119" t="s">
        <v>1007</v>
      </c>
      <c r="D33" s="119" t="s">
        <v>915</v>
      </c>
      <c r="E33" s="119" t="s">
        <v>916</v>
      </c>
      <c r="F33" s="119" t="s">
        <v>1008</v>
      </c>
      <c r="G33" s="119" t="s">
        <v>918</v>
      </c>
      <c r="H33" s="119" t="s">
        <v>919</v>
      </c>
      <c r="I33" s="119" t="s">
        <v>966</v>
      </c>
      <c r="J33" s="116">
        <v>-20</v>
      </c>
    </row>
    <row r="34" spans="1:10">
      <c r="A34" s="119" t="s">
        <v>1009</v>
      </c>
      <c r="B34" s="119" t="s">
        <v>1010</v>
      </c>
      <c r="C34" s="119" t="s">
        <v>1011</v>
      </c>
      <c r="D34" s="119" t="s">
        <v>915</v>
      </c>
      <c r="E34" s="119" t="s">
        <v>916</v>
      </c>
      <c r="F34" s="119" t="s">
        <v>1012</v>
      </c>
      <c r="G34" s="119" t="s">
        <v>918</v>
      </c>
      <c r="H34" s="119" t="s">
        <v>919</v>
      </c>
      <c r="I34" s="119" t="s">
        <v>966</v>
      </c>
      <c r="J34" s="116">
        <v>-20</v>
      </c>
    </row>
    <row r="35" spans="1:10">
      <c r="A35" s="119" t="s">
        <v>1013</v>
      </c>
      <c r="B35" s="119" t="s">
        <v>577</v>
      </c>
      <c r="C35" s="119" t="s">
        <v>1014</v>
      </c>
      <c r="D35" s="119" t="s">
        <v>915</v>
      </c>
      <c r="E35" s="119" t="s">
        <v>916</v>
      </c>
      <c r="F35" s="119" t="s">
        <v>1015</v>
      </c>
      <c r="G35" s="119" t="s">
        <v>918</v>
      </c>
      <c r="H35" s="119" t="s">
        <v>919</v>
      </c>
      <c r="I35" s="119" t="s">
        <v>966</v>
      </c>
      <c r="J35" s="116">
        <v>-20</v>
      </c>
    </row>
    <row r="36" spans="1:10">
      <c r="A36" s="119" t="s">
        <v>1013</v>
      </c>
      <c r="B36" s="119" t="s">
        <v>1016</v>
      </c>
      <c r="C36" s="119" t="s">
        <v>1017</v>
      </c>
      <c r="D36" s="119" t="s">
        <v>915</v>
      </c>
      <c r="E36" s="119" t="s">
        <v>916</v>
      </c>
      <c r="F36" s="119" t="s">
        <v>1015</v>
      </c>
      <c r="G36" s="119" t="s">
        <v>918</v>
      </c>
      <c r="H36" s="119" t="s">
        <v>919</v>
      </c>
      <c r="I36" s="119" t="s">
        <v>1018</v>
      </c>
      <c r="J36" s="116">
        <v>-15</v>
      </c>
    </row>
    <row r="37" spans="1:10">
      <c r="A37" s="119" t="s">
        <v>927</v>
      </c>
      <c r="B37" s="119" t="s">
        <v>293</v>
      </c>
      <c r="C37" s="119" t="s">
        <v>1019</v>
      </c>
      <c r="D37" s="119" t="s">
        <v>915</v>
      </c>
      <c r="E37" s="119" t="s">
        <v>916</v>
      </c>
      <c r="F37" s="119" t="s">
        <v>929</v>
      </c>
      <c r="G37" s="119" t="s">
        <v>918</v>
      </c>
      <c r="H37" s="119" t="s">
        <v>919</v>
      </c>
      <c r="I37" s="119" t="s">
        <v>1018</v>
      </c>
      <c r="J37" s="116">
        <v>-15</v>
      </c>
    </row>
    <row r="38" spans="1:10">
      <c r="A38" s="119" t="s">
        <v>979</v>
      </c>
      <c r="B38" s="119" t="s">
        <v>749</v>
      </c>
      <c r="C38" s="119" t="s">
        <v>1020</v>
      </c>
      <c r="D38" s="119" t="s">
        <v>915</v>
      </c>
      <c r="E38" s="119" t="s">
        <v>916</v>
      </c>
      <c r="F38" s="119" t="s">
        <v>981</v>
      </c>
      <c r="G38" s="119" t="s">
        <v>918</v>
      </c>
      <c r="H38" s="119" t="s">
        <v>919</v>
      </c>
      <c r="I38" s="119" t="s">
        <v>1018</v>
      </c>
      <c r="J38" s="116">
        <v>-15</v>
      </c>
    </row>
    <row r="39" spans="1:10">
      <c r="A39" s="119" t="s">
        <v>1021</v>
      </c>
      <c r="B39" s="119" t="s">
        <v>641</v>
      </c>
      <c r="C39" s="119" t="s">
        <v>1022</v>
      </c>
      <c r="D39" s="119" t="s">
        <v>915</v>
      </c>
      <c r="E39" s="119" t="s">
        <v>916</v>
      </c>
      <c r="F39" s="119" t="s">
        <v>1023</v>
      </c>
      <c r="G39" s="119" t="s">
        <v>918</v>
      </c>
      <c r="H39" s="119" t="s">
        <v>919</v>
      </c>
      <c r="I39" s="119" t="s">
        <v>1018</v>
      </c>
      <c r="J39" s="116">
        <v>-15</v>
      </c>
    </row>
    <row r="40" spans="1:10">
      <c r="A40" s="119" t="s">
        <v>1021</v>
      </c>
      <c r="B40" s="119" t="s">
        <v>1024</v>
      </c>
      <c r="C40" s="119" t="s">
        <v>1025</v>
      </c>
      <c r="D40" s="119" t="s">
        <v>915</v>
      </c>
      <c r="E40" s="119" t="s">
        <v>1026</v>
      </c>
      <c r="F40" s="119" t="s">
        <v>1023</v>
      </c>
      <c r="G40" s="119" t="s">
        <v>918</v>
      </c>
      <c r="H40" s="119" t="s">
        <v>919</v>
      </c>
      <c r="I40" s="119" t="s">
        <v>1018</v>
      </c>
      <c r="J40" s="116">
        <v>-15</v>
      </c>
    </row>
    <row r="41" spans="1:10">
      <c r="A41" s="119" t="s">
        <v>1027</v>
      </c>
      <c r="B41" s="119" t="s">
        <v>609</v>
      </c>
      <c r="C41" s="119" t="s">
        <v>1028</v>
      </c>
      <c r="D41" s="119" t="s">
        <v>915</v>
      </c>
      <c r="E41" s="119" t="s">
        <v>1026</v>
      </c>
      <c r="F41" s="119" t="s">
        <v>126</v>
      </c>
      <c r="G41" s="119" t="s">
        <v>918</v>
      </c>
      <c r="H41" s="119" t="s">
        <v>919</v>
      </c>
      <c r="I41" s="119" t="s">
        <v>1018</v>
      </c>
      <c r="J41" s="116">
        <v>-15</v>
      </c>
    </row>
    <row r="42" spans="1:10">
      <c r="A42" s="119" t="s">
        <v>979</v>
      </c>
      <c r="B42" s="119" t="s">
        <v>1029</v>
      </c>
      <c r="C42" s="119" t="s">
        <v>1030</v>
      </c>
      <c r="D42" s="119" t="s">
        <v>915</v>
      </c>
      <c r="E42" s="119" t="s">
        <v>1026</v>
      </c>
      <c r="F42" s="119" t="s">
        <v>981</v>
      </c>
      <c r="G42" s="119" t="s">
        <v>918</v>
      </c>
      <c r="H42" s="119" t="s">
        <v>919</v>
      </c>
      <c r="I42" s="119" t="s">
        <v>1018</v>
      </c>
      <c r="J42" s="116">
        <v>-15</v>
      </c>
    </row>
    <row r="43" spans="1:10">
      <c r="A43" s="119" t="s">
        <v>983</v>
      </c>
      <c r="B43" s="119" t="s">
        <v>1031</v>
      </c>
      <c r="C43" s="119" t="s">
        <v>1032</v>
      </c>
      <c r="D43" s="119" t="s">
        <v>915</v>
      </c>
      <c r="E43" s="119" t="s">
        <v>916</v>
      </c>
      <c r="F43" s="119" t="s">
        <v>985</v>
      </c>
      <c r="G43" s="119" t="s">
        <v>918</v>
      </c>
      <c r="H43" s="119" t="s">
        <v>919</v>
      </c>
      <c r="I43" s="119" t="s">
        <v>1018</v>
      </c>
      <c r="J43" s="116">
        <v>-15</v>
      </c>
    </row>
    <row r="44" spans="1:10">
      <c r="A44" s="119" t="s">
        <v>952</v>
      </c>
      <c r="B44" s="119" t="s">
        <v>300</v>
      </c>
      <c r="C44" s="119" t="s">
        <v>1033</v>
      </c>
      <c r="D44" s="119" t="s">
        <v>915</v>
      </c>
      <c r="E44" s="119" t="s">
        <v>916</v>
      </c>
      <c r="F44" s="119" t="s">
        <v>955</v>
      </c>
      <c r="G44" s="119" t="s">
        <v>918</v>
      </c>
      <c r="H44" s="119" t="s">
        <v>919</v>
      </c>
      <c r="I44" s="119" t="s">
        <v>1018</v>
      </c>
      <c r="J44" s="116">
        <v>-15</v>
      </c>
    </row>
    <row r="45" spans="1:10">
      <c r="A45" s="119" t="s">
        <v>1034</v>
      </c>
      <c r="B45" s="119" t="s">
        <v>1035</v>
      </c>
      <c r="C45" s="119" t="s">
        <v>1036</v>
      </c>
      <c r="D45" s="119" t="s">
        <v>915</v>
      </c>
      <c r="E45" s="119" t="s">
        <v>916</v>
      </c>
      <c r="F45" s="119" t="s">
        <v>1037</v>
      </c>
      <c r="G45" s="119" t="s">
        <v>918</v>
      </c>
      <c r="H45" s="119" t="s">
        <v>919</v>
      </c>
      <c r="I45" s="119" t="s">
        <v>1018</v>
      </c>
      <c r="J45" s="116">
        <v>-15</v>
      </c>
    </row>
    <row r="46" spans="1:10">
      <c r="A46" s="119" t="s">
        <v>1038</v>
      </c>
      <c r="B46" s="119" t="s">
        <v>1039</v>
      </c>
      <c r="C46" s="119" t="s">
        <v>1040</v>
      </c>
      <c r="D46" s="119" t="s">
        <v>915</v>
      </c>
      <c r="E46" s="119" t="s">
        <v>916</v>
      </c>
      <c r="F46" s="119" t="s">
        <v>1041</v>
      </c>
      <c r="G46" s="119" t="s">
        <v>918</v>
      </c>
      <c r="H46" s="119" t="s">
        <v>919</v>
      </c>
      <c r="I46" s="119" t="s">
        <v>1018</v>
      </c>
      <c r="J46" s="116">
        <v>-15</v>
      </c>
    </row>
    <row r="47" spans="1:10">
      <c r="A47" s="119" t="s">
        <v>1042</v>
      </c>
      <c r="B47" s="119" t="s">
        <v>364</v>
      </c>
      <c r="C47" s="119" t="s">
        <v>1043</v>
      </c>
      <c r="D47" s="119" t="s">
        <v>915</v>
      </c>
      <c r="E47" s="119" t="s">
        <v>916</v>
      </c>
      <c r="F47" s="119" t="s">
        <v>1044</v>
      </c>
      <c r="G47" s="119" t="s">
        <v>918</v>
      </c>
      <c r="H47" s="119" t="s">
        <v>919</v>
      </c>
      <c r="I47" s="119" t="s">
        <v>1018</v>
      </c>
      <c r="J47" s="116">
        <v>-15</v>
      </c>
    </row>
    <row r="48" spans="1:10">
      <c r="A48" s="119" t="s">
        <v>923</v>
      </c>
      <c r="B48" s="119" t="s">
        <v>766</v>
      </c>
      <c r="C48" s="119" t="s">
        <v>1045</v>
      </c>
      <c r="D48" s="119" t="s">
        <v>915</v>
      </c>
      <c r="E48" s="119" t="s">
        <v>916</v>
      </c>
      <c r="F48" s="119" t="s">
        <v>926</v>
      </c>
      <c r="G48" s="119" t="s">
        <v>918</v>
      </c>
      <c r="H48" s="119" t="s">
        <v>919</v>
      </c>
      <c r="I48" s="119" t="s">
        <v>1018</v>
      </c>
      <c r="J48" s="116">
        <v>-15</v>
      </c>
    </row>
    <row r="49" spans="1:16382">
      <c r="A49" s="119" t="s">
        <v>1046</v>
      </c>
      <c r="B49" s="119" t="s">
        <v>786</v>
      </c>
      <c r="C49" s="119" t="s">
        <v>1047</v>
      </c>
      <c r="D49" s="119" t="s">
        <v>915</v>
      </c>
      <c r="E49" s="119" t="s">
        <v>916</v>
      </c>
      <c r="F49" s="119" t="s">
        <v>78</v>
      </c>
      <c r="G49" s="119" t="s">
        <v>918</v>
      </c>
      <c r="H49" s="119" t="s">
        <v>919</v>
      </c>
      <c r="I49" s="119" t="s">
        <v>1018</v>
      </c>
      <c r="J49" s="116">
        <v>-15</v>
      </c>
    </row>
    <row r="50" spans="1:16382">
      <c r="A50" s="119" t="s">
        <v>1048</v>
      </c>
      <c r="B50" s="119" t="s">
        <v>739</v>
      </c>
      <c r="C50" s="119" t="s">
        <v>1049</v>
      </c>
      <c r="D50" s="119" t="s">
        <v>915</v>
      </c>
      <c r="E50" s="119" t="s">
        <v>1050</v>
      </c>
      <c r="F50" s="119" t="s">
        <v>95</v>
      </c>
      <c r="G50" s="119" t="s">
        <v>918</v>
      </c>
      <c r="H50" s="119" t="s">
        <v>919</v>
      </c>
      <c r="I50" s="119" t="s">
        <v>1018</v>
      </c>
      <c r="J50" s="116">
        <v>-15</v>
      </c>
    </row>
    <row r="51" spans="1:16382">
      <c r="A51" s="119" t="s">
        <v>973</v>
      </c>
      <c r="B51" s="119" t="s">
        <v>1051</v>
      </c>
      <c r="C51" s="119" t="s">
        <v>1052</v>
      </c>
      <c r="D51" s="119" t="s">
        <v>915</v>
      </c>
      <c r="E51" s="119" t="s">
        <v>916</v>
      </c>
      <c r="F51" s="119" t="s">
        <v>122</v>
      </c>
      <c r="G51" s="119" t="s">
        <v>918</v>
      </c>
      <c r="H51" s="119" t="s">
        <v>919</v>
      </c>
      <c r="I51" s="119" t="s">
        <v>1018</v>
      </c>
      <c r="J51" s="116">
        <v>-15</v>
      </c>
    </row>
    <row r="52" spans="1:16382">
      <c r="A52" s="119" t="s">
        <v>927</v>
      </c>
      <c r="B52" s="119" t="s">
        <v>670</v>
      </c>
      <c r="C52" s="119" t="s">
        <v>1053</v>
      </c>
      <c r="D52" s="119" t="s">
        <v>915</v>
      </c>
      <c r="E52" s="119" t="s">
        <v>916</v>
      </c>
      <c r="F52" s="119" t="s">
        <v>929</v>
      </c>
      <c r="G52" s="119" t="s">
        <v>918</v>
      </c>
      <c r="H52" s="119" t="s">
        <v>919</v>
      </c>
      <c r="I52" s="119" t="s">
        <v>1018</v>
      </c>
      <c r="J52" s="116">
        <v>-15</v>
      </c>
    </row>
    <row r="53" spans="1:16382">
      <c r="A53" s="119" t="s">
        <v>923</v>
      </c>
      <c r="B53" s="119" t="s">
        <v>224</v>
      </c>
      <c r="C53" s="119" t="s">
        <v>1054</v>
      </c>
      <c r="D53" s="119" t="s">
        <v>915</v>
      </c>
      <c r="E53" s="119" t="s">
        <v>916</v>
      </c>
      <c r="F53" s="119" t="s">
        <v>926</v>
      </c>
      <c r="G53" s="119" t="s">
        <v>918</v>
      </c>
      <c r="H53" s="119" t="s">
        <v>919</v>
      </c>
      <c r="I53" s="119" t="s">
        <v>1018</v>
      </c>
      <c r="J53" s="116">
        <v>-15</v>
      </c>
    </row>
    <row r="54" spans="1:16382" s="317" customFormat="1">
      <c r="A54" s="314" t="s">
        <v>1055</v>
      </c>
      <c r="B54" s="314" t="s">
        <v>1056</v>
      </c>
      <c r="C54" s="314" t="s">
        <v>1057</v>
      </c>
      <c r="D54" s="314" t="s">
        <v>915</v>
      </c>
      <c r="E54" s="314" t="s">
        <v>916</v>
      </c>
      <c r="F54" s="314" t="s">
        <v>82</v>
      </c>
      <c r="G54" s="314" t="s">
        <v>918</v>
      </c>
      <c r="H54" s="314" t="s">
        <v>919</v>
      </c>
      <c r="I54" s="314" t="s">
        <v>1018</v>
      </c>
      <c r="J54" s="315">
        <v>-15</v>
      </c>
      <c r="K54" s="316"/>
      <c r="L54" s="316"/>
      <c r="M54" s="316"/>
      <c r="N54" s="316"/>
      <c r="O54" s="316"/>
      <c r="P54" s="316"/>
      <c r="Q54" s="316"/>
      <c r="R54" s="316"/>
      <c r="S54" s="316"/>
      <c r="T54" s="316"/>
      <c r="U54" s="316"/>
      <c r="V54" s="316"/>
      <c r="W54" s="316"/>
      <c r="X54" s="316"/>
      <c r="Y54" s="316"/>
      <c r="Z54" s="316"/>
      <c r="AA54" s="316"/>
      <c r="AB54" s="316"/>
      <c r="AC54" s="316"/>
      <c r="AD54" s="316"/>
      <c r="AE54" s="316"/>
      <c r="AF54" s="316"/>
      <c r="AG54" s="316"/>
      <c r="AH54" s="316"/>
      <c r="AI54" s="316"/>
      <c r="AJ54" s="316"/>
      <c r="AK54" s="316"/>
      <c r="AL54" s="316"/>
      <c r="AM54" s="316"/>
      <c r="AN54" s="316"/>
      <c r="AO54" s="316"/>
      <c r="AP54" s="316"/>
      <c r="AQ54" s="316"/>
      <c r="AR54" s="316"/>
      <c r="AS54" s="316"/>
      <c r="AT54" s="316"/>
      <c r="AU54" s="316"/>
      <c r="AV54" s="316"/>
      <c r="AW54" s="316"/>
      <c r="AX54" s="316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  <c r="BN54" s="316"/>
      <c r="BO54" s="316"/>
      <c r="BP54" s="316"/>
      <c r="BQ54" s="316"/>
      <c r="BR54" s="316"/>
      <c r="BS54" s="316"/>
      <c r="BT54" s="316"/>
      <c r="BU54" s="316"/>
      <c r="BV54" s="316"/>
      <c r="BW54" s="316"/>
      <c r="BX54" s="316"/>
      <c r="BY54" s="316"/>
      <c r="BZ54" s="316"/>
      <c r="CA54" s="316"/>
      <c r="CB54" s="316"/>
      <c r="CC54" s="316"/>
      <c r="CD54" s="316"/>
      <c r="CE54" s="316"/>
      <c r="CF54" s="316"/>
      <c r="CG54" s="316"/>
      <c r="CH54" s="316"/>
      <c r="CI54" s="316"/>
      <c r="CJ54" s="316"/>
      <c r="CK54" s="316"/>
      <c r="CL54" s="316"/>
      <c r="CM54" s="316"/>
      <c r="CN54" s="316"/>
      <c r="CO54" s="316"/>
      <c r="CP54" s="316"/>
      <c r="CQ54" s="316"/>
      <c r="CR54" s="316"/>
      <c r="CS54" s="316"/>
      <c r="CT54" s="316"/>
      <c r="CU54" s="316"/>
      <c r="CV54" s="316"/>
      <c r="CW54" s="316"/>
      <c r="CX54" s="316"/>
      <c r="CY54" s="316"/>
      <c r="CZ54" s="316"/>
      <c r="DA54" s="316"/>
      <c r="DB54" s="316"/>
      <c r="DC54" s="316"/>
      <c r="DD54" s="316"/>
      <c r="DE54" s="316"/>
      <c r="DF54" s="316"/>
      <c r="DG54" s="316"/>
      <c r="DH54" s="316"/>
      <c r="DI54" s="316"/>
      <c r="DJ54" s="316"/>
      <c r="DK54" s="316"/>
      <c r="DL54" s="316"/>
      <c r="DM54" s="316"/>
      <c r="DN54" s="316"/>
      <c r="DO54" s="316"/>
      <c r="DP54" s="316"/>
      <c r="DQ54" s="316"/>
      <c r="DR54" s="316"/>
      <c r="DS54" s="316"/>
      <c r="DT54" s="316"/>
      <c r="DU54" s="316"/>
      <c r="DV54" s="316"/>
      <c r="DW54" s="316"/>
      <c r="DX54" s="316"/>
      <c r="DY54" s="316"/>
      <c r="DZ54" s="316"/>
      <c r="EA54" s="316"/>
      <c r="EB54" s="316"/>
      <c r="EC54" s="316"/>
      <c r="ED54" s="316"/>
      <c r="EE54" s="316"/>
      <c r="EF54" s="316"/>
      <c r="EG54" s="316"/>
      <c r="EH54" s="316"/>
      <c r="EI54" s="316"/>
      <c r="EJ54" s="316"/>
      <c r="EK54" s="316"/>
      <c r="EL54" s="316"/>
      <c r="EM54" s="316"/>
      <c r="EN54" s="316"/>
      <c r="EO54" s="316"/>
      <c r="EP54" s="316"/>
      <c r="EQ54" s="316"/>
      <c r="ER54" s="316"/>
      <c r="ES54" s="316"/>
      <c r="ET54" s="316"/>
      <c r="EU54" s="316"/>
      <c r="EV54" s="316"/>
      <c r="EW54" s="316"/>
      <c r="EX54" s="316"/>
      <c r="EY54" s="316"/>
      <c r="EZ54" s="316"/>
      <c r="FA54" s="316"/>
      <c r="FB54" s="316"/>
      <c r="FC54" s="316"/>
      <c r="FD54" s="316"/>
      <c r="FE54" s="316"/>
      <c r="FF54" s="316"/>
      <c r="FG54" s="316"/>
      <c r="FH54" s="316"/>
      <c r="FI54" s="316"/>
      <c r="FJ54" s="316"/>
      <c r="FK54" s="316"/>
      <c r="FL54" s="316"/>
      <c r="FM54" s="316"/>
      <c r="FN54" s="316"/>
      <c r="FO54" s="316"/>
      <c r="FP54" s="316"/>
      <c r="FQ54" s="316"/>
      <c r="FR54" s="316"/>
      <c r="FS54" s="316"/>
      <c r="FT54" s="316"/>
      <c r="FU54" s="316"/>
      <c r="FV54" s="316"/>
      <c r="FW54" s="316"/>
      <c r="FX54" s="316"/>
      <c r="FY54" s="316"/>
      <c r="FZ54" s="316"/>
      <c r="GA54" s="316"/>
      <c r="GB54" s="316"/>
      <c r="GC54" s="316"/>
      <c r="GD54" s="316"/>
      <c r="GE54" s="316"/>
      <c r="GF54" s="316"/>
      <c r="GG54" s="316"/>
      <c r="GH54" s="316"/>
      <c r="GI54" s="316"/>
      <c r="GJ54" s="316"/>
      <c r="GK54" s="316"/>
      <c r="GL54" s="316"/>
      <c r="GM54" s="316"/>
      <c r="GN54" s="316"/>
      <c r="GO54" s="316"/>
      <c r="GP54" s="316"/>
      <c r="GQ54" s="316"/>
      <c r="GR54" s="316"/>
      <c r="GS54" s="316"/>
      <c r="GT54" s="316"/>
      <c r="GU54" s="316"/>
      <c r="GV54" s="316"/>
      <c r="GW54" s="316"/>
      <c r="GX54" s="316"/>
      <c r="GY54" s="316"/>
      <c r="GZ54" s="316"/>
      <c r="HA54" s="316"/>
      <c r="HB54" s="316"/>
      <c r="HC54" s="316"/>
      <c r="HD54" s="316"/>
      <c r="HE54" s="316"/>
      <c r="HF54" s="316"/>
      <c r="HG54" s="316"/>
      <c r="HH54" s="316"/>
      <c r="HI54" s="316"/>
      <c r="HJ54" s="316"/>
      <c r="HK54" s="316"/>
      <c r="HL54" s="316"/>
      <c r="HM54" s="316"/>
      <c r="HN54" s="316"/>
      <c r="HO54" s="316"/>
      <c r="HP54" s="316"/>
      <c r="HQ54" s="316"/>
      <c r="HR54" s="316"/>
      <c r="HS54" s="316"/>
      <c r="HT54" s="316"/>
      <c r="HU54" s="316"/>
      <c r="HV54" s="316"/>
      <c r="HW54" s="316"/>
      <c r="HX54" s="316"/>
      <c r="HY54" s="316"/>
      <c r="HZ54" s="316"/>
      <c r="IA54" s="316"/>
      <c r="IB54" s="316"/>
      <c r="IC54" s="316"/>
      <c r="ID54" s="316"/>
      <c r="IE54" s="316"/>
      <c r="IF54" s="316"/>
      <c r="IG54" s="316"/>
      <c r="IH54" s="316"/>
      <c r="II54" s="316"/>
      <c r="IJ54" s="316"/>
      <c r="IK54" s="316"/>
      <c r="IL54" s="316"/>
      <c r="IM54" s="316"/>
      <c r="IN54" s="316"/>
      <c r="IO54" s="316"/>
      <c r="IP54" s="316"/>
      <c r="IQ54" s="316"/>
      <c r="IR54" s="316"/>
      <c r="IS54" s="316"/>
      <c r="IT54" s="316"/>
      <c r="IU54" s="316"/>
      <c r="IV54" s="316"/>
      <c r="IW54" s="316"/>
      <c r="IX54" s="316"/>
      <c r="IY54" s="316"/>
      <c r="IZ54" s="316"/>
      <c r="JA54" s="316"/>
      <c r="JB54" s="316"/>
      <c r="JC54" s="316"/>
      <c r="JD54" s="316"/>
      <c r="JE54" s="316"/>
      <c r="JF54" s="316"/>
      <c r="JG54" s="316"/>
      <c r="JH54" s="316"/>
      <c r="JI54" s="316"/>
      <c r="JJ54" s="316"/>
      <c r="JK54" s="316"/>
      <c r="JL54" s="316"/>
      <c r="JM54" s="316"/>
      <c r="JN54" s="316"/>
      <c r="JO54" s="316"/>
      <c r="JP54" s="316"/>
      <c r="JQ54" s="316"/>
      <c r="JR54" s="316"/>
      <c r="JS54" s="316"/>
      <c r="JT54" s="316"/>
      <c r="JU54" s="316"/>
      <c r="JV54" s="316"/>
      <c r="JW54" s="316"/>
      <c r="JX54" s="316"/>
      <c r="JY54" s="316"/>
      <c r="JZ54" s="316"/>
      <c r="KA54" s="316"/>
      <c r="KB54" s="316"/>
      <c r="KC54" s="316"/>
      <c r="KD54" s="316"/>
      <c r="KE54" s="316"/>
      <c r="KF54" s="316"/>
      <c r="KG54" s="316"/>
      <c r="KH54" s="316"/>
      <c r="KI54" s="316"/>
      <c r="KJ54" s="316"/>
      <c r="KK54" s="316"/>
      <c r="KL54" s="316"/>
      <c r="KM54" s="316"/>
      <c r="KN54" s="316"/>
      <c r="KO54" s="316"/>
      <c r="KP54" s="316"/>
      <c r="KQ54" s="316"/>
      <c r="KR54" s="316"/>
      <c r="KS54" s="316"/>
      <c r="KT54" s="316"/>
      <c r="KU54" s="316"/>
      <c r="KV54" s="316"/>
      <c r="KW54" s="316"/>
      <c r="KX54" s="316"/>
      <c r="KY54" s="316"/>
      <c r="KZ54" s="316"/>
      <c r="LA54" s="316"/>
      <c r="LB54" s="316"/>
      <c r="LC54" s="316"/>
      <c r="LD54" s="316"/>
      <c r="LE54" s="316"/>
      <c r="LF54" s="316"/>
      <c r="LG54" s="316"/>
      <c r="LH54" s="316"/>
      <c r="LI54" s="316"/>
      <c r="LJ54" s="316"/>
      <c r="LK54" s="316"/>
      <c r="LL54" s="316"/>
      <c r="LM54" s="316"/>
      <c r="LN54" s="316"/>
      <c r="LO54" s="316"/>
      <c r="LP54" s="316"/>
      <c r="LQ54" s="316"/>
      <c r="LR54" s="316"/>
      <c r="LS54" s="316"/>
      <c r="LT54" s="316"/>
      <c r="LU54" s="316"/>
      <c r="LV54" s="316"/>
      <c r="LW54" s="316"/>
      <c r="LX54" s="316"/>
      <c r="LY54" s="316"/>
      <c r="LZ54" s="316"/>
      <c r="MA54" s="316"/>
      <c r="MB54" s="316"/>
      <c r="MC54" s="316"/>
      <c r="MD54" s="316"/>
      <c r="ME54" s="316"/>
      <c r="MF54" s="316"/>
      <c r="MG54" s="316"/>
      <c r="MH54" s="316"/>
      <c r="MI54" s="316"/>
      <c r="MJ54" s="316"/>
      <c r="MK54" s="316"/>
      <c r="ML54" s="316"/>
      <c r="MM54" s="316"/>
      <c r="MN54" s="316"/>
      <c r="MO54" s="316"/>
      <c r="MP54" s="316"/>
      <c r="MQ54" s="316"/>
      <c r="MR54" s="316"/>
      <c r="MS54" s="316"/>
      <c r="MT54" s="316"/>
      <c r="MU54" s="316"/>
      <c r="MV54" s="316"/>
      <c r="MW54" s="316"/>
      <c r="MX54" s="316"/>
      <c r="MY54" s="316"/>
      <c r="MZ54" s="316"/>
      <c r="NA54" s="316"/>
      <c r="NB54" s="316"/>
      <c r="NC54" s="316"/>
      <c r="ND54" s="316"/>
      <c r="NE54" s="316"/>
      <c r="NF54" s="316"/>
      <c r="NG54" s="316"/>
      <c r="NH54" s="316"/>
      <c r="NI54" s="316"/>
      <c r="NJ54" s="316"/>
      <c r="NK54" s="316"/>
      <c r="NL54" s="316"/>
      <c r="NM54" s="316"/>
      <c r="NN54" s="316"/>
      <c r="NO54" s="316"/>
      <c r="NP54" s="316"/>
      <c r="NQ54" s="316"/>
      <c r="NR54" s="316"/>
      <c r="NS54" s="316"/>
      <c r="NT54" s="316"/>
      <c r="NU54" s="316"/>
      <c r="NV54" s="316"/>
      <c r="NW54" s="316"/>
      <c r="NX54" s="316"/>
      <c r="NY54" s="316"/>
      <c r="NZ54" s="316"/>
      <c r="OA54" s="316"/>
      <c r="OB54" s="316"/>
      <c r="OC54" s="316"/>
      <c r="OD54" s="316"/>
      <c r="OE54" s="316"/>
      <c r="OF54" s="316"/>
      <c r="OG54" s="316"/>
      <c r="OH54" s="316"/>
      <c r="OI54" s="316"/>
      <c r="OJ54" s="316"/>
      <c r="OK54" s="316"/>
      <c r="OL54" s="316"/>
      <c r="OM54" s="316"/>
      <c r="ON54" s="316"/>
      <c r="OO54" s="316"/>
      <c r="OP54" s="316"/>
      <c r="OQ54" s="316"/>
      <c r="OR54" s="316"/>
      <c r="OS54" s="316"/>
      <c r="OT54" s="316"/>
      <c r="OU54" s="316"/>
      <c r="OV54" s="316"/>
      <c r="OW54" s="316"/>
      <c r="OX54" s="316"/>
      <c r="OY54" s="316"/>
      <c r="OZ54" s="316"/>
      <c r="PA54" s="316"/>
      <c r="PB54" s="316"/>
      <c r="PC54" s="316"/>
      <c r="PD54" s="316"/>
      <c r="PE54" s="316"/>
      <c r="PF54" s="316"/>
      <c r="PG54" s="316"/>
      <c r="PH54" s="316"/>
      <c r="PI54" s="316"/>
      <c r="PJ54" s="316"/>
      <c r="PK54" s="316"/>
      <c r="PL54" s="316"/>
      <c r="PM54" s="316"/>
      <c r="PN54" s="316"/>
      <c r="PO54" s="316"/>
      <c r="PP54" s="316"/>
      <c r="PQ54" s="316"/>
      <c r="PR54" s="316"/>
      <c r="PS54" s="316"/>
      <c r="PT54" s="316"/>
      <c r="PU54" s="316"/>
      <c r="PV54" s="316"/>
      <c r="PW54" s="316"/>
      <c r="PX54" s="316"/>
      <c r="PY54" s="316"/>
      <c r="PZ54" s="316"/>
      <c r="QA54" s="316"/>
      <c r="QB54" s="316"/>
      <c r="QC54" s="316"/>
      <c r="QD54" s="316"/>
      <c r="QE54" s="316"/>
      <c r="QF54" s="316"/>
      <c r="QG54" s="316"/>
      <c r="QH54" s="316"/>
      <c r="QI54" s="316"/>
      <c r="QJ54" s="316"/>
      <c r="QK54" s="316"/>
      <c r="QL54" s="316"/>
      <c r="QM54" s="316"/>
      <c r="QN54" s="316"/>
      <c r="QO54" s="316"/>
      <c r="QP54" s="316"/>
      <c r="QQ54" s="316"/>
      <c r="QR54" s="316"/>
      <c r="QS54" s="316"/>
      <c r="QT54" s="316"/>
      <c r="QU54" s="316"/>
      <c r="QV54" s="316"/>
      <c r="QW54" s="316"/>
      <c r="QX54" s="316"/>
      <c r="QY54" s="316"/>
      <c r="QZ54" s="316"/>
      <c r="RA54" s="316"/>
      <c r="RB54" s="316"/>
      <c r="RC54" s="316"/>
      <c r="RD54" s="316"/>
      <c r="RE54" s="316"/>
      <c r="RF54" s="316"/>
      <c r="RG54" s="316"/>
      <c r="RH54" s="316"/>
      <c r="RI54" s="316"/>
      <c r="RJ54" s="316"/>
      <c r="RK54" s="316"/>
      <c r="RL54" s="316"/>
      <c r="RM54" s="316"/>
      <c r="RN54" s="316"/>
      <c r="RO54" s="316"/>
      <c r="RP54" s="316"/>
      <c r="RQ54" s="316"/>
      <c r="RR54" s="316"/>
      <c r="RS54" s="316"/>
      <c r="RT54" s="316"/>
      <c r="RU54" s="316"/>
      <c r="RV54" s="316"/>
      <c r="RW54" s="316"/>
      <c r="RX54" s="316"/>
      <c r="RY54" s="316"/>
      <c r="RZ54" s="316"/>
      <c r="SA54" s="316"/>
      <c r="SB54" s="316"/>
      <c r="SC54" s="316"/>
      <c r="SD54" s="316"/>
      <c r="SE54" s="316"/>
      <c r="SF54" s="316"/>
      <c r="SG54" s="316"/>
      <c r="SH54" s="316"/>
      <c r="SI54" s="316"/>
      <c r="SJ54" s="316"/>
      <c r="SK54" s="316"/>
      <c r="SL54" s="316"/>
      <c r="SM54" s="316"/>
      <c r="SN54" s="316"/>
      <c r="SO54" s="316"/>
      <c r="SP54" s="316"/>
      <c r="SQ54" s="316"/>
      <c r="SR54" s="316"/>
      <c r="SS54" s="316"/>
      <c r="ST54" s="316"/>
      <c r="SU54" s="316"/>
      <c r="SV54" s="316"/>
      <c r="SW54" s="316"/>
      <c r="SX54" s="316"/>
      <c r="SY54" s="316"/>
      <c r="SZ54" s="316"/>
      <c r="TA54" s="316"/>
      <c r="TB54" s="316"/>
      <c r="TC54" s="316"/>
      <c r="TD54" s="316"/>
      <c r="TE54" s="316"/>
      <c r="TF54" s="316"/>
      <c r="TG54" s="316"/>
      <c r="TH54" s="316"/>
      <c r="TI54" s="316"/>
      <c r="TJ54" s="316"/>
      <c r="TK54" s="316"/>
      <c r="TL54" s="316"/>
      <c r="TM54" s="316"/>
      <c r="TN54" s="316"/>
      <c r="TO54" s="316"/>
      <c r="TP54" s="316"/>
      <c r="TQ54" s="316"/>
      <c r="TR54" s="316"/>
      <c r="TS54" s="316"/>
      <c r="TT54" s="316"/>
      <c r="TU54" s="316"/>
      <c r="TV54" s="316"/>
      <c r="TW54" s="316"/>
      <c r="TX54" s="316"/>
      <c r="TY54" s="316"/>
      <c r="TZ54" s="316"/>
      <c r="UA54" s="316"/>
      <c r="UB54" s="316"/>
      <c r="UC54" s="316"/>
      <c r="UD54" s="316"/>
      <c r="UE54" s="316"/>
      <c r="UF54" s="316"/>
      <c r="UG54" s="316"/>
      <c r="UH54" s="316"/>
      <c r="UI54" s="316"/>
      <c r="UJ54" s="316"/>
      <c r="UK54" s="316"/>
      <c r="UL54" s="316"/>
      <c r="UM54" s="316"/>
      <c r="UN54" s="316"/>
      <c r="UO54" s="316"/>
      <c r="UP54" s="316"/>
      <c r="UQ54" s="316"/>
      <c r="UR54" s="316"/>
      <c r="US54" s="316"/>
      <c r="UT54" s="316"/>
      <c r="UU54" s="316"/>
      <c r="UV54" s="316"/>
      <c r="UW54" s="316"/>
      <c r="UX54" s="316"/>
      <c r="UY54" s="316"/>
      <c r="UZ54" s="316"/>
      <c r="VA54" s="316"/>
      <c r="VB54" s="316"/>
      <c r="VC54" s="316"/>
      <c r="VD54" s="316"/>
      <c r="VE54" s="316"/>
      <c r="VF54" s="316"/>
      <c r="VG54" s="316"/>
      <c r="VH54" s="316"/>
      <c r="VI54" s="316"/>
      <c r="VJ54" s="316"/>
      <c r="VK54" s="316"/>
      <c r="VL54" s="316"/>
      <c r="VM54" s="316"/>
      <c r="VN54" s="316"/>
      <c r="VO54" s="316"/>
      <c r="VP54" s="316"/>
      <c r="VQ54" s="316"/>
      <c r="VR54" s="316"/>
      <c r="VS54" s="316"/>
      <c r="VT54" s="316"/>
      <c r="VU54" s="316"/>
      <c r="VV54" s="316"/>
      <c r="VW54" s="316"/>
      <c r="VX54" s="316"/>
      <c r="VY54" s="316"/>
      <c r="VZ54" s="316"/>
      <c r="WA54" s="316"/>
      <c r="WB54" s="316"/>
      <c r="WC54" s="316"/>
      <c r="WD54" s="316"/>
      <c r="WE54" s="316"/>
      <c r="WF54" s="316"/>
      <c r="WG54" s="316"/>
      <c r="WH54" s="316"/>
      <c r="WI54" s="316"/>
      <c r="WJ54" s="316"/>
      <c r="WK54" s="316"/>
      <c r="WL54" s="316"/>
      <c r="WM54" s="316"/>
      <c r="WN54" s="316"/>
      <c r="WO54" s="316"/>
      <c r="WP54" s="316"/>
      <c r="WQ54" s="316"/>
      <c r="WR54" s="316"/>
      <c r="WS54" s="316"/>
      <c r="WT54" s="316"/>
      <c r="WU54" s="316"/>
      <c r="WV54" s="316"/>
      <c r="WW54" s="316"/>
      <c r="WX54" s="316"/>
      <c r="WY54" s="316"/>
      <c r="WZ54" s="316"/>
      <c r="XA54" s="316"/>
      <c r="XB54" s="316"/>
      <c r="XC54" s="316"/>
      <c r="XD54" s="316"/>
      <c r="XE54" s="316"/>
      <c r="XF54" s="316"/>
      <c r="XG54" s="316"/>
      <c r="XH54" s="316"/>
      <c r="XI54" s="316"/>
      <c r="XJ54" s="316"/>
      <c r="XK54" s="316"/>
      <c r="XL54" s="316"/>
      <c r="XM54" s="316"/>
      <c r="XN54" s="316"/>
      <c r="XO54" s="316"/>
      <c r="XP54" s="316"/>
      <c r="XQ54" s="316"/>
      <c r="XR54" s="316"/>
      <c r="XS54" s="316"/>
      <c r="XT54" s="316"/>
      <c r="XU54" s="316"/>
      <c r="XV54" s="316"/>
      <c r="XW54" s="316"/>
      <c r="XX54" s="316"/>
      <c r="XY54" s="316"/>
      <c r="XZ54" s="316"/>
      <c r="YA54" s="316"/>
      <c r="YB54" s="316"/>
      <c r="YC54" s="316"/>
      <c r="YD54" s="316"/>
      <c r="YE54" s="316"/>
      <c r="YF54" s="316"/>
      <c r="YG54" s="316"/>
      <c r="YH54" s="316"/>
      <c r="YI54" s="316"/>
      <c r="YJ54" s="316"/>
      <c r="YK54" s="316"/>
      <c r="YL54" s="316"/>
      <c r="YM54" s="316"/>
      <c r="YN54" s="316"/>
      <c r="YO54" s="316"/>
      <c r="YP54" s="316"/>
      <c r="YQ54" s="316"/>
      <c r="YR54" s="316"/>
      <c r="YS54" s="316"/>
      <c r="YT54" s="316"/>
      <c r="YU54" s="316"/>
      <c r="YV54" s="316"/>
      <c r="YW54" s="316"/>
      <c r="YX54" s="316"/>
      <c r="YY54" s="316"/>
      <c r="YZ54" s="316"/>
      <c r="ZA54" s="316"/>
      <c r="ZB54" s="316"/>
      <c r="ZC54" s="316"/>
      <c r="ZD54" s="316"/>
      <c r="ZE54" s="316"/>
      <c r="ZF54" s="316"/>
      <c r="ZG54" s="316"/>
      <c r="ZH54" s="316"/>
      <c r="ZI54" s="316"/>
      <c r="ZJ54" s="316"/>
      <c r="ZK54" s="316"/>
      <c r="ZL54" s="316"/>
      <c r="ZM54" s="316"/>
      <c r="ZN54" s="316"/>
      <c r="ZO54" s="316"/>
      <c r="ZP54" s="316"/>
      <c r="ZQ54" s="316"/>
      <c r="ZR54" s="316"/>
      <c r="ZS54" s="316"/>
      <c r="ZT54" s="316"/>
      <c r="ZU54" s="316"/>
      <c r="ZV54" s="316"/>
      <c r="ZW54" s="316"/>
      <c r="ZX54" s="316"/>
      <c r="ZY54" s="316"/>
      <c r="ZZ54" s="316"/>
      <c r="AAA54" s="316"/>
      <c r="AAB54" s="316"/>
      <c r="AAC54" s="316"/>
      <c r="AAD54" s="316"/>
      <c r="AAE54" s="316"/>
      <c r="AAF54" s="316"/>
      <c r="AAG54" s="316"/>
      <c r="AAH54" s="316"/>
      <c r="AAI54" s="316"/>
      <c r="AAJ54" s="316"/>
      <c r="AAK54" s="316"/>
      <c r="AAL54" s="316"/>
      <c r="AAM54" s="316"/>
      <c r="AAN54" s="316"/>
      <c r="AAO54" s="316"/>
      <c r="AAP54" s="316"/>
      <c r="AAQ54" s="316"/>
      <c r="AAR54" s="316"/>
      <c r="AAS54" s="316"/>
      <c r="AAT54" s="316"/>
      <c r="AAU54" s="316"/>
      <c r="AAV54" s="316"/>
      <c r="AAW54" s="316"/>
      <c r="AAX54" s="316"/>
      <c r="AAY54" s="316"/>
      <c r="AAZ54" s="316"/>
      <c r="ABA54" s="316"/>
      <c r="ABB54" s="316"/>
      <c r="ABC54" s="316"/>
      <c r="ABD54" s="316"/>
      <c r="ABE54" s="316"/>
      <c r="ABF54" s="316"/>
      <c r="ABG54" s="316"/>
      <c r="ABH54" s="316"/>
      <c r="ABI54" s="316"/>
      <c r="ABJ54" s="316"/>
      <c r="ABK54" s="316"/>
      <c r="ABL54" s="316"/>
      <c r="ABM54" s="316"/>
      <c r="ABN54" s="316"/>
      <c r="ABO54" s="316"/>
      <c r="ABP54" s="316"/>
      <c r="ABQ54" s="316"/>
      <c r="ABR54" s="316"/>
      <c r="ABS54" s="316"/>
      <c r="ABT54" s="316"/>
      <c r="ABU54" s="316"/>
      <c r="ABV54" s="316"/>
      <c r="ABW54" s="316"/>
      <c r="ABX54" s="316"/>
      <c r="ABY54" s="316"/>
      <c r="ABZ54" s="316"/>
      <c r="ACA54" s="316"/>
      <c r="ACB54" s="316"/>
      <c r="ACC54" s="316"/>
      <c r="ACD54" s="316"/>
      <c r="ACE54" s="316"/>
      <c r="ACF54" s="316"/>
      <c r="ACG54" s="316"/>
      <c r="ACH54" s="316"/>
      <c r="ACI54" s="316"/>
      <c r="ACJ54" s="316"/>
      <c r="ACK54" s="316"/>
      <c r="ACL54" s="316"/>
      <c r="ACM54" s="316"/>
      <c r="ACN54" s="316"/>
      <c r="ACO54" s="316"/>
      <c r="ACP54" s="316"/>
      <c r="ACQ54" s="316"/>
      <c r="ACR54" s="316"/>
      <c r="ACS54" s="316"/>
      <c r="ACT54" s="316"/>
      <c r="ACU54" s="316"/>
      <c r="ACV54" s="316"/>
      <c r="ACW54" s="316"/>
      <c r="ACX54" s="316"/>
      <c r="ACY54" s="316"/>
      <c r="ACZ54" s="316"/>
      <c r="ADA54" s="316"/>
      <c r="ADB54" s="316"/>
      <c r="ADC54" s="316"/>
      <c r="ADD54" s="316"/>
      <c r="ADE54" s="316"/>
      <c r="ADF54" s="316"/>
      <c r="ADG54" s="316"/>
      <c r="ADH54" s="316"/>
      <c r="ADI54" s="316"/>
      <c r="ADJ54" s="316"/>
      <c r="ADK54" s="316"/>
      <c r="ADL54" s="316"/>
      <c r="ADM54" s="316"/>
      <c r="ADN54" s="316"/>
      <c r="ADO54" s="316"/>
      <c r="ADP54" s="316"/>
      <c r="ADQ54" s="316"/>
      <c r="ADR54" s="316"/>
      <c r="ADS54" s="316"/>
      <c r="ADT54" s="316"/>
      <c r="ADU54" s="316"/>
      <c r="ADV54" s="316"/>
      <c r="ADW54" s="316"/>
      <c r="ADX54" s="316"/>
      <c r="ADY54" s="316"/>
      <c r="ADZ54" s="316"/>
      <c r="AEA54" s="316"/>
      <c r="AEB54" s="316"/>
      <c r="AEC54" s="316"/>
      <c r="AED54" s="316"/>
      <c r="AEE54" s="316"/>
      <c r="AEF54" s="316"/>
      <c r="AEG54" s="316"/>
      <c r="AEH54" s="316"/>
      <c r="AEI54" s="316"/>
      <c r="AEJ54" s="316"/>
      <c r="AEK54" s="316"/>
      <c r="AEL54" s="316"/>
      <c r="AEM54" s="316"/>
      <c r="AEN54" s="316"/>
      <c r="AEO54" s="316"/>
      <c r="AEP54" s="316"/>
      <c r="AEQ54" s="316"/>
      <c r="AER54" s="316"/>
      <c r="AES54" s="316"/>
      <c r="AET54" s="316"/>
      <c r="AEU54" s="316"/>
      <c r="AEV54" s="316"/>
      <c r="AEW54" s="316"/>
      <c r="AEX54" s="316"/>
      <c r="AEY54" s="316"/>
      <c r="AEZ54" s="316"/>
      <c r="AFA54" s="316"/>
      <c r="AFB54" s="316"/>
      <c r="AFC54" s="316"/>
      <c r="AFD54" s="316"/>
      <c r="AFE54" s="316"/>
      <c r="AFF54" s="316"/>
      <c r="AFG54" s="316"/>
      <c r="AFH54" s="316"/>
      <c r="AFI54" s="316"/>
      <c r="AFJ54" s="316"/>
      <c r="AFK54" s="316"/>
      <c r="AFL54" s="316"/>
      <c r="AFM54" s="316"/>
      <c r="AFN54" s="316"/>
      <c r="AFO54" s="316"/>
      <c r="AFP54" s="316"/>
      <c r="AFQ54" s="316"/>
      <c r="AFR54" s="316"/>
      <c r="AFS54" s="316"/>
      <c r="AFT54" s="316"/>
      <c r="AFU54" s="316"/>
      <c r="AFV54" s="316"/>
      <c r="AFW54" s="316"/>
      <c r="AFX54" s="316"/>
      <c r="AFY54" s="316"/>
      <c r="AFZ54" s="316"/>
      <c r="AGA54" s="316"/>
      <c r="AGB54" s="316"/>
      <c r="AGC54" s="316"/>
      <c r="AGD54" s="316"/>
      <c r="AGE54" s="316"/>
      <c r="AGF54" s="316"/>
      <c r="AGG54" s="316"/>
      <c r="AGH54" s="316"/>
      <c r="AGI54" s="316"/>
      <c r="AGJ54" s="316"/>
      <c r="AGK54" s="316"/>
      <c r="AGL54" s="316"/>
      <c r="AGM54" s="316"/>
      <c r="AGN54" s="316"/>
      <c r="AGO54" s="316"/>
      <c r="AGP54" s="316"/>
      <c r="AGQ54" s="316"/>
      <c r="AGR54" s="316"/>
      <c r="AGS54" s="316"/>
      <c r="AGT54" s="316"/>
      <c r="AGU54" s="316"/>
      <c r="AGV54" s="316"/>
      <c r="AGW54" s="316"/>
      <c r="AGX54" s="316"/>
      <c r="AGY54" s="316"/>
      <c r="AGZ54" s="316"/>
      <c r="AHA54" s="316"/>
      <c r="AHB54" s="316"/>
      <c r="AHC54" s="316"/>
      <c r="AHD54" s="316"/>
      <c r="AHE54" s="316"/>
      <c r="AHF54" s="316"/>
      <c r="AHG54" s="316"/>
      <c r="AHH54" s="316"/>
      <c r="AHI54" s="316"/>
      <c r="AHJ54" s="316"/>
      <c r="AHK54" s="316"/>
      <c r="AHL54" s="316"/>
      <c r="AHM54" s="316"/>
      <c r="AHN54" s="316"/>
      <c r="AHO54" s="316"/>
      <c r="AHP54" s="316"/>
      <c r="AHQ54" s="316"/>
      <c r="AHR54" s="316"/>
      <c r="AHS54" s="316"/>
      <c r="AHT54" s="316"/>
      <c r="AHU54" s="316"/>
      <c r="AHV54" s="316"/>
      <c r="AHW54" s="316"/>
      <c r="AHX54" s="316"/>
      <c r="AHY54" s="316"/>
      <c r="AHZ54" s="316"/>
      <c r="AIA54" s="316"/>
      <c r="AIB54" s="316"/>
      <c r="AIC54" s="316"/>
      <c r="AID54" s="316"/>
      <c r="AIE54" s="316"/>
      <c r="AIF54" s="316"/>
      <c r="AIG54" s="316"/>
      <c r="AIH54" s="316"/>
      <c r="AII54" s="316"/>
      <c r="AIJ54" s="316"/>
      <c r="AIK54" s="316"/>
      <c r="AIL54" s="316"/>
      <c r="AIM54" s="316"/>
      <c r="AIN54" s="316"/>
      <c r="AIO54" s="316"/>
      <c r="AIP54" s="316"/>
      <c r="AIQ54" s="316"/>
      <c r="AIR54" s="316"/>
      <c r="AIS54" s="316"/>
      <c r="AIT54" s="316"/>
      <c r="AIU54" s="316"/>
      <c r="AIV54" s="316"/>
      <c r="AIW54" s="316"/>
      <c r="AIX54" s="316"/>
      <c r="AIY54" s="316"/>
      <c r="AIZ54" s="316"/>
      <c r="AJA54" s="316"/>
      <c r="AJB54" s="316"/>
      <c r="AJC54" s="316"/>
      <c r="AJD54" s="316"/>
      <c r="AJE54" s="316"/>
      <c r="AJF54" s="316"/>
      <c r="AJG54" s="316"/>
      <c r="AJH54" s="316"/>
      <c r="AJI54" s="316"/>
      <c r="AJJ54" s="316"/>
      <c r="AJK54" s="316"/>
      <c r="AJL54" s="316"/>
      <c r="AJM54" s="316"/>
      <c r="AJN54" s="316"/>
      <c r="AJO54" s="316"/>
      <c r="AJP54" s="316"/>
      <c r="AJQ54" s="316"/>
      <c r="AJR54" s="316"/>
      <c r="AJS54" s="316"/>
      <c r="AJT54" s="316"/>
      <c r="AJU54" s="316"/>
      <c r="AJV54" s="316"/>
      <c r="AJW54" s="316"/>
      <c r="AJX54" s="316"/>
      <c r="AJY54" s="316"/>
      <c r="AJZ54" s="316"/>
      <c r="AKA54" s="316"/>
      <c r="AKB54" s="316"/>
      <c r="AKC54" s="316"/>
      <c r="AKD54" s="316"/>
      <c r="AKE54" s="316"/>
      <c r="AKF54" s="316"/>
      <c r="AKG54" s="316"/>
      <c r="AKH54" s="316"/>
      <c r="AKI54" s="316"/>
      <c r="AKJ54" s="316"/>
      <c r="AKK54" s="316"/>
      <c r="AKL54" s="316"/>
      <c r="AKM54" s="316"/>
      <c r="AKN54" s="316"/>
      <c r="AKO54" s="316"/>
      <c r="AKP54" s="316"/>
      <c r="AKQ54" s="316"/>
      <c r="AKR54" s="316"/>
      <c r="AKS54" s="316"/>
      <c r="AKT54" s="316"/>
      <c r="AKU54" s="316"/>
      <c r="AKV54" s="316"/>
      <c r="AKW54" s="316"/>
      <c r="AKX54" s="316"/>
      <c r="AKY54" s="316"/>
      <c r="AKZ54" s="316"/>
      <c r="ALA54" s="316"/>
      <c r="ALB54" s="316"/>
      <c r="ALC54" s="316"/>
      <c r="ALD54" s="316"/>
      <c r="ALE54" s="316"/>
      <c r="ALF54" s="316"/>
      <c r="ALG54" s="316"/>
      <c r="ALH54" s="316"/>
      <c r="ALI54" s="316"/>
      <c r="ALJ54" s="316"/>
      <c r="ALK54" s="316"/>
      <c r="ALL54" s="316"/>
      <c r="ALM54" s="316"/>
      <c r="ALN54" s="316"/>
      <c r="ALO54" s="316"/>
      <c r="ALP54" s="316"/>
      <c r="ALQ54" s="316"/>
      <c r="ALR54" s="316"/>
      <c r="ALS54" s="316"/>
      <c r="ALT54" s="316"/>
      <c r="ALU54" s="316"/>
      <c r="ALV54" s="316"/>
      <c r="ALW54" s="316"/>
      <c r="ALX54" s="316"/>
      <c r="ALY54" s="316"/>
      <c r="ALZ54" s="316"/>
      <c r="AMA54" s="316"/>
      <c r="AMB54" s="316"/>
      <c r="AMC54" s="316"/>
      <c r="AMD54" s="316"/>
      <c r="AME54" s="316"/>
      <c r="AMF54" s="316"/>
      <c r="AMG54" s="316"/>
      <c r="AMH54" s="316"/>
      <c r="AMI54" s="316"/>
      <c r="AMJ54" s="316"/>
      <c r="AMK54" s="316"/>
      <c r="AML54" s="316"/>
      <c r="AMM54" s="316"/>
      <c r="AMN54" s="316"/>
      <c r="AMO54" s="316"/>
      <c r="AMP54" s="316"/>
      <c r="AMQ54" s="316"/>
      <c r="AMR54" s="316"/>
      <c r="AMS54" s="316"/>
      <c r="AMT54" s="316"/>
      <c r="AMU54" s="316"/>
      <c r="AMV54" s="316"/>
      <c r="AMW54" s="316"/>
      <c r="AMX54" s="316"/>
      <c r="AMY54" s="316"/>
      <c r="AMZ54" s="316"/>
      <c r="ANA54" s="316"/>
      <c r="ANB54" s="316"/>
      <c r="ANC54" s="316"/>
      <c r="AND54" s="316"/>
      <c r="ANE54" s="316"/>
      <c r="ANF54" s="316"/>
      <c r="ANG54" s="316"/>
      <c r="ANH54" s="316"/>
      <c r="ANI54" s="316"/>
      <c r="ANJ54" s="316"/>
      <c r="ANK54" s="316"/>
      <c r="ANL54" s="316"/>
      <c r="ANM54" s="316"/>
      <c r="ANN54" s="316"/>
      <c r="ANO54" s="316"/>
      <c r="ANP54" s="316"/>
      <c r="ANQ54" s="316"/>
      <c r="ANR54" s="316"/>
      <c r="ANS54" s="316"/>
      <c r="ANT54" s="316"/>
      <c r="ANU54" s="316"/>
      <c r="ANV54" s="316"/>
      <c r="ANW54" s="316"/>
      <c r="ANX54" s="316"/>
      <c r="ANY54" s="316"/>
      <c r="ANZ54" s="316"/>
      <c r="AOA54" s="316"/>
      <c r="AOB54" s="316"/>
      <c r="AOC54" s="316"/>
      <c r="AOD54" s="316"/>
      <c r="AOE54" s="316"/>
      <c r="AOF54" s="316"/>
      <c r="AOG54" s="316"/>
      <c r="AOH54" s="316"/>
      <c r="AOI54" s="316"/>
      <c r="AOJ54" s="316"/>
      <c r="AOK54" s="316"/>
      <c r="AOL54" s="316"/>
      <c r="AOM54" s="316"/>
      <c r="AON54" s="316"/>
      <c r="AOO54" s="316"/>
      <c r="AOP54" s="316"/>
      <c r="AOQ54" s="316"/>
      <c r="AOR54" s="316"/>
      <c r="AOS54" s="316"/>
      <c r="AOT54" s="316"/>
      <c r="AOU54" s="316"/>
      <c r="AOV54" s="316"/>
      <c r="AOW54" s="316"/>
      <c r="AOX54" s="316"/>
      <c r="AOY54" s="316"/>
      <c r="AOZ54" s="316"/>
      <c r="APA54" s="316"/>
      <c r="APB54" s="316"/>
      <c r="APC54" s="316"/>
      <c r="APD54" s="316"/>
      <c r="APE54" s="316"/>
      <c r="APF54" s="316"/>
      <c r="APG54" s="316"/>
      <c r="APH54" s="316"/>
      <c r="API54" s="316"/>
      <c r="APJ54" s="316"/>
      <c r="APK54" s="316"/>
      <c r="APL54" s="316"/>
      <c r="APM54" s="316"/>
      <c r="APN54" s="316"/>
      <c r="APO54" s="316"/>
      <c r="APP54" s="316"/>
      <c r="APQ54" s="316"/>
      <c r="APR54" s="316"/>
      <c r="APS54" s="316"/>
      <c r="APT54" s="316"/>
      <c r="APU54" s="316"/>
      <c r="APV54" s="316"/>
      <c r="APW54" s="316"/>
      <c r="APX54" s="316"/>
      <c r="APY54" s="316"/>
      <c r="APZ54" s="316"/>
      <c r="AQA54" s="316"/>
      <c r="AQB54" s="316"/>
      <c r="AQC54" s="316"/>
      <c r="AQD54" s="316"/>
      <c r="AQE54" s="316"/>
      <c r="AQF54" s="316"/>
      <c r="AQG54" s="316"/>
      <c r="AQH54" s="316"/>
      <c r="AQI54" s="316"/>
      <c r="AQJ54" s="316"/>
      <c r="AQK54" s="316"/>
      <c r="AQL54" s="316"/>
      <c r="AQM54" s="316"/>
      <c r="AQN54" s="316"/>
      <c r="AQO54" s="316"/>
      <c r="AQP54" s="316"/>
      <c r="AQQ54" s="316"/>
      <c r="AQR54" s="316"/>
      <c r="AQS54" s="316"/>
      <c r="AQT54" s="316"/>
      <c r="AQU54" s="316"/>
      <c r="AQV54" s="316"/>
      <c r="AQW54" s="316"/>
      <c r="AQX54" s="316"/>
      <c r="AQY54" s="316"/>
      <c r="AQZ54" s="316"/>
      <c r="ARA54" s="316"/>
      <c r="ARB54" s="316"/>
      <c r="ARC54" s="316"/>
      <c r="ARD54" s="316"/>
      <c r="ARE54" s="316"/>
      <c r="ARF54" s="316"/>
      <c r="ARG54" s="316"/>
      <c r="ARH54" s="316"/>
      <c r="ARI54" s="316"/>
      <c r="ARJ54" s="316"/>
      <c r="ARK54" s="316"/>
      <c r="ARL54" s="316"/>
      <c r="ARM54" s="316"/>
      <c r="ARN54" s="316"/>
      <c r="ARO54" s="316"/>
      <c r="ARP54" s="316"/>
      <c r="ARQ54" s="316"/>
      <c r="ARR54" s="316"/>
      <c r="ARS54" s="316"/>
      <c r="ART54" s="316"/>
      <c r="ARU54" s="316"/>
      <c r="ARV54" s="316"/>
      <c r="ARW54" s="316"/>
      <c r="ARX54" s="316"/>
      <c r="ARY54" s="316"/>
      <c r="ARZ54" s="316"/>
      <c r="ASA54" s="316"/>
      <c r="ASB54" s="316"/>
      <c r="ASC54" s="316"/>
      <c r="ASD54" s="316"/>
      <c r="ASE54" s="316"/>
      <c r="ASF54" s="316"/>
      <c r="ASG54" s="316"/>
      <c r="ASH54" s="316"/>
      <c r="ASI54" s="316"/>
      <c r="ASJ54" s="316"/>
      <c r="ASK54" s="316"/>
      <c r="ASL54" s="316"/>
      <c r="ASM54" s="316"/>
      <c r="ASN54" s="316"/>
      <c r="ASO54" s="316"/>
      <c r="ASP54" s="316"/>
      <c r="ASQ54" s="316"/>
      <c r="ASR54" s="316"/>
      <c r="ASS54" s="316"/>
      <c r="AST54" s="316"/>
      <c r="ASU54" s="316"/>
      <c r="ASV54" s="316"/>
      <c r="ASW54" s="316"/>
      <c r="ASX54" s="316"/>
      <c r="ASY54" s="316"/>
      <c r="ASZ54" s="316"/>
      <c r="ATA54" s="316"/>
      <c r="ATB54" s="316"/>
      <c r="ATC54" s="316"/>
      <c r="ATD54" s="316"/>
      <c r="ATE54" s="316"/>
      <c r="ATF54" s="316"/>
      <c r="ATG54" s="316"/>
      <c r="ATH54" s="316"/>
      <c r="ATI54" s="316"/>
      <c r="ATJ54" s="316"/>
      <c r="ATK54" s="316"/>
      <c r="ATL54" s="316"/>
      <c r="ATM54" s="316"/>
      <c r="ATN54" s="316"/>
      <c r="ATO54" s="316"/>
      <c r="ATP54" s="316"/>
      <c r="ATQ54" s="316"/>
      <c r="ATR54" s="316"/>
      <c r="ATS54" s="316"/>
      <c r="ATT54" s="316"/>
      <c r="ATU54" s="316"/>
      <c r="ATV54" s="316"/>
      <c r="ATW54" s="316"/>
      <c r="ATX54" s="316"/>
      <c r="ATY54" s="316"/>
      <c r="ATZ54" s="316"/>
      <c r="AUA54" s="316"/>
      <c r="AUB54" s="316"/>
      <c r="AUC54" s="316"/>
      <c r="AUD54" s="316"/>
      <c r="AUE54" s="316"/>
      <c r="AUF54" s="316"/>
      <c r="AUG54" s="316"/>
      <c r="AUH54" s="316"/>
      <c r="AUI54" s="316"/>
      <c r="AUJ54" s="316"/>
      <c r="AUK54" s="316"/>
      <c r="AUL54" s="316"/>
      <c r="AUM54" s="316"/>
      <c r="AUN54" s="316"/>
      <c r="AUO54" s="316"/>
      <c r="AUP54" s="316"/>
      <c r="AUQ54" s="316"/>
      <c r="AUR54" s="316"/>
      <c r="AUS54" s="316"/>
      <c r="AUT54" s="316"/>
      <c r="AUU54" s="316"/>
      <c r="AUV54" s="316"/>
      <c r="AUW54" s="316"/>
      <c r="AUX54" s="316"/>
      <c r="AUY54" s="316"/>
      <c r="AUZ54" s="316"/>
      <c r="AVA54" s="316"/>
      <c r="AVB54" s="316"/>
      <c r="AVC54" s="316"/>
      <c r="AVD54" s="316"/>
      <c r="AVE54" s="316"/>
      <c r="AVF54" s="316"/>
      <c r="AVG54" s="316"/>
      <c r="AVH54" s="316"/>
      <c r="AVI54" s="316"/>
      <c r="AVJ54" s="316"/>
      <c r="AVK54" s="316"/>
      <c r="AVL54" s="316"/>
      <c r="AVM54" s="316"/>
      <c r="AVN54" s="316"/>
      <c r="AVO54" s="316"/>
      <c r="AVP54" s="316"/>
      <c r="AVQ54" s="316"/>
      <c r="AVR54" s="316"/>
      <c r="AVS54" s="316"/>
      <c r="AVT54" s="316"/>
      <c r="AVU54" s="316"/>
      <c r="AVV54" s="316"/>
      <c r="AVW54" s="316"/>
      <c r="AVX54" s="316"/>
      <c r="AVY54" s="316"/>
      <c r="AVZ54" s="316"/>
      <c r="AWA54" s="316"/>
      <c r="AWB54" s="316"/>
      <c r="AWC54" s="316"/>
      <c r="AWD54" s="316"/>
      <c r="AWE54" s="316"/>
      <c r="AWF54" s="316"/>
      <c r="AWG54" s="316"/>
      <c r="AWH54" s="316"/>
      <c r="AWI54" s="316"/>
      <c r="AWJ54" s="316"/>
      <c r="AWK54" s="316"/>
      <c r="AWL54" s="316"/>
      <c r="AWM54" s="316"/>
      <c r="AWN54" s="316"/>
      <c r="AWO54" s="316"/>
      <c r="AWP54" s="316"/>
      <c r="AWQ54" s="316"/>
      <c r="AWR54" s="316"/>
      <c r="AWS54" s="316"/>
      <c r="AWT54" s="316"/>
      <c r="AWU54" s="316"/>
      <c r="AWV54" s="316"/>
      <c r="AWW54" s="316"/>
      <c r="AWX54" s="316"/>
      <c r="AWY54" s="316"/>
      <c r="AWZ54" s="316"/>
      <c r="AXA54" s="316"/>
      <c r="AXB54" s="316"/>
      <c r="AXC54" s="316"/>
      <c r="AXD54" s="316"/>
      <c r="AXE54" s="316"/>
      <c r="AXF54" s="316"/>
      <c r="AXG54" s="316"/>
      <c r="AXH54" s="316"/>
      <c r="AXI54" s="316"/>
      <c r="AXJ54" s="316"/>
      <c r="AXK54" s="316"/>
      <c r="AXL54" s="316"/>
      <c r="AXM54" s="316"/>
      <c r="AXN54" s="316"/>
      <c r="AXO54" s="316"/>
      <c r="AXP54" s="316"/>
      <c r="AXQ54" s="316"/>
      <c r="AXR54" s="316"/>
      <c r="AXS54" s="316"/>
      <c r="AXT54" s="316"/>
      <c r="AXU54" s="316"/>
      <c r="AXV54" s="316"/>
      <c r="AXW54" s="316"/>
      <c r="AXX54" s="316"/>
      <c r="AXY54" s="316"/>
      <c r="AXZ54" s="316"/>
      <c r="AYA54" s="316"/>
      <c r="AYB54" s="316"/>
      <c r="AYC54" s="316"/>
      <c r="AYD54" s="316"/>
      <c r="AYE54" s="316"/>
      <c r="AYF54" s="316"/>
      <c r="AYG54" s="316"/>
      <c r="AYH54" s="316"/>
      <c r="AYI54" s="316"/>
      <c r="AYJ54" s="316"/>
      <c r="AYK54" s="316"/>
      <c r="AYL54" s="316"/>
      <c r="AYM54" s="316"/>
      <c r="AYN54" s="316"/>
      <c r="AYO54" s="316"/>
      <c r="AYP54" s="316"/>
      <c r="AYQ54" s="316"/>
      <c r="AYR54" s="316"/>
      <c r="AYS54" s="316"/>
      <c r="AYT54" s="316"/>
      <c r="AYU54" s="316"/>
      <c r="AYV54" s="316"/>
      <c r="AYW54" s="316"/>
      <c r="AYX54" s="316"/>
      <c r="AYY54" s="316"/>
      <c r="AYZ54" s="316"/>
      <c r="AZA54" s="316"/>
      <c r="AZB54" s="316"/>
      <c r="AZC54" s="316"/>
      <c r="AZD54" s="316"/>
      <c r="AZE54" s="316"/>
      <c r="AZF54" s="316"/>
      <c r="AZG54" s="316"/>
      <c r="AZH54" s="316"/>
      <c r="AZI54" s="316"/>
      <c r="AZJ54" s="316"/>
      <c r="AZK54" s="316"/>
      <c r="AZL54" s="316"/>
      <c r="AZM54" s="316"/>
      <c r="AZN54" s="316"/>
      <c r="AZO54" s="316"/>
      <c r="AZP54" s="316"/>
      <c r="AZQ54" s="316"/>
      <c r="AZR54" s="316"/>
      <c r="AZS54" s="316"/>
      <c r="AZT54" s="316"/>
      <c r="AZU54" s="316"/>
      <c r="AZV54" s="316"/>
      <c r="AZW54" s="316"/>
      <c r="AZX54" s="316"/>
      <c r="AZY54" s="316"/>
      <c r="AZZ54" s="316"/>
      <c r="BAA54" s="316"/>
      <c r="BAB54" s="316"/>
      <c r="BAC54" s="316"/>
      <c r="BAD54" s="316"/>
      <c r="BAE54" s="316"/>
      <c r="BAF54" s="316"/>
      <c r="BAG54" s="316"/>
      <c r="BAH54" s="316"/>
      <c r="BAI54" s="316"/>
      <c r="BAJ54" s="316"/>
      <c r="BAK54" s="316"/>
      <c r="BAL54" s="316"/>
      <c r="BAM54" s="316"/>
      <c r="BAN54" s="316"/>
      <c r="BAO54" s="316"/>
      <c r="BAP54" s="316"/>
      <c r="BAQ54" s="316"/>
      <c r="BAR54" s="316"/>
      <c r="BAS54" s="316"/>
      <c r="BAT54" s="316"/>
      <c r="BAU54" s="316"/>
      <c r="BAV54" s="316"/>
      <c r="BAW54" s="316"/>
      <c r="BAX54" s="316"/>
      <c r="BAY54" s="316"/>
      <c r="BAZ54" s="316"/>
      <c r="BBA54" s="316"/>
      <c r="BBB54" s="316"/>
      <c r="BBC54" s="316"/>
      <c r="BBD54" s="316"/>
      <c r="BBE54" s="316"/>
      <c r="BBF54" s="316"/>
      <c r="BBG54" s="316"/>
      <c r="BBH54" s="316"/>
      <c r="BBI54" s="316"/>
      <c r="BBJ54" s="316"/>
      <c r="BBK54" s="316"/>
      <c r="BBL54" s="316"/>
      <c r="BBM54" s="316"/>
      <c r="BBN54" s="316"/>
      <c r="BBO54" s="316"/>
      <c r="BBP54" s="316"/>
      <c r="BBQ54" s="316"/>
      <c r="BBR54" s="316"/>
      <c r="BBS54" s="316"/>
      <c r="BBT54" s="316"/>
      <c r="BBU54" s="316"/>
      <c r="BBV54" s="316"/>
      <c r="BBW54" s="316"/>
      <c r="BBX54" s="316"/>
      <c r="BBY54" s="316"/>
      <c r="BBZ54" s="316"/>
      <c r="BCA54" s="316"/>
      <c r="BCB54" s="316"/>
      <c r="BCC54" s="316"/>
      <c r="BCD54" s="316"/>
      <c r="BCE54" s="316"/>
      <c r="BCF54" s="316"/>
      <c r="BCG54" s="316"/>
      <c r="BCH54" s="316"/>
      <c r="BCI54" s="316"/>
      <c r="BCJ54" s="316"/>
      <c r="BCK54" s="316"/>
      <c r="BCL54" s="316"/>
      <c r="BCM54" s="316"/>
      <c r="BCN54" s="316"/>
      <c r="BCO54" s="316"/>
      <c r="BCP54" s="316"/>
      <c r="BCQ54" s="316"/>
      <c r="BCR54" s="316"/>
      <c r="BCS54" s="316"/>
      <c r="BCT54" s="316"/>
      <c r="BCU54" s="316"/>
      <c r="BCV54" s="316"/>
      <c r="BCW54" s="316"/>
      <c r="BCX54" s="316"/>
      <c r="BCY54" s="316"/>
      <c r="BCZ54" s="316"/>
      <c r="BDA54" s="316"/>
      <c r="BDB54" s="316"/>
      <c r="BDC54" s="316"/>
      <c r="BDD54" s="316"/>
      <c r="BDE54" s="316"/>
      <c r="BDF54" s="316"/>
      <c r="BDG54" s="316"/>
      <c r="BDH54" s="316"/>
      <c r="BDI54" s="316"/>
      <c r="BDJ54" s="316"/>
      <c r="BDK54" s="316"/>
      <c r="BDL54" s="316"/>
      <c r="BDM54" s="316"/>
      <c r="BDN54" s="316"/>
      <c r="BDO54" s="316"/>
      <c r="BDP54" s="316"/>
      <c r="BDQ54" s="316"/>
      <c r="BDR54" s="316"/>
      <c r="BDS54" s="316"/>
      <c r="BDT54" s="316"/>
      <c r="BDU54" s="316"/>
      <c r="BDV54" s="316"/>
      <c r="BDW54" s="316"/>
      <c r="BDX54" s="316"/>
      <c r="BDY54" s="316"/>
      <c r="BDZ54" s="316"/>
      <c r="BEA54" s="316"/>
      <c r="BEB54" s="316"/>
      <c r="BEC54" s="316"/>
      <c r="BED54" s="316"/>
      <c r="BEE54" s="316"/>
      <c r="BEF54" s="316"/>
      <c r="BEG54" s="316"/>
      <c r="BEH54" s="316"/>
      <c r="BEI54" s="316"/>
      <c r="BEJ54" s="316"/>
      <c r="BEK54" s="316"/>
      <c r="BEL54" s="316"/>
      <c r="BEM54" s="316"/>
      <c r="BEN54" s="316"/>
      <c r="BEO54" s="316"/>
      <c r="BEP54" s="316"/>
      <c r="BEQ54" s="316"/>
      <c r="BER54" s="316"/>
      <c r="BES54" s="316"/>
      <c r="BET54" s="316"/>
      <c r="BEU54" s="316"/>
      <c r="BEV54" s="316"/>
      <c r="BEW54" s="316"/>
      <c r="BEX54" s="316"/>
      <c r="BEY54" s="316"/>
      <c r="BEZ54" s="316"/>
      <c r="BFA54" s="316"/>
      <c r="BFB54" s="316"/>
      <c r="BFC54" s="316"/>
      <c r="BFD54" s="316"/>
      <c r="BFE54" s="316"/>
      <c r="BFF54" s="316"/>
      <c r="BFG54" s="316"/>
      <c r="BFH54" s="316"/>
      <c r="BFI54" s="316"/>
      <c r="BFJ54" s="316"/>
      <c r="BFK54" s="316"/>
      <c r="BFL54" s="316"/>
      <c r="BFM54" s="316"/>
      <c r="BFN54" s="316"/>
      <c r="BFO54" s="316"/>
      <c r="BFP54" s="316"/>
      <c r="BFQ54" s="316"/>
      <c r="BFR54" s="316"/>
      <c r="BFS54" s="316"/>
      <c r="BFT54" s="316"/>
      <c r="BFU54" s="316"/>
      <c r="BFV54" s="316"/>
      <c r="BFW54" s="316"/>
      <c r="BFX54" s="316"/>
      <c r="BFY54" s="316"/>
      <c r="BFZ54" s="316"/>
      <c r="BGA54" s="316"/>
      <c r="BGB54" s="316"/>
      <c r="BGC54" s="316"/>
      <c r="BGD54" s="316"/>
      <c r="BGE54" s="316"/>
      <c r="BGF54" s="316"/>
      <c r="BGG54" s="316"/>
      <c r="BGH54" s="316"/>
      <c r="BGI54" s="316"/>
      <c r="BGJ54" s="316"/>
      <c r="BGK54" s="316"/>
      <c r="BGL54" s="316"/>
      <c r="BGM54" s="316"/>
      <c r="BGN54" s="316"/>
      <c r="BGO54" s="316"/>
      <c r="BGP54" s="316"/>
      <c r="BGQ54" s="316"/>
      <c r="BGR54" s="316"/>
      <c r="BGS54" s="316"/>
      <c r="BGT54" s="316"/>
      <c r="BGU54" s="316"/>
      <c r="BGV54" s="316"/>
      <c r="BGW54" s="316"/>
      <c r="BGX54" s="316"/>
      <c r="BGY54" s="316"/>
      <c r="BGZ54" s="316"/>
      <c r="BHA54" s="316"/>
      <c r="BHB54" s="316"/>
      <c r="BHC54" s="316"/>
      <c r="BHD54" s="316"/>
      <c r="BHE54" s="316"/>
      <c r="BHF54" s="316"/>
      <c r="BHG54" s="316"/>
      <c r="BHH54" s="316"/>
      <c r="BHI54" s="316"/>
      <c r="BHJ54" s="316"/>
      <c r="BHK54" s="316"/>
      <c r="BHL54" s="316"/>
      <c r="BHM54" s="316"/>
      <c r="BHN54" s="316"/>
      <c r="BHO54" s="316"/>
      <c r="BHP54" s="316"/>
      <c r="BHQ54" s="316"/>
      <c r="BHR54" s="316"/>
      <c r="BHS54" s="316"/>
      <c r="BHT54" s="316"/>
      <c r="BHU54" s="316"/>
      <c r="BHV54" s="316"/>
      <c r="BHW54" s="316"/>
      <c r="BHX54" s="316"/>
      <c r="BHY54" s="316"/>
      <c r="BHZ54" s="316"/>
      <c r="BIA54" s="316"/>
      <c r="BIB54" s="316"/>
      <c r="BIC54" s="316"/>
      <c r="BID54" s="316"/>
      <c r="BIE54" s="316"/>
      <c r="BIF54" s="316"/>
      <c r="BIG54" s="316"/>
      <c r="BIH54" s="316"/>
      <c r="BII54" s="316"/>
      <c r="BIJ54" s="316"/>
      <c r="BIK54" s="316"/>
      <c r="BIL54" s="316"/>
      <c r="BIM54" s="316"/>
      <c r="BIN54" s="316"/>
      <c r="BIO54" s="316"/>
      <c r="BIP54" s="316"/>
      <c r="BIQ54" s="316"/>
      <c r="BIR54" s="316"/>
      <c r="BIS54" s="316"/>
      <c r="BIT54" s="316"/>
      <c r="BIU54" s="316"/>
      <c r="BIV54" s="316"/>
      <c r="BIW54" s="316"/>
      <c r="BIX54" s="316"/>
      <c r="BIY54" s="316"/>
      <c r="BIZ54" s="316"/>
      <c r="BJA54" s="316"/>
      <c r="BJB54" s="316"/>
      <c r="BJC54" s="316"/>
      <c r="BJD54" s="316"/>
      <c r="BJE54" s="316"/>
      <c r="BJF54" s="316"/>
      <c r="BJG54" s="316"/>
      <c r="BJH54" s="316"/>
      <c r="BJI54" s="316"/>
      <c r="BJJ54" s="316"/>
      <c r="BJK54" s="316"/>
      <c r="BJL54" s="316"/>
      <c r="BJM54" s="316"/>
      <c r="BJN54" s="316"/>
      <c r="BJO54" s="316"/>
      <c r="BJP54" s="316"/>
      <c r="BJQ54" s="316"/>
      <c r="BJR54" s="316"/>
      <c r="BJS54" s="316"/>
      <c r="BJT54" s="316"/>
      <c r="BJU54" s="316"/>
      <c r="BJV54" s="316"/>
      <c r="BJW54" s="316"/>
      <c r="BJX54" s="316"/>
      <c r="BJY54" s="316"/>
      <c r="BJZ54" s="316"/>
      <c r="BKA54" s="316"/>
      <c r="BKB54" s="316"/>
      <c r="BKC54" s="316"/>
      <c r="BKD54" s="316"/>
      <c r="BKE54" s="316"/>
      <c r="BKF54" s="316"/>
      <c r="BKG54" s="316"/>
      <c r="BKH54" s="316"/>
      <c r="BKI54" s="316"/>
      <c r="BKJ54" s="316"/>
      <c r="BKK54" s="316"/>
      <c r="BKL54" s="316"/>
      <c r="BKM54" s="316"/>
      <c r="BKN54" s="316"/>
      <c r="BKO54" s="316"/>
      <c r="BKP54" s="316"/>
      <c r="BKQ54" s="316"/>
      <c r="BKR54" s="316"/>
      <c r="BKS54" s="316"/>
      <c r="BKT54" s="316"/>
      <c r="BKU54" s="316"/>
      <c r="BKV54" s="316"/>
      <c r="BKW54" s="316"/>
      <c r="BKX54" s="316"/>
      <c r="BKY54" s="316"/>
      <c r="BKZ54" s="316"/>
      <c r="BLA54" s="316"/>
      <c r="BLB54" s="316"/>
      <c r="BLC54" s="316"/>
      <c r="BLD54" s="316"/>
      <c r="BLE54" s="316"/>
      <c r="BLF54" s="316"/>
      <c r="BLG54" s="316"/>
      <c r="BLH54" s="316"/>
      <c r="BLI54" s="316"/>
      <c r="BLJ54" s="316"/>
      <c r="BLK54" s="316"/>
      <c r="BLL54" s="316"/>
      <c r="BLM54" s="316"/>
      <c r="BLN54" s="316"/>
      <c r="BLO54" s="316"/>
      <c r="BLP54" s="316"/>
      <c r="BLQ54" s="316"/>
      <c r="BLR54" s="316"/>
      <c r="BLS54" s="316"/>
      <c r="BLT54" s="316"/>
      <c r="BLU54" s="316"/>
      <c r="BLV54" s="316"/>
      <c r="BLW54" s="316"/>
      <c r="BLX54" s="316"/>
      <c r="BLY54" s="316"/>
      <c r="BLZ54" s="316"/>
      <c r="BMA54" s="316"/>
      <c r="BMB54" s="316"/>
      <c r="BMC54" s="316"/>
      <c r="BMD54" s="316"/>
      <c r="BME54" s="316"/>
      <c r="BMF54" s="316"/>
      <c r="BMG54" s="316"/>
      <c r="BMH54" s="316"/>
      <c r="BMI54" s="316"/>
      <c r="BMJ54" s="316"/>
      <c r="BMK54" s="316"/>
      <c r="BML54" s="316"/>
      <c r="BMM54" s="316"/>
      <c r="BMN54" s="316"/>
      <c r="BMO54" s="316"/>
      <c r="BMP54" s="316"/>
      <c r="BMQ54" s="316"/>
      <c r="BMR54" s="316"/>
      <c r="BMS54" s="316"/>
      <c r="BMT54" s="316"/>
      <c r="BMU54" s="316"/>
      <c r="BMV54" s="316"/>
      <c r="BMW54" s="316"/>
      <c r="BMX54" s="316"/>
      <c r="BMY54" s="316"/>
      <c r="BMZ54" s="316"/>
      <c r="BNA54" s="316"/>
      <c r="BNB54" s="316"/>
      <c r="BNC54" s="316"/>
      <c r="BND54" s="316"/>
      <c r="BNE54" s="316"/>
      <c r="BNF54" s="316"/>
      <c r="BNG54" s="316"/>
      <c r="BNH54" s="316"/>
      <c r="BNI54" s="316"/>
      <c r="BNJ54" s="316"/>
      <c r="BNK54" s="316"/>
      <c r="BNL54" s="316"/>
      <c r="BNM54" s="316"/>
      <c r="BNN54" s="316"/>
      <c r="BNO54" s="316"/>
      <c r="BNP54" s="316"/>
      <c r="BNQ54" s="316"/>
      <c r="BNR54" s="316"/>
      <c r="BNS54" s="316"/>
      <c r="BNT54" s="316"/>
      <c r="BNU54" s="316"/>
      <c r="BNV54" s="316"/>
      <c r="BNW54" s="316"/>
      <c r="BNX54" s="316"/>
      <c r="BNY54" s="316"/>
      <c r="BNZ54" s="316"/>
      <c r="BOA54" s="316"/>
      <c r="BOB54" s="316"/>
      <c r="BOC54" s="316"/>
      <c r="BOD54" s="316"/>
      <c r="BOE54" s="316"/>
      <c r="BOF54" s="316"/>
      <c r="BOG54" s="316"/>
      <c r="BOH54" s="316"/>
      <c r="BOI54" s="316"/>
      <c r="BOJ54" s="316"/>
      <c r="BOK54" s="316"/>
      <c r="BOL54" s="316"/>
      <c r="BOM54" s="316"/>
      <c r="BON54" s="316"/>
      <c r="BOO54" s="316"/>
      <c r="BOP54" s="316"/>
      <c r="BOQ54" s="316"/>
      <c r="BOR54" s="316"/>
      <c r="BOS54" s="316"/>
      <c r="BOT54" s="316"/>
      <c r="BOU54" s="316"/>
      <c r="BOV54" s="316"/>
      <c r="BOW54" s="316"/>
      <c r="BOX54" s="316"/>
      <c r="BOY54" s="316"/>
      <c r="BOZ54" s="316"/>
      <c r="BPA54" s="316"/>
      <c r="BPB54" s="316"/>
      <c r="BPC54" s="316"/>
      <c r="BPD54" s="316"/>
      <c r="BPE54" s="316"/>
      <c r="BPF54" s="316"/>
      <c r="BPG54" s="316"/>
      <c r="BPH54" s="316"/>
      <c r="BPI54" s="316"/>
      <c r="BPJ54" s="316"/>
      <c r="BPK54" s="316"/>
      <c r="BPL54" s="316"/>
      <c r="BPM54" s="316"/>
      <c r="BPN54" s="316"/>
      <c r="BPO54" s="316"/>
      <c r="BPP54" s="316"/>
      <c r="BPQ54" s="316"/>
      <c r="BPR54" s="316"/>
      <c r="BPS54" s="316"/>
      <c r="BPT54" s="316"/>
      <c r="BPU54" s="316"/>
      <c r="BPV54" s="316"/>
      <c r="BPW54" s="316"/>
      <c r="BPX54" s="316"/>
      <c r="BPY54" s="316"/>
      <c r="BPZ54" s="316"/>
      <c r="BQA54" s="316"/>
      <c r="BQB54" s="316"/>
      <c r="BQC54" s="316"/>
      <c r="BQD54" s="316"/>
      <c r="BQE54" s="316"/>
      <c r="BQF54" s="316"/>
      <c r="BQG54" s="316"/>
      <c r="BQH54" s="316"/>
      <c r="BQI54" s="316"/>
      <c r="BQJ54" s="316"/>
      <c r="BQK54" s="316"/>
      <c r="BQL54" s="316"/>
      <c r="BQM54" s="316"/>
      <c r="BQN54" s="316"/>
      <c r="BQO54" s="316"/>
      <c r="BQP54" s="316"/>
      <c r="BQQ54" s="316"/>
      <c r="BQR54" s="316"/>
      <c r="BQS54" s="316"/>
      <c r="BQT54" s="316"/>
      <c r="BQU54" s="316"/>
      <c r="BQV54" s="316"/>
      <c r="BQW54" s="316"/>
      <c r="BQX54" s="316"/>
      <c r="BQY54" s="316"/>
      <c r="BQZ54" s="316"/>
      <c r="BRA54" s="316"/>
      <c r="BRB54" s="316"/>
      <c r="BRC54" s="316"/>
      <c r="BRD54" s="316"/>
      <c r="BRE54" s="316"/>
      <c r="BRF54" s="316"/>
      <c r="BRG54" s="316"/>
      <c r="BRH54" s="316"/>
      <c r="BRI54" s="316"/>
      <c r="BRJ54" s="316"/>
      <c r="BRK54" s="316"/>
      <c r="BRL54" s="316"/>
      <c r="BRM54" s="316"/>
      <c r="BRN54" s="316"/>
      <c r="BRO54" s="316"/>
      <c r="BRP54" s="316"/>
      <c r="BRQ54" s="316"/>
      <c r="BRR54" s="316"/>
      <c r="BRS54" s="316"/>
      <c r="BRT54" s="316"/>
      <c r="BRU54" s="316"/>
      <c r="BRV54" s="316"/>
      <c r="BRW54" s="316"/>
      <c r="BRX54" s="316"/>
      <c r="BRY54" s="316"/>
      <c r="BRZ54" s="316"/>
      <c r="BSA54" s="316"/>
      <c r="BSB54" s="316"/>
      <c r="BSC54" s="316"/>
      <c r="BSD54" s="316"/>
      <c r="BSE54" s="316"/>
      <c r="BSF54" s="316"/>
      <c r="BSG54" s="316"/>
      <c r="BSH54" s="316"/>
      <c r="BSI54" s="316"/>
      <c r="BSJ54" s="316"/>
      <c r="BSK54" s="316"/>
      <c r="BSL54" s="316"/>
      <c r="BSM54" s="316"/>
      <c r="BSN54" s="316"/>
      <c r="BSO54" s="316"/>
      <c r="BSP54" s="316"/>
      <c r="BSQ54" s="316"/>
      <c r="BSR54" s="316"/>
      <c r="BSS54" s="316"/>
      <c r="BST54" s="316"/>
      <c r="BSU54" s="316"/>
      <c r="BSV54" s="316"/>
      <c r="BSW54" s="316"/>
      <c r="BSX54" s="316"/>
      <c r="BSY54" s="316"/>
      <c r="BSZ54" s="316"/>
      <c r="BTA54" s="316"/>
      <c r="BTB54" s="316"/>
      <c r="BTC54" s="316"/>
      <c r="BTD54" s="316"/>
      <c r="BTE54" s="316"/>
      <c r="BTF54" s="316"/>
      <c r="BTG54" s="316"/>
      <c r="BTH54" s="316"/>
      <c r="BTI54" s="316"/>
      <c r="BTJ54" s="316"/>
      <c r="BTK54" s="316"/>
      <c r="BTL54" s="316"/>
      <c r="BTM54" s="316"/>
      <c r="BTN54" s="316"/>
      <c r="BTO54" s="316"/>
      <c r="BTP54" s="316"/>
      <c r="BTQ54" s="316"/>
      <c r="BTR54" s="316"/>
      <c r="BTS54" s="316"/>
      <c r="BTT54" s="316"/>
      <c r="BTU54" s="316"/>
      <c r="BTV54" s="316"/>
      <c r="BTW54" s="316"/>
      <c r="BTX54" s="316"/>
      <c r="BTY54" s="316"/>
      <c r="BTZ54" s="316"/>
      <c r="BUA54" s="316"/>
      <c r="BUB54" s="316"/>
      <c r="BUC54" s="316"/>
      <c r="BUD54" s="316"/>
      <c r="BUE54" s="316"/>
      <c r="BUF54" s="316"/>
      <c r="BUG54" s="316"/>
      <c r="BUH54" s="316"/>
      <c r="BUI54" s="316"/>
      <c r="BUJ54" s="316"/>
      <c r="BUK54" s="316"/>
      <c r="BUL54" s="316"/>
      <c r="BUM54" s="316"/>
      <c r="BUN54" s="316"/>
      <c r="BUO54" s="316"/>
      <c r="BUP54" s="316"/>
      <c r="BUQ54" s="316"/>
      <c r="BUR54" s="316"/>
      <c r="BUS54" s="316"/>
      <c r="BUT54" s="316"/>
      <c r="BUU54" s="316"/>
      <c r="BUV54" s="316"/>
      <c r="BUW54" s="316"/>
      <c r="BUX54" s="316"/>
      <c r="BUY54" s="316"/>
      <c r="BUZ54" s="316"/>
      <c r="BVA54" s="316"/>
      <c r="BVB54" s="316"/>
      <c r="BVC54" s="316"/>
      <c r="BVD54" s="316"/>
      <c r="BVE54" s="316"/>
      <c r="BVF54" s="316"/>
      <c r="BVG54" s="316"/>
      <c r="BVH54" s="316"/>
      <c r="BVI54" s="316"/>
      <c r="BVJ54" s="316"/>
      <c r="BVK54" s="316"/>
      <c r="BVL54" s="316"/>
      <c r="BVM54" s="316"/>
      <c r="BVN54" s="316"/>
      <c r="BVO54" s="316"/>
      <c r="BVP54" s="316"/>
      <c r="BVQ54" s="316"/>
      <c r="BVR54" s="316"/>
      <c r="BVS54" s="316"/>
      <c r="BVT54" s="316"/>
      <c r="BVU54" s="316"/>
      <c r="BVV54" s="316"/>
      <c r="BVW54" s="316"/>
      <c r="BVX54" s="316"/>
      <c r="BVY54" s="316"/>
      <c r="BVZ54" s="316"/>
      <c r="BWA54" s="316"/>
      <c r="BWB54" s="316"/>
      <c r="BWC54" s="316"/>
      <c r="BWD54" s="316"/>
      <c r="BWE54" s="316"/>
      <c r="BWF54" s="316"/>
      <c r="BWG54" s="316"/>
      <c r="BWH54" s="316"/>
      <c r="BWI54" s="316"/>
      <c r="BWJ54" s="316"/>
      <c r="BWK54" s="316"/>
      <c r="BWL54" s="316"/>
      <c r="BWM54" s="316"/>
      <c r="BWN54" s="316"/>
      <c r="BWO54" s="316"/>
      <c r="BWP54" s="316"/>
      <c r="BWQ54" s="316"/>
      <c r="BWR54" s="316"/>
      <c r="BWS54" s="316"/>
      <c r="BWT54" s="316"/>
      <c r="BWU54" s="316"/>
      <c r="BWV54" s="316"/>
      <c r="BWW54" s="316"/>
      <c r="BWX54" s="316"/>
      <c r="BWY54" s="316"/>
      <c r="BWZ54" s="316"/>
      <c r="BXA54" s="316"/>
      <c r="BXB54" s="316"/>
      <c r="BXC54" s="316"/>
      <c r="BXD54" s="316"/>
      <c r="BXE54" s="316"/>
      <c r="BXF54" s="316"/>
      <c r="BXG54" s="316"/>
      <c r="BXH54" s="316"/>
      <c r="BXI54" s="316"/>
      <c r="BXJ54" s="316"/>
      <c r="BXK54" s="316"/>
      <c r="BXL54" s="316"/>
      <c r="BXM54" s="316"/>
      <c r="BXN54" s="316"/>
      <c r="BXO54" s="316"/>
      <c r="BXP54" s="316"/>
      <c r="BXQ54" s="316"/>
      <c r="BXR54" s="316"/>
      <c r="BXS54" s="316"/>
      <c r="BXT54" s="316"/>
      <c r="BXU54" s="316"/>
      <c r="BXV54" s="316"/>
      <c r="BXW54" s="316"/>
      <c r="BXX54" s="316"/>
      <c r="BXY54" s="316"/>
      <c r="BXZ54" s="316"/>
      <c r="BYA54" s="316"/>
      <c r="BYB54" s="316"/>
      <c r="BYC54" s="316"/>
      <c r="BYD54" s="316"/>
      <c r="BYE54" s="316"/>
      <c r="BYF54" s="316"/>
      <c r="BYG54" s="316"/>
      <c r="BYH54" s="316"/>
      <c r="BYI54" s="316"/>
      <c r="BYJ54" s="316"/>
      <c r="BYK54" s="316"/>
      <c r="BYL54" s="316"/>
      <c r="BYM54" s="316"/>
      <c r="BYN54" s="316"/>
      <c r="BYO54" s="316"/>
      <c r="BYP54" s="316"/>
      <c r="BYQ54" s="316"/>
      <c r="BYR54" s="316"/>
      <c r="BYS54" s="316"/>
      <c r="BYT54" s="316"/>
      <c r="BYU54" s="316"/>
      <c r="BYV54" s="316"/>
      <c r="BYW54" s="316"/>
      <c r="BYX54" s="316"/>
      <c r="BYY54" s="316"/>
      <c r="BYZ54" s="316"/>
      <c r="BZA54" s="316"/>
      <c r="BZB54" s="316"/>
      <c r="BZC54" s="316"/>
      <c r="BZD54" s="316"/>
      <c r="BZE54" s="316"/>
      <c r="BZF54" s="316"/>
      <c r="BZG54" s="316"/>
      <c r="BZH54" s="316"/>
      <c r="BZI54" s="316"/>
      <c r="BZJ54" s="316"/>
      <c r="BZK54" s="316"/>
      <c r="BZL54" s="316"/>
      <c r="BZM54" s="316"/>
      <c r="BZN54" s="316"/>
      <c r="BZO54" s="316"/>
      <c r="BZP54" s="316"/>
      <c r="BZQ54" s="316"/>
      <c r="BZR54" s="316"/>
      <c r="BZS54" s="316"/>
      <c r="BZT54" s="316"/>
      <c r="BZU54" s="316"/>
      <c r="BZV54" s="316"/>
      <c r="BZW54" s="316"/>
      <c r="BZX54" s="316"/>
      <c r="BZY54" s="316"/>
      <c r="BZZ54" s="316"/>
      <c r="CAA54" s="316"/>
      <c r="CAB54" s="316"/>
      <c r="CAC54" s="316"/>
      <c r="CAD54" s="316"/>
      <c r="CAE54" s="316"/>
      <c r="CAF54" s="316"/>
      <c r="CAG54" s="316"/>
      <c r="CAH54" s="316"/>
      <c r="CAI54" s="316"/>
      <c r="CAJ54" s="316"/>
      <c r="CAK54" s="316"/>
      <c r="CAL54" s="316"/>
      <c r="CAM54" s="316"/>
      <c r="CAN54" s="316"/>
      <c r="CAO54" s="316"/>
      <c r="CAP54" s="316"/>
      <c r="CAQ54" s="316"/>
      <c r="CAR54" s="316"/>
      <c r="CAS54" s="316"/>
      <c r="CAT54" s="316"/>
      <c r="CAU54" s="316"/>
      <c r="CAV54" s="316"/>
      <c r="CAW54" s="316"/>
      <c r="CAX54" s="316"/>
      <c r="CAY54" s="316"/>
      <c r="CAZ54" s="316"/>
      <c r="CBA54" s="316"/>
      <c r="CBB54" s="316"/>
      <c r="CBC54" s="316"/>
      <c r="CBD54" s="316"/>
      <c r="CBE54" s="316"/>
      <c r="CBF54" s="316"/>
      <c r="CBG54" s="316"/>
      <c r="CBH54" s="316"/>
      <c r="CBI54" s="316"/>
      <c r="CBJ54" s="316"/>
      <c r="CBK54" s="316"/>
      <c r="CBL54" s="316"/>
      <c r="CBM54" s="316"/>
      <c r="CBN54" s="316"/>
      <c r="CBO54" s="316"/>
      <c r="CBP54" s="316"/>
      <c r="CBQ54" s="316"/>
      <c r="CBR54" s="316"/>
      <c r="CBS54" s="316"/>
      <c r="CBT54" s="316"/>
      <c r="CBU54" s="316"/>
      <c r="CBV54" s="316"/>
      <c r="CBW54" s="316"/>
      <c r="CBX54" s="316"/>
      <c r="CBY54" s="316"/>
      <c r="CBZ54" s="316"/>
      <c r="CCA54" s="316"/>
      <c r="CCB54" s="316"/>
      <c r="CCC54" s="316"/>
      <c r="CCD54" s="316"/>
      <c r="CCE54" s="316"/>
      <c r="CCF54" s="316"/>
      <c r="CCG54" s="316"/>
      <c r="CCH54" s="316"/>
      <c r="CCI54" s="316"/>
      <c r="CCJ54" s="316"/>
      <c r="CCK54" s="316"/>
      <c r="CCL54" s="316"/>
      <c r="CCM54" s="316"/>
      <c r="CCN54" s="316"/>
      <c r="CCO54" s="316"/>
      <c r="CCP54" s="316"/>
      <c r="CCQ54" s="316"/>
      <c r="CCR54" s="316"/>
      <c r="CCS54" s="316"/>
      <c r="CCT54" s="316"/>
      <c r="CCU54" s="316"/>
      <c r="CCV54" s="316"/>
      <c r="CCW54" s="316"/>
      <c r="CCX54" s="316"/>
      <c r="CCY54" s="316"/>
      <c r="CCZ54" s="316"/>
      <c r="CDA54" s="316"/>
      <c r="CDB54" s="316"/>
      <c r="CDC54" s="316"/>
      <c r="CDD54" s="316"/>
      <c r="CDE54" s="316"/>
      <c r="CDF54" s="316"/>
      <c r="CDG54" s="316"/>
      <c r="CDH54" s="316"/>
      <c r="CDI54" s="316"/>
      <c r="CDJ54" s="316"/>
      <c r="CDK54" s="316"/>
      <c r="CDL54" s="316"/>
      <c r="CDM54" s="316"/>
      <c r="CDN54" s="316"/>
      <c r="CDO54" s="316"/>
      <c r="CDP54" s="316"/>
      <c r="CDQ54" s="316"/>
      <c r="CDR54" s="316"/>
      <c r="CDS54" s="316"/>
      <c r="CDT54" s="316"/>
      <c r="CDU54" s="316"/>
      <c r="CDV54" s="316"/>
      <c r="CDW54" s="316"/>
      <c r="CDX54" s="316"/>
      <c r="CDY54" s="316"/>
      <c r="CDZ54" s="316"/>
      <c r="CEA54" s="316"/>
      <c r="CEB54" s="316"/>
      <c r="CEC54" s="316"/>
      <c r="CED54" s="316"/>
      <c r="CEE54" s="316"/>
      <c r="CEF54" s="316"/>
      <c r="CEG54" s="316"/>
      <c r="CEH54" s="316"/>
      <c r="CEI54" s="316"/>
      <c r="CEJ54" s="316"/>
      <c r="CEK54" s="316"/>
      <c r="CEL54" s="316"/>
      <c r="CEM54" s="316"/>
      <c r="CEN54" s="316"/>
      <c r="CEO54" s="316"/>
      <c r="CEP54" s="316"/>
      <c r="CEQ54" s="316"/>
      <c r="CER54" s="316"/>
      <c r="CES54" s="316"/>
      <c r="CET54" s="316"/>
      <c r="CEU54" s="316"/>
      <c r="CEV54" s="316"/>
      <c r="CEW54" s="316"/>
      <c r="CEX54" s="316"/>
      <c r="CEY54" s="316"/>
      <c r="CEZ54" s="316"/>
      <c r="CFA54" s="316"/>
      <c r="CFB54" s="316"/>
      <c r="CFC54" s="316"/>
      <c r="CFD54" s="316"/>
      <c r="CFE54" s="316"/>
      <c r="CFF54" s="316"/>
      <c r="CFG54" s="316"/>
      <c r="CFH54" s="316"/>
      <c r="CFI54" s="316"/>
      <c r="CFJ54" s="316"/>
      <c r="CFK54" s="316"/>
      <c r="CFL54" s="316"/>
      <c r="CFM54" s="316"/>
      <c r="CFN54" s="316"/>
      <c r="CFO54" s="316"/>
      <c r="CFP54" s="316"/>
      <c r="CFQ54" s="316"/>
      <c r="CFR54" s="316"/>
      <c r="CFS54" s="316"/>
      <c r="CFT54" s="316"/>
      <c r="CFU54" s="316"/>
      <c r="CFV54" s="316"/>
      <c r="CFW54" s="316"/>
      <c r="CFX54" s="316"/>
      <c r="CFY54" s="316"/>
      <c r="CFZ54" s="316"/>
      <c r="CGA54" s="316"/>
      <c r="CGB54" s="316"/>
      <c r="CGC54" s="316"/>
      <c r="CGD54" s="316"/>
      <c r="CGE54" s="316"/>
      <c r="CGF54" s="316"/>
      <c r="CGG54" s="316"/>
      <c r="CGH54" s="316"/>
      <c r="CGI54" s="316"/>
      <c r="CGJ54" s="316"/>
      <c r="CGK54" s="316"/>
      <c r="CGL54" s="316"/>
      <c r="CGM54" s="316"/>
      <c r="CGN54" s="316"/>
      <c r="CGO54" s="316"/>
      <c r="CGP54" s="316"/>
      <c r="CGQ54" s="316"/>
      <c r="CGR54" s="316"/>
      <c r="CGS54" s="316"/>
      <c r="CGT54" s="316"/>
      <c r="CGU54" s="316"/>
      <c r="CGV54" s="316"/>
      <c r="CGW54" s="316"/>
      <c r="CGX54" s="316"/>
      <c r="CGY54" s="316"/>
      <c r="CGZ54" s="316"/>
      <c r="CHA54" s="316"/>
      <c r="CHB54" s="316"/>
      <c r="CHC54" s="316"/>
      <c r="CHD54" s="316"/>
      <c r="CHE54" s="316"/>
      <c r="CHF54" s="316"/>
      <c r="CHG54" s="316"/>
      <c r="CHH54" s="316"/>
      <c r="CHI54" s="316"/>
      <c r="CHJ54" s="316"/>
      <c r="CHK54" s="316"/>
      <c r="CHL54" s="316"/>
      <c r="CHM54" s="316"/>
      <c r="CHN54" s="316"/>
      <c r="CHO54" s="316"/>
      <c r="CHP54" s="316"/>
      <c r="CHQ54" s="316"/>
      <c r="CHR54" s="316"/>
      <c r="CHS54" s="316"/>
      <c r="CHT54" s="316"/>
      <c r="CHU54" s="316"/>
      <c r="CHV54" s="316"/>
      <c r="CHW54" s="316"/>
      <c r="CHX54" s="316"/>
      <c r="CHY54" s="316"/>
      <c r="CHZ54" s="316"/>
      <c r="CIA54" s="316"/>
      <c r="CIB54" s="316"/>
      <c r="CIC54" s="316"/>
      <c r="CID54" s="316"/>
      <c r="CIE54" s="316"/>
      <c r="CIF54" s="316"/>
      <c r="CIG54" s="316"/>
      <c r="CIH54" s="316"/>
      <c r="CII54" s="316"/>
      <c r="CIJ54" s="316"/>
      <c r="CIK54" s="316"/>
      <c r="CIL54" s="316"/>
      <c r="CIM54" s="316"/>
      <c r="CIN54" s="316"/>
      <c r="CIO54" s="316"/>
      <c r="CIP54" s="316"/>
      <c r="CIQ54" s="316"/>
      <c r="CIR54" s="316"/>
      <c r="CIS54" s="316"/>
      <c r="CIT54" s="316"/>
      <c r="CIU54" s="316"/>
      <c r="CIV54" s="316"/>
      <c r="CIW54" s="316"/>
      <c r="CIX54" s="316"/>
      <c r="CIY54" s="316"/>
      <c r="CIZ54" s="316"/>
      <c r="CJA54" s="316"/>
      <c r="CJB54" s="316"/>
      <c r="CJC54" s="316"/>
      <c r="CJD54" s="316"/>
      <c r="CJE54" s="316"/>
      <c r="CJF54" s="316"/>
      <c r="CJG54" s="316"/>
      <c r="CJH54" s="316"/>
      <c r="CJI54" s="316"/>
      <c r="CJJ54" s="316"/>
      <c r="CJK54" s="316"/>
      <c r="CJL54" s="316"/>
      <c r="CJM54" s="316"/>
      <c r="CJN54" s="316"/>
      <c r="CJO54" s="316"/>
      <c r="CJP54" s="316"/>
      <c r="CJQ54" s="316"/>
      <c r="CJR54" s="316"/>
      <c r="CJS54" s="316"/>
      <c r="CJT54" s="316"/>
      <c r="CJU54" s="316"/>
      <c r="CJV54" s="316"/>
      <c r="CJW54" s="316"/>
      <c r="CJX54" s="316"/>
      <c r="CJY54" s="316"/>
      <c r="CJZ54" s="316"/>
      <c r="CKA54" s="316"/>
      <c r="CKB54" s="316"/>
      <c r="CKC54" s="316"/>
      <c r="CKD54" s="316"/>
      <c r="CKE54" s="316"/>
      <c r="CKF54" s="316"/>
      <c r="CKG54" s="316"/>
      <c r="CKH54" s="316"/>
      <c r="CKI54" s="316"/>
      <c r="CKJ54" s="316"/>
      <c r="CKK54" s="316"/>
      <c r="CKL54" s="316"/>
      <c r="CKM54" s="316"/>
      <c r="CKN54" s="316"/>
      <c r="CKO54" s="316"/>
      <c r="CKP54" s="316"/>
      <c r="CKQ54" s="316"/>
      <c r="CKR54" s="316"/>
      <c r="CKS54" s="316"/>
      <c r="CKT54" s="316"/>
      <c r="CKU54" s="316"/>
      <c r="CKV54" s="316"/>
      <c r="CKW54" s="316"/>
      <c r="CKX54" s="316"/>
      <c r="CKY54" s="316"/>
      <c r="CKZ54" s="316"/>
      <c r="CLA54" s="316"/>
      <c r="CLB54" s="316"/>
      <c r="CLC54" s="316"/>
      <c r="CLD54" s="316"/>
      <c r="CLE54" s="316"/>
      <c r="CLF54" s="316"/>
      <c r="CLG54" s="316"/>
      <c r="CLH54" s="316"/>
      <c r="CLI54" s="316"/>
      <c r="CLJ54" s="316"/>
      <c r="CLK54" s="316"/>
      <c r="CLL54" s="316"/>
      <c r="CLM54" s="316"/>
      <c r="CLN54" s="316"/>
      <c r="CLO54" s="316"/>
      <c r="CLP54" s="316"/>
      <c r="CLQ54" s="316"/>
      <c r="CLR54" s="316"/>
      <c r="CLS54" s="316"/>
      <c r="CLT54" s="316"/>
      <c r="CLU54" s="316"/>
      <c r="CLV54" s="316"/>
      <c r="CLW54" s="316"/>
      <c r="CLX54" s="316"/>
      <c r="CLY54" s="316"/>
      <c r="CLZ54" s="316"/>
      <c r="CMA54" s="316"/>
      <c r="CMB54" s="316"/>
      <c r="CMC54" s="316"/>
      <c r="CMD54" s="316"/>
      <c r="CME54" s="316"/>
      <c r="CMF54" s="316"/>
      <c r="CMG54" s="316"/>
      <c r="CMH54" s="316"/>
      <c r="CMI54" s="316"/>
      <c r="CMJ54" s="316"/>
      <c r="CMK54" s="316"/>
      <c r="CML54" s="316"/>
      <c r="CMM54" s="316"/>
      <c r="CMN54" s="316"/>
      <c r="CMO54" s="316"/>
      <c r="CMP54" s="316"/>
      <c r="CMQ54" s="316"/>
      <c r="CMR54" s="316"/>
      <c r="CMS54" s="316"/>
      <c r="CMT54" s="316"/>
      <c r="CMU54" s="316"/>
      <c r="CMV54" s="316"/>
      <c r="CMW54" s="316"/>
      <c r="CMX54" s="316"/>
      <c r="CMY54" s="316"/>
      <c r="CMZ54" s="316"/>
      <c r="CNA54" s="316"/>
      <c r="CNB54" s="316"/>
      <c r="CNC54" s="316"/>
      <c r="CND54" s="316"/>
      <c r="CNE54" s="316"/>
      <c r="CNF54" s="316"/>
      <c r="CNG54" s="316"/>
      <c r="CNH54" s="316"/>
      <c r="CNI54" s="316"/>
      <c r="CNJ54" s="316"/>
      <c r="CNK54" s="316"/>
      <c r="CNL54" s="316"/>
      <c r="CNM54" s="316"/>
      <c r="CNN54" s="316"/>
      <c r="CNO54" s="316"/>
      <c r="CNP54" s="316"/>
      <c r="CNQ54" s="316"/>
      <c r="CNR54" s="316"/>
      <c r="CNS54" s="316"/>
      <c r="CNT54" s="316"/>
      <c r="CNU54" s="316"/>
      <c r="CNV54" s="316"/>
      <c r="CNW54" s="316"/>
      <c r="CNX54" s="316"/>
      <c r="CNY54" s="316"/>
      <c r="CNZ54" s="316"/>
      <c r="COA54" s="316"/>
      <c r="COB54" s="316"/>
      <c r="COC54" s="316"/>
      <c r="COD54" s="316"/>
      <c r="COE54" s="316"/>
      <c r="COF54" s="316"/>
      <c r="COG54" s="316"/>
      <c r="COH54" s="316"/>
      <c r="COI54" s="316"/>
      <c r="COJ54" s="316"/>
      <c r="COK54" s="316"/>
      <c r="COL54" s="316"/>
      <c r="COM54" s="316"/>
      <c r="CON54" s="316"/>
      <c r="COO54" s="316"/>
      <c r="COP54" s="316"/>
      <c r="COQ54" s="316"/>
      <c r="COR54" s="316"/>
      <c r="COS54" s="316"/>
      <c r="COT54" s="316"/>
      <c r="COU54" s="316"/>
      <c r="COV54" s="316"/>
      <c r="COW54" s="316"/>
      <c r="COX54" s="316"/>
      <c r="COY54" s="316"/>
      <c r="COZ54" s="316"/>
      <c r="CPA54" s="316"/>
      <c r="CPB54" s="316"/>
      <c r="CPC54" s="316"/>
      <c r="CPD54" s="316"/>
      <c r="CPE54" s="316"/>
      <c r="CPF54" s="316"/>
      <c r="CPG54" s="316"/>
      <c r="CPH54" s="316"/>
      <c r="CPI54" s="316"/>
      <c r="CPJ54" s="316"/>
      <c r="CPK54" s="316"/>
      <c r="CPL54" s="316"/>
      <c r="CPM54" s="316"/>
      <c r="CPN54" s="316"/>
      <c r="CPO54" s="316"/>
      <c r="CPP54" s="316"/>
      <c r="CPQ54" s="316"/>
      <c r="CPR54" s="316"/>
      <c r="CPS54" s="316"/>
      <c r="CPT54" s="316"/>
      <c r="CPU54" s="316"/>
      <c r="CPV54" s="316"/>
      <c r="CPW54" s="316"/>
      <c r="CPX54" s="316"/>
      <c r="CPY54" s="316"/>
      <c r="CPZ54" s="316"/>
      <c r="CQA54" s="316"/>
      <c r="CQB54" s="316"/>
      <c r="CQC54" s="316"/>
      <c r="CQD54" s="316"/>
      <c r="CQE54" s="316"/>
      <c r="CQF54" s="316"/>
      <c r="CQG54" s="316"/>
      <c r="CQH54" s="316"/>
      <c r="CQI54" s="316"/>
      <c r="CQJ54" s="316"/>
      <c r="CQK54" s="316"/>
      <c r="CQL54" s="316"/>
      <c r="CQM54" s="316"/>
      <c r="CQN54" s="316"/>
      <c r="CQO54" s="316"/>
      <c r="CQP54" s="316"/>
      <c r="CQQ54" s="316"/>
      <c r="CQR54" s="316"/>
      <c r="CQS54" s="316"/>
      <c r="CQT54" s="316"/>
      <c r="CQU54" s="316"/>
      <c r="CQV54" s="316"/>
      <c r="CQW54" s="316"/>
      <c r="CQX54" s="316"/>
      <c r="CQY54" s="316"/>
      <c r="CQZ54" s="316"/>
      <c r="CRA54" s="316"/>
      <c r="CRB54" s="316"/>
      <c r="CRC54" s="316"/>
      <c r="CRD54" s="316"/>
      <c r="CRE54" s="316"/>
      <c r="CRF54" s="316"/>
      <c r="CRG54" s="316"/>
      <c r="CRH54" s="316"/>
      <c r="CRI54" s="316"/>
      <c r="CRJ54" s="316"/>
      <c r="CRK54" s="316"/>
      <c r="CRL54" s="316"/>
      <c r="CRM54" s="316"/>
      <c r="CRN54" s="316"/>
      <c r="CRO54" s="316"/>
      <c r="CRP54" s="316"/>
      <c r="CRQ54" s="316"/>
      <c r="CRR54" s="316"/>
      <c r="CRS54" s="316"/>
      <c r="CRT54" s="316"/>
      <c r="CRU54" s="316"/>
      <c r="CRV54" s="316"/>
      <c r="CRW54" s="316"/>
      <c r="CRX54" s="316"/>
      <c r="CRY54" s="316"/>
      <c r="CRZ54" s="316"/>
      <c r="CSA54" s="316"/>
      <c r="CSB54" s="316"/>
      <c r="CSC54" s="316"/>
      <c r="CSD54" s="316"/>
      <c r="CSE54" s="316"/>
      <c r="CSF54" s="316"/>
      <c r="CSG54" s="316"/>
      <c r="CSH54" s="316"/>
      <c r="CSI54" s="316"/>
      <c r="CSJ54" s="316"/>
      <c r="CSK54" s="316"/>
      <c r="CSL54" s="316"/>
      <c r="CSM54" s="316"/>
      <c r="CSN54" s="316"/>
      <c r="CSO54" s="316"/>
      <c r="CSP54" s="316"/>
      <c r="CSQ54" s="316"/>
      <c r="CSR54" s="316"/>
      <c r="CSS54" s="316"/>
      <c r="CST54" s="316"/>
      <c r="CSU54" s="316"/>
      <c r="CSV54" s="316"/>
      <c r="CSW54" s="316"/>
      <c r="CSX54" s="316"/>
      <c r="CSY54" s="316"/>
      <c r="CSZ54" s="316"/>
      <c r="CTA54" s="316"/>
      <c r="CTB54" s="316"/>
      <c r="CTC54" s="316"/>
      <c r="CTD54" s="316"/>
      <c r="CTE54" s="316"/>
      <c r="CTF54" s="316"/>
      <c r="CTG54" s="316"/>
      <c r="CTH54" s="316"/>
      <c r="CTI54" s="316"/>
      <c r="CTJ54" s="316"/>
      <c r="CTK54" s="316"/>
      <c r="CTL54" s="316"/>
      <c r="CTM54" s="316"/>
      <c r="CTN54" s="316"/>
      <c r="CTO54" s="316"/>
      <c r="CTP54" s="316"/>
      <c r="CTQ54" s="316"/>
      <c r="CTR54" s="316"/>
      <c r="CTS54" s="316"/>
      <c r="CTT54" s="316"/>
      <c r="CTU54" s="316"/>
      <c r="CTV54" s="316"/>
      <c r="CTW54" s="316"/>
      <c r="CTX54" s="316"/>
      <c r="CTY54" s="316"/>
      <c r="CTZ54" s="316"/>
      <c r="CUA54" s="316"/>
      <c r="CUB54" s="316"/>
      <c r="CUC54" s="316"/>
      <c r="CUD54" s="316"/>
      <c r="CUE54" s="316"/>
      <c r="CUF54" s="316"/>
      <c r="CUG54" s="316"/>
      <c r="CUH54" s="316"/>
      <c r="CUI54" s="316"/>
      <c r="CUJ54" s="316"/>
      <c r="CUK54" s="316"/>
      <c r="CUL54" s="316"/>
      <c r="CUM54" s="316"/>
      <c r="CUN54" s="316"/>
      <c r="CUO54" s="316"/>
      <c r="CUP54" s="316"/>
      <c r="CUQ54" s="316"/>
      <c r="CUR54" s="316"/>
      <c r="CUS54" s="316"/>
      <c r="CUT54" s="316"/>
      <c r="CUU54" s="316"/>
      <c r="CUV54" s="316"/>
      <c r="CUW54" s="316"/>
      <c r="CUX54" s="316"/>
      <c r="CUY54" s="316"/>
      <c r="CUZ54" s="316"/>
      <c r="CVA54" s="316"/>
      <c r="CVB54" s="316"/>
      <c r="CVC54" s="316"/>
      <c r="CVD54" s="316"/>
      <c r="CVE54" s="316"/>
      <c r="CVF54" s="316"/>
      <c r="CVG54" s="316"/>
      <c r="CVH54" s="316"/>
      <c r="CVI54" s="316"/>
      <c r="CVJ54" s="316"/>
      <c r="CVK54" s="316"/>
      <c r="CVL54" s="316"/>
      <c r="CVM54" s="316"/>
      <c r="CVN54" s="316"/>
      <c r="CVO54" s="316"/>
      <c r="CVP54" s="316"/>
      <c r="CVQ54" s="316"/>
      <c r="CVR54" s="316"/>
      <c r="CVS54" s="316"/>
      <c r="CVT54" s="316"/>
      <c r="CVU54" s="316"/>
      <c r="CVV54" s="316"/>
      <c r="CVW54" s="316"/>
      <c r="CVX54" s="316"/>
      <c r="CVY54" s="316"/>
      <c r="CVZ54" s="316"/>
      <c r="CWA54" s="316"/>
      <c r="CWB54" s="316"/>
      <c r="CWC54" s="316"/>
      <c r="CWD54" s="316"/>
      <c r="CWE54" s="316"/>
      <c r="CWF54" s="316"/>
      <c r="CWG54" s="316"/>
      <c r="CWH54" s="316"/>
      <c r="CWI54" s="316"/>
      <c r="CWJ54" s="316"/>
      <c r="CWK54" s="316"/>
      <c r="CWL54" s="316"/>
      <c r="CWM54" s="316"/>
      <c r="CWN54" s="316"/>
      <c r="CWO54" s="316"/>
      <c r="CWP54" s="316"/>
      <c r="CWQ54" s="316"/>
      <c r="CWR54" s="316"/>
      <c r="CWS54" s="316"/>
      <c r="CWT54" s="316"/>
      <c r="CWU54" s="316"/>
      <c r="CWV54" s="316"/>
      <c r="CWW54" s="316"/>
      <c r="CWX54" s="316"/>
      <c r="CWY54" s="316"/>
      <c r="CWZ54" s="316"/>
      <c r="CXA54" s="316"/>
      <c r="CXB54" s="316"/>
      <c r="CXC54" s="316"/>
      <c r="CXD54" s="316"/>
      <c r="CXE54" s="316"/>
      <c r="CXF54" s="316"/>
      <c r="CXG54" s="316"/>
      <c r="CXH54" s="316"/>
      <c r="CXI54" s="316"/>
      <c r="CXJ54" s="316"/>
      <c r="CXK54" s="316"/>
      <c r="CXL54" s="316"/>
      <c r="CXM54" s="316"/>
      <c r="CXN54" s="316"/>
      <c r="CXO54" s="316"/>
      <c r="CXP54" s="316"/>
      <c r="CXQ54" s="316"/>
      <c r="CXR54" s="316"/>
      <c r="CXS54" s="316"/>
      <c r="CXT54" s="316"/>
      <c r="CXU54" s="316"/>
      <c r="CXV54" s="316"/>
      <c r="CXW54" s="316"/>
      <c r="CXX54" s="316"/>
      <c r="CXY54" s="316"/>
      <c r="CXZ54" s="316"/>
      <c r="CYA54" s="316"/>
      <c r="CYB54" s="316"/>
      <c r="CYC54" s="316"/>
      <c r="CYD54" s="316"/>
      <c r="CYE54" s="316"/>
      <c r="CYF54" s="316"/>
      <c r="CYG54" s="316"/>
      <c r="CYH54" s="316"/>
      <c r="CYI54" s="316"/>
      <c r="CYJ54" s="316"/>
      <c r="CYK54" s="316"/>
      <c r="CYL54" s="316"/>
      <c r="CYM54" s="316"/>
      <c r="CYN54" s="316"/>
      <c r="CYO54" s="316"/>
      <c r="CYP54" s="316"/>
      <c r="CYQ54" s="316"/>
      <c r="CYR54" s="316"/>
      <c r="CYS54" s="316"/>
      <c r="CYT54" s="316"/>
      <c r="CYU54" s="316"/>
      <c r="CYV54" s="316"/>
      <c r="CYW54" s="316"/>
      <c r="CYX54" s="316"/>
      <c r="CYY54" s="316"/>
      <c r="CYZ54" s="316"/>
      <c r="CZA54" s="316"/>
      <c r="CZB54" s="316"/>
      <c r="CZC54" s="316"/>
      <c r="CZD54" s="316"/>
      <c r="CZE54" s="316"/>
      <c r="CZF54" s="316"/>
      <c r="CZG54" s="316"/>
      <c r="CZH54" s="316"/>
      <c r="CZI54" s="316"/>
      <c r="CZJ54" s="316"/>
      <c r="CZK54" s="316"/>
      <c r="CZL54" s="316"/>
      <c r="CZM54" s="316"/>
      <c r="CZN54" s="316"/>
      <c r="CZO54" s="316"/>
      <c r="CZP54" s="316"/>
      <c r="CZQ54" s="316"/>
      <c r="CZR54" s="316"/>
      <c r="CZS54" s="316"/>
      <c r="CZT54" s="316"/>
      <c r="CZU54" s="316"/>
      <c r="CZV54" s="316"/>
      <c r="CZW54" s="316"/>
      <c r="CZX54" s="316"/>
      <c r="CZY54" s="316"/>
      <c r="CZZ54" s="316"/>
      <c r="DAA54" s="316"/>
      <c r="DAB54" s="316"/>
      <c r="DAC54" s="316"/>
      <c r="DAD54" s="316"/>
      <c r="DAE54" s="316"/>
      <c r="DAF54" s="316"/>
      <c r="DAG54" s="316"/>
      <c r="DAH54" s="316"/>
      <c r="DAI54" s="316"/>
      <c r="DAJ54" s="316"/>
      <c r="DAK54" s="316"/>
      <c r="DAL54" s="316"/>
      <c r="DAM54" s="316"/>
      <c r="DAN54" s="316"/>
      <c r="DAO54" s="316"/>
      <c r="DAP54" s="316"/>
      <c r="DAQ54" s="316"/>
      <c r="DAR54" s="316"/>
      <c r="DAS54" s="316"/>
      <c r="DAT54" s="316"/>
      <c r="DAU54" s="316"/>
      <c r="DAV54" s="316"/>
      <c r="DAW54" s="316"/>
      <c r="DAX54" s="316"/>
      <c r="DAY54" s="316"/>
      <c r="DAZ54" s="316"/>
      <c r="DBA54" s="316"/>
      <c r="DBB54" s="316"/>
      <c r="DBC54" s="316"/>
      <c r="DBD54" s="316"/>
      <c r="DBE54" s="316"/>
      <c r="DBF54" s="316"/>
      <c r="DBG54" s="316"/>
      <c r="DBH54" s="316"/>
      <c r="DBI54" s="316"/>
      <c r="DBJ54" s="316"/>
      <c r="DBK54" s="316"/>
      <c r="DBL54" s="316"/>
      <c r="DBM54" s="316"/>
      <c r="DBN54" s="316"/>
      <c r="DBO54" s="316"/>
      <c r="DBP54" s="316"/>
      <c r="DBQ54" s="316"/>
      <c r="DBR54" s="316"/>
      <c r="DBS54" s="316"/>
      <c r="DBT54" s="316"/>
      <c r="DBU54" s="316"/>
      <c r="DBV54" s="316"/>
      <c r="DBW54" s="316"/>
      <c r="DBX54" s="316"/>
      <c r="DBY54" s="316"/>
      <c r="DBZ54" s="316"/>
      <c r="DCA54" s="316"/>
      <c r="DCB54" s="316"/>
      <c r="DCC54" s="316"/>
      <c r="DCD54" s="316"/>
      <c r="DCE54" s="316"/>
      <c r="DCF54" s="316"/>
      <c r="DCG54" s="316"/>
      <c r="DCH54" s="316"/>
      <c r="DCI54" s="316"/>
      <c r="DCJ54" s="316"/>
      <c r="DCK54" s="316"/>
      <c r="DCL54" s="316"/>
      <c r="DCM54" s="316"/>
      <c r="DCN54" s="316"/>
      <c r="DCO54" s="316"/>
      <c r="DCP54" s="316"/>
      <c r="DCQ54" s="316"/>
      <c r="DCR54" s="316"/>
      <c r="DCS54" s="316"/>
      <c r="DCT54" s="316"/>
      <c r="DCU54" s="316"/>
      <c r="DCV54" s="316"/>
      <c r="DCW54" s="316"/>
      <c r="DCX54" s="316"/>
      <c r="DCY54" s="316"/>
      <c r="DCZ54" s="316"/>
      <c r="DDA54" s="316"/>
      <c r="DDB54" s="316"/>
      <c r="DDC54" s="316"/>
      <c r="DDD54" s="316"/>
      <c r="DDE54" s="316"/>
      <c r="DDF54" s="316"/>
      <c r="DDG54" s="316"/>
      <c r="DDH54" s="316"/>
      <c r="DDI54" s="316"/>
      <c r="DDJ54" s="316"/>
      <c r="DDK54" s="316"/>
      <c r="DDL54" s="316"/>
      <c r="DDM54" s="316"/>
      <c r="DDN54" s="316"/>
      <c r="DDO54" s="316"/>
      <c r="DDP54" s="316"/>
      <c r="DDQ54" s="316"/>
      <c r="DDR54" s="316"/>
      <c r="DDS54" s="316"/>
      <c r="DDT54" s="316"/>
      <c r="DDU54" s="316"/>
      <c r="DDV54" s="316"/>
      <c r="DDW54" s="316"/>
      <c r="DDX54" s="316"/>
      <c r="DDY54" s="316"/>
      <c r="DDZ54" s="316"/>
      <c r="DEA54" s="316"/>
      <c r="DEB54" s="316"/>
      <c r="DEC54" s="316"/>
      <c r="DED54" s="316"/>
      <c r="DEE54" s="316"/>
      <c r="DEF54" s="316"/>
      <c r="DEG54" s="316"/>
      <c r="DEH54" s="316"/>
      <c r="DEI54" s="316"/>
      <c r="DEJ54" s="316"/>
      <c r="DEK54" s="316"/>
      <c r="DEL54" s="316"/>
      <c r="DEM54" s="316"/>
      <c r="DEN54" s="316"/>
      <c r="DEO54" s="316"/>
      <c r="DEP54" s="316"/>
      <c r="DEQ54" s="316"/>
      <c r="DER54" s="316"/>
      <c r="DES54" s="316"/>
      <c r="DET54" s="316"/>
      <c r="DEU54" s="316"/>
      <c r="DEV54" s="316"/>
      <c r="DEW54" s="316"/>
      <c r="DEX54" s="316"/>
      <c r="DEY54" s="316"/>
      <c r="DEZ54" s="316"/>
      <c r="DFA54" s="316"/>
      <c r="DFB54" s="316"/>
      <c r="DFC54" s="316"/>
      <c r="DFD54" s="316"/>
      <c r="DFE54" s="316"/>
      <c r="DFF54" s="316"/>
      <c r="DFG54" s="316"/>
      <c r="DFH54" s="316"/>
      <c r="DFI54" s="316"/>
      <c r="DFJ54" s="316"/>
      <c r="DFK54" s="316"/>
      <c r="DFL54" s="316"/>
      <c r="DFM54" s="316"/>
      <c r="DFN54" s="316"/>
      <c r="DFO54" s="316"/>
      <c r="DFP54" s="316"/>
      <c r="DFQ54" s="316"/>
      <c r="DFR54" s="316"/>
      <c r="DFS54" s="316"/>
      <c r="DFT54" s="316"/>
      <c r="DFU54" s="316"/>
      <c r="DFV54" s="316"/>
      <c r="DFW54" s="316"/>
      <c r="DFX54" s="316"/>
      <c r="DFY54" s="316"/>
      <c r="DFZ54" s="316"/>
      <c r="DGA54" s="316"/>
      <c r="DGB54" s="316"/>
      <c r="DGC54" s="316"/>
      <c r="DGD54" s="316"/>
      <c r="DGE54" s="316"/>
      <c r="DGF54" s="316"/>
      <c r="DGG54" s="316"/>
      <c r="DGH54" s="316"/>
      <c r="DGI54" s="316"/>
      <c r="DGJ54" s="316"/>
      <c r="DGK54" s="316"/>
      <c r="DGL54" s="316"/>
      <c r="DGM54" s="316"/>
      <c r="DGN54" s="316"/>
      <c r="DGO54" s="316"/>
      <c r="DGP54" s="316"/>
      <c r="DGQ54" s="316"/>
      <c r="DGR54" s="316"/>
      <c r="DGS54" s="316"/>
      <c r="DGT54" s="316"/>
      <c r="DGU54" s="316"/>
      <c r="DGV54" s="316"/>
      <c r="DGW54" s="316"/>
      <c r="DGX54" s="316"/>
      <c r="DGY54" s="316"/>
      <c r="DGZ54" s="316"/>
      <c r="DHA54" s="316"/>
      <c r="DHB54" s="316"/>
      <c r="DHC54" s="316"/>
      <c r="DHD54" s="316"/>
      <c r="DHE54" s="316"/>
      <c r="DHF54" s="316"/>
      <c r="DHG54" s="316"/>
      <c r="DHH54" s="316"/>
      <c r="DHI54" s="316"/>
      <c r="DHJ54" s="316"/>
      <c r="DHK54" s="316"/>
      <c r="DHL54" s="316"/>
      <c r="DHM54" s="316"/>
      <c r="DHN54" s="316"/>
      <c r="DHO54" s="316"/>
      <c r="DHP54" s="316"/>
      <c r="DHQ54" s="316"/>
      <c r="DHR54" s="316"/>
      <c r="DHS54" s="316"/>
      <c r="DHT54" s="316"/>
      <c r="DHU54" s="316"/>
      <c r="DHV54" s="316"/>
      <c r="DHW54" s="316"/>
      <c r="DHX54" s="316"/>
      <c r="DHY54" s="316"/>
      <c r="DHZ54" s="316"/>
      <c r="DIA54" s="316"/>
      <c r="DIB54" s="316"/>
      <c r="DIC54" s="316"/>
      <c r="DID54" s="316"/>
      <c r="DIE54" s="316"/>
      <c r="DIF54" s="316"/>
      <c r="DIG54" s="316"/>
      <c r="DIH54" s="316"/>
      <c r="DII54" s="316"/>
      <c r="DIJ54" s="316"/>
      <c r="DIK54" s="316"/>
      <c r="DIL54" s="316"/>
      <c r="DIM54" s="316"/>
      <c r="DIN54" s="316"/>
      <c r="DIO54" s="316"/>
      <c r="DIP54" s="316"/>
      <c r="DIQ54" s="316"/>
      <c r="DIR54" s="316"/>
      <c r="DIS54" s="316"/>
      <c r="DIT54" s="316"/>
      <c r="DIU54" s="316"/>
      <c r="DIV54" s="316"/>
      <c r="DIW54" s="316"/>
      <c r="DIX54" s="316"/>
      <c r="DIY54" s="316"/>
      <c r="DIZ54" s="316"/>
      <c r="DJA54" s="316"/>
      <c r="DJB54" s="316"/>
      <c r="DJC54" s="316"/>
      <c r="DJD54" s="316"/>
      <c r="DJE54" s="316"/>
      <c r="DJF54" s="316"/>
      <c r="DJG54" s="316"/>
      <c r="DJH54" s="316"/>
      <c r="DJI54" s="316"/>
      <c r="DJJ54" s="316"/>
      <c r="DJK54" s="316"/>
      <c r="DJL54" s="316"/>
      <c r="DJM54" s="316"/>
      <c r="DJN54" s="316"/>
      <c r="DJO54" s="316"/>
      <c r="DJP54" s="316"/>
      <c r="DJQ54" s="316"/>
      <c r="DJR54" s="316"/>
      <c r="DJS54" s="316"/>
      <c r="DJT54" s="316"/>
      <c r="DJU54" s="316"/>
      <c r="DJV54" s="316"/>
      <c r="DJW54" s="316"/>
      <c r="DJX54" s="316"/>
      <c r="DJY54" s="316"/>
      <c r="DJZ54" s="316"/>
      <c r="DKA54" s="316"/>
      <c r="DKB54" s="316"/>
      <c r="DKC54" s="316"/>
      <c r="DKD54" s="316"/>
      <c r="DKE54" s="316"/>
      <c r="DKF54" s="316"/>
      <c r="DKG54" s="316"/>
      <c r="DKH54" s="316"/>
      <c r="DKI54" s="316"/>
      <c r="DKJ54" s="316"/>
      <c r="DKK54" s="316"/>
      <c r="DKL54" s="316"/>
      <c r="DKM54" s="316"/>
      <c r="DKN54" s="316"/>
      <c r="DKO54" s="316"/>
      <c r="DKP54" s="316"/>
      <c r="DKQ54" s="316"/>
      <c r="DKR54" s="316"/>
      <c r="DKS54" s="316"/>
      <c r="DKT54" s="316"/>
      <c r="DKU54" s="316"/>
      <c r="DKV54" s="316"/>
      <c r="DKW54" s="316"/>
      <c r="DKX54" s="316"/>
      <c r="DKY54" s="316"/>
      <c r="DKZ54" s="316"/>
      <c r="DLA54" s="316"/>
      <c r="DLB54" s="316"/>
      <c r="DLC54" s="316"/>
      <c r="DLD54" s="316"/>
      <c r="DLE54" s="316"/>
      <c r="DLF54" s="316"/>
      <c r="DLG54" s="316"/>
      <c r="DLH54" s="316"/>
      <c r="DLI54" s="316"/>
      <c r="DLJ54" s="316"/>
      <c r="DLK54" s="316"/>
      <c r="DLL54" s="316"/>
      <c r="DLM54" s="316"/>
      <c r="DLN54" s="316"/>
      <c r="DLO54" s="316"/>
      <c r="DLP54" s="316"/>
      <c r="DLQ54" s="316"/>
      <c r="DLR54" s="316"/>
      <c r="DLS54" s="316"/>
      <c r="DLT54" s="316"/>
      <c r="DLU54" s="316"/>
      <c r="DLV54" s="316"/>
      <c r="DLW54" s="316"/>
      <c r="DLX54" s="316"/>
      <c r="DLY54" s="316"/>
      <c r="DLZ54" s="316"/>
      <c r="DMA54" s="316"/>
      <c r="DMB54" s="316"/>
      <c r="DMC54" s="316"/>
      <c r="DMD54" s="316"/>
      <c r="DME54" s="316"/>
      <c r="DMF54" s="316"/>
      <c r="DMG54" s="316"/>
      <c r="DMH54" s="316"/>
      <c r="DMI54" s="316"/>
      <c r="DMJ54" s="316"/>
      <c r="DMK54" s="316"/>
      <c r="DML54" s="316"/>
      <c r="DMM54" s="316"/>
      <c r="DMN54" s="316"/>
      <c r="DMO54" s="316"/>
      <c r="DMP54" s="316"/>
      <c r="DMQ54" s="316"/>
      <c r="DMR54" s="316"/>
      <c r="DMS54" s="316"/>
      <c r="DMT54" s="316"/>
      <c r="DMU54" s="316"/>
      <c r="DMV54" s="316"/>
      <c r="DMW54" s="316"/>
      <c r="DMX54" s="316"/>
      <c r="DMY54" s="316"/>
      <c r="DMZ54" s="316"/>
      <c r="DNA54" s="316"/>
      <c r="DNB54" s="316"/>
      <c r="DNC54" s="316"/>
      <c r="DND54" s="316"/>
      <c r="DNE54" s="316"/>
      <c r="DNF54" s="316"/>
      <c r="DNG54" s="316"/>
      <c r="DNH54" s="316"/>
      <c r="DNI54" s="316"/>
      <c r="DNJ54" s="316"/>
      <c r="DNK54" s="316"/>
      <c r="DNL54" s="316"/>
      <c r="DNM54" s="316"/>
      <c r="DNN54" s="316"/>
      <c r="DNO54" s="316"/>
      <c r="DNP54" s="316"/>
      <c r="DNQ54" s="316"/>
      <c r="DNR54" s="316"/>
      <c r="DNS54" s="316"/>
      <c r="DNT54" s="316"/>
      <c r="DNU54" s="316"/>
      <c r="DNV54" s="316"/>
      <c r="DNW54" s="316"/>
      <c r="DNX54" s="316"/>
      <c r="DNY54" s="316"/>
      <c r="DNZ54" s="316"/>
      <c r="DOA54" s="316"/>
      <c r="DOB54" s="316"/>
      <c r="DOC54" s="316"/>
      <c r="DOD54" s="316"/>
      <c r="DOE54" s="316"/>
      <c r="DOF54" s="316"/>
      <c r="DOG54" s="316"/>
      <c r="DOH54" s="316"/>
      <c r="DOI54" s="316"/>
      <c r="DOJ54" s="316"/>
      <c r="DOK54" s="316"/>
      <c r="DOL54" s="316"/>
      <c r="DOM54" s="316"/>
      <c r="DON54" s="316"/>
      <c r="DOO54" s="316"/>
      <c r="DOP54" s="316"/>
      <c r="DOQ54" s="316"/>
      <c r="DOR54" s="316"/>
      <c r="DOS54" s="316"/>
      <c r="DOT54" s="316"/>
      <c r="DOU54" s="316"/>
      <c r="DOV54" s="316"/>
      <c r="DOW54" s="316"/>
      <c r="DOX54" s="316"/>
      <c r="DOY54" s="316"/>
      <c r="DOZ54" s="316"/>
      <c r="DPA54" s="316"/>
      <c r="DPB54" s="316"/>
      <c r="DPC54" s="316"/>
      <c r="DPD54" s="316"/>
      <c r="DPE54" s="316"/>
      <c r="DPF54" s="316"/>
      <c r="DPG54" s="316"/>
      <c r="DPH54" s="316"/>
      <c r="DPI54" s="316"/>
      <c r="DPJ54" s="316"/>
      <c r="DPK54" s="316"/>
      <c r="DPL54" s="316"/>
      <c r="DPM54" s="316"/>
      <c r="DPN54" s="316"/>
      <c r="DPO54" s="316"/>
      <c r="DPP54" s="316"/>
      <c r="DPQ54" s="316"/>
      <c r="DPR54" s="316"/>
      <c r="DPS54" s="316"/>
      <c r="DPT54" s="316"/>
      <c r="DPU54" s="316"/>
      <c r="DPV54" s="316"/>
      <c r="DPW54" s="316"/>
      <c r="DPX54" s="316"/>
      <c r="DPY54" s="316"/>
      <c r="DPZ54" s="316"/>
      <c r="DQA54" s="316"/>
      <c r="DQB54" s="316"/>
      <c r="DQC54" s="316"/>
      <c r="DQD54" s="316"/>
      <c r="DQE54" s="316"/>
      <c r="DQF54" s="316"/>
      <c r="DQG54" s="316"/>
      <c r="DQH54" s="316"/>
      <c r="DQI54" s="316"/>
      <c r="DQJ54" s="316"/>
      <c r="DQK54" s="316"/>
      <c r="DQL54" s="316"/>
      <c r="DQM54" s="316"/>
      <c r="DQN54" s="316"/>
      <c r="DQO54" s="316"/>
      <c r="DQP54" s="316"/>
      <c r="DQQ54" s="316"/>
      <c r="DQR54" s="316"/>
      <c r="DQS54" s="316"/>
      <c r="DQT54" s="316"/>
      <c r="DQU54" s="316"/>
      <c r="DQV54" s="316"/>
      <c r="DQW54" s="316"/>
      <c r="DQX54" s="316"/>
      <c r="DQY54" s="316"/>
      <c r="DQZ54" s="316"/>
      <c r="DRA54" s="316"/>
      <c r="DRB54" s="316"/>
      <c r="DRC54" s="316"/>
      <c r="DRD54" s="316"/>
      <c r="DRE54" s="316"/>
      <c r="DRF54" s="316"/>
      <c r="DRG54" s="316"/>
      <c r="DRH54" s="316"/>
      <c r="DRI54" s="316"/>
      <c r="DRJ54" s="316"/>
      <c r="DRK54" s="316"/>
      <c r="DRL54" s="316"/>
      <c r="DRM54" s="316"/>
      <c r="DRN54" s="316"/>
      <c r="DRO54" s="316"/>
      <c r="DRP54" s="316"/>
      <c r="DRQ54" s="316"/>
      <c r="DRR54" s="316"/>
      <c r="DRS54" s="316"/>
      <c r="DRT54" s="316"/>
      <c r="DRU54" s="316"/>
      <c r="DRV54" s="316"/>
      <c r="DRW54" s="316"/>
      <c r="DRX54" s="316"/>
      <c r="DRY54" s="316"/>
      <c r="DRZ54" s="316"/>
      <c r="DSA54" s="316"/>
      <c r="DSB54" s="316"/>
      <c r="DSC54" s="316"/>
      <c r="DSD54" s="316"/>
      <c r="DSE54" s="316"/>
      <c r="DSF54" s="316"/>
      <c r="DSG54" s="316"/>
      <c r="DSH54" s="316"/>
      <c r="DSI54" s="316"/>
      <c r="DSJ54" s="316"/>
      <c r="DSK54" s="316"/>
      <c r="DSL54" s="316"/>
      <c r="DSM54" s="316"/>
      <c r="DSN54" s="316"/>
      <c r="DSO54" s="316"/>
      <c r="DSP54" s="316"/>
      <c r="DSQ54" s="316"/>
      <c r="DSR54" s="316"/>
      <c r="DSS54" s="316"/>
      <c r="DST54" s="316"/>
      <c r="DSU54" s="316"/>
      <c r="DSV54" s="316"/>
      <c r="DSW54" s="316"/>
      <c r="DSX54" s="316"/>
      <c r="DSY54" s="316"/>
      <c r="DSZ54" s="316"/>
      <c r="DTA54" s="316"/>
      <c r="DTB54" s="316"/>
      <c r="DTC54" s="316"/>
      <c r="DTD54" s="316"/>
      <c r="DTE54" s="316"/>
      <c r="DTF54" s="316"/>
      <c r="DTG54" s="316"/>
      <c r="DTH54" s="316"/>
      <c r="DTI54" s="316"/>
      <c r="DTJ54" s="316"/>
      <c r="DTK54" s="316"/>
      <c r="DTL54" s="316"/>
      <c r="DTM54" s="316"/>
      <c r="DTN54" s="316"/>
      <c r="DTO54" s="316"/>
      <c r="DTP54" s="316"/>
      <c r="DTQ54" s="316"/>
      <c r="DTR54" s="316"/>
      <c r="DTS54" s="316"/>
      <c r="DTT54" s="316"/>
      <c r="DTU54" s="316"/>
      <c r="DTV54" s="316"/>
      <c r="DTW54" s="316"/>
      <c r="DTX54" s="316"/>
      <c r="DTY54" s="316"/>
      <c r="DTZ54" s="316"/>
      <c r="DUA54" s="316"/>
      <c r="DUB54" s="316"/>
      <c r="DUC54" s="316"/>
      <c r="DUD54" s="316"/>
      <c r="DUE54" s="316"/>
      <c r="DUF54" s="316"/>
      <c r="DUG54" s="316"/>
      <c r="DUH54" s="316"/>
      <c r="DUI54" s="316"/>
      <c r="DUJ54" s="316"/>
      <c r="DUK54" s="316"/>
      <c r="DUL54" s="316"/>
      <c r="DUM54" s="316"/>
      <c r="DUN54" s="316"/>
      <c r="DUO54" s="316"/>
      <c r="DUP54" s="316"/>
      <c r="DUQ54" s="316"/>
      <c r="DUR54" s="316"/>
      <c r="DUS54" s="316"/>
      <c r="DUT54" s="316"/>
      <c r="DUU54" s="316"/>
      <c r="DUV54" s="316"/>
      <c r="DUW54" s="316"/>
      <c r="DUX54" s="316"/>
      <c r="DUY54" s="316"/>
      <c r="DUZ54" s="316"/>
      <c r="DVA54" s="316"/>
      <c r="DVB54" s="316"/>
      <c r="DVC54" s="316"/>
      <c r="DVD54" s="316"/>
      <c r="DVE54" s="316"/>
      <c r="DVF54" s="316"/>
      <c r="DVG54" s="316"/>
      <c r="DVH54" s="316"/>
      <c r="DVI54" s="316"/>
      <c r="DVJ54" s="316"/>
      <c r="DVK54" s="316"/>
      <c r="DVL54" s="316"/>
      <c r="DVM54" s="316"/>
      <c r="DVN54" s="316"/>
      <c r="DVO54" s="316"/>
      <c r="DVP54" s="316"/>
      <c r="DVQ54" s="316"/>
      <c r="DVR54" s="316"/>
      <c r="DVS54" s="316"/>
      <c r="DVT54" s="316"/>
      <c r="DVU54" s="316"/>
      <c r="DVV54" s="316"/>
      <c r="DVW54" s="316"/>
      <c r="DVX54" s="316"/>
      <c r="DVY54" s="316"/>
      <c r="DVZ54" s="316"/>
      <c r="DWA54" s="316"/>
      <c r="DWB54" s="316"/>
      <c r="DWC54" s="316"/>
      <c r="DWD54" s="316"/>
      <c r="DWE54" s="316"/>
      <c r="DWF54" s="316"/>
      <c r="DWG54" s="316"/>
      <c r="DWH54" s="316"/>
      <c r="DWI54" s="316"/>
      <c r="DWJ54" s="316"/>
      <c r="DWK54" s="316"/>
      <c r="DWL54" s="316"/>
      <c r="DWM54" s="316"/>
      <c r="DWN54" s="316"/>
      <c r="DWO54" s="316"/>
      <c r="DWP54" s="316"/>
      <c r="DWQ54" s="316"/>
      <c r="DWR54" s="316"/>
      <c r="DWS54" s="316"/>
      <c r="DWT54" s="316"/>
      <c r="DWU54" s="316"/>
      <c r="DWV54" s="316"/>
      <c r="DWW54" s="316"/>
      <c r="DWX54" s="316"/>
      <c r="DWY54" s="316"/>
      <c r="DWZ54" s="316"/>
      <c r="DXA54" s="316"/>
      <c r="DXB54" s="316"/>
      <c r="DXC54" s="316"/>
      <c r="DXD54" s="316"/>
      <c r="DXE54" s="316"/>
      <c r="DXF54" s="316"/>
      <c r="DXG54" s="316"/>
      <c r="DXH54" s="316"/>
      <c r="DXI54" s="316"/>
      <c r="DXJ54" s="316"/>
      <c r="DXK54" s="316"/>
      <c r="DXL54" s="316"/>
      <c r="DXM54" s="316"/>
      <c r="DXN54" s="316"/>
      <c r="DXO54" s="316"/>
      <c r="DXP54" s="316"/>
      <c r="DXQ54" s="316"/>
      <c r="DXR54" s="316"/>
      <c r="DXS54" s="316"/>
      <c r="DXT54" s="316"/>
      <c r="DXU54" s="316"/>
      <c r="DXV54" s="316"/>
      <c r="DXW54" s="316"/>
      <c r="DXX54" s="316"/>
      <c r="DXY54" s="316"/>
      <c r="DXZ54" s="316"/>
      <c r="DYA54" s="316"/>
      <c r="DYB54" s="316"/>
      <c r="DYC54" s="316"/>
      <c r="DYD54" s="316"/>
      <c r="DYE54" s="316"/>
      <c r="DYF54" s="316"/>
      <c r="DYG54" s="316"/>
      <c r="DYH54" s="316"/>
      <c r="DYI54" s="316"/>
      <c r="DYJ54" s="316"/>
      <c r="DYK54" s="316"/>
      <c r="DYL54" s="316"/>
      <c r="DYM54" s="316"/>
      <c r="DYN54" s="316"/>
      <c r="DYO54" s="316"/>
      <c r="DYP54" s="316"/>
      <c r="DYQ54" s="316"/>
      <c r="DYR54" s="316"/>
      <c r="DYS54" s="316"/>
      <c r="DYT54" s="316"/>
      <c r="DYU54" s="316"/>
      <c r="DYV54" s="316"/>
      <c r="DYW54" s="316"/>
      <c r="DYX54" s="316"/>
      <c r="DYY54" s="316"/>
      <c r="DYZ54" s="316"/>
      <c r="DZA54" s="316"/>
      <c r="DZB54" s="316"/>
      <c r="DZC54" s="316"/>
      <c r="DZD54" s="316"/>
      <c r="DZE54" s="316"/>
      <c r="DZF54" s="316"/>
      <c r="DZG54" s="316"/>
      <c r="DZH54" s="316"/>
      <c r="DZI54" s="316"/>
      <c r="DZJ54" s="316"/>
      <c r="DZK54" s="316"/>
      <c r="DZL54" s="316"/>
      <c r="DZM54" s="316"/>
      <c r="DZN54" s="316"/>
      <c r="DZO54" s="316"/>
      <c r="DZP54" s="316"/>
      <c r="DZQ54" s="316"/>
      <c r="DZR54" s="316"/>
      <c r="DZS54" s="316"/>
      <c r="DZT54" s="316"/>
      <c r="DZU54" s="316"/>
      <c r="DZV54" s="316"/>
      <c r="DZW54" s="316"/>
      <c r="DZX54" s="316"/>
      <c r="DZY54" s="316"/>
      <c r="DZZ54" s="316"/>
      <c r="EAA54" s="316"/>
      <c r="EAB54" s="316"/>
      <c r="EAC54" s="316"/>
      <c r="EAD54" s="316"/>
      <c r="EAE54" s="316"/>
      <c r="EAF54" s="316"/>
      <c r="EAG54" s="316"/>
      <c r="EAH54" s="316"/>
      <c r="EAI54" s="316"/>
      <c r="EAJ54" s="316"/>
      <c r="EAK54" s="316"/>
      <c r="EAL54" s="316"/>
      <c r="EAM54" s="316"/>
      <c r="EAN54" s="316"/>
      <c r="EAO54" s="316"/>
      <c r="EAP54" s="316"/>
      <c r="EAQ54" s="316"/>
      <c r="EAR54" s="316"/>
      <c r="EAS54" s="316"/>
      <c r="EAT54" s="316"/>
      <c r="EAU54" s="316"/>
      <c r="EAV54" s="316"/>
      <c r="EAW54" s="316"/>
      <c r="EAX54" s="316"/>
      <c r="EAY54" s="316"/>
      <c r="EAZ54" s="316"/>
      <c r="EBA54" s="316"/>
      <c r="EBB54" s="316"/>
      <c r="EBC54" s="316"/>
      <c r="EBD54" s="316"/>
      <c r="EBE54" s="316"/>
      <c r="EBF54" s="316"/>
      <c r="EBG54" s="316"/>
      <c r="EBH54" s="316"/>
      <c r="EBI54" s="316"/>
      <c r="EBJ54" s="316"/>
      <c r="EBK54" s="316"/>
      <c r="EBL54" s="316"/>
      <c r="EBM54" s="316"/>
      <c r="EBN54" s="316"/>
      <c r="EBO54" s="316"/>
      <c r="EBP54" s="316"/>
      <c r="EBQ54" s="316"/>
      <c r="EBR54" s="316"/>
      <c r="EBS54" s="316"/>
      <c r="EBT54" s="316"/>
      <c r="EBU54" s="316"/>
      <c r="EBV54" s="316"/>
      <c r="EBW54" s="316"/>
      <c r="EBX54" s="316"/>
      <c r="EBY54" s="316"/>
      <c r="EBZ54" s="316"/>
      <c r="ECA54" s="316"/>
      <c r="ECB54" s="316"/>
      <c r="ECC54" s="316"/>
      <c r="ECD54" s="316"/>
      <c r="ECE54" s="316"/>
      <c r="ECF54" s="316"/>
      <c r="ECG54" s="316"/>
      <c r="ECH54" s="316"/>
      <c r="ECI54" s="316"/>
      <c r="ECJ54" s="316"/>
      <c r="ECK54" s="316"/>
      <c r="ECL54" s="316"/>
      <c r="ECM54" s="316"/>
      <c r="ECN54" s="316"/>
      <c r="ECO54" s="316"/>
      <c r="ECP54" s="316"/>
      <c r="ECQ54" s="316"/>
      <c r="ECR54" s="316"/>
      <c r="ECS54" s="316"/>
      <c r="ECT54" s="316"/>
      <c r="ECU54" s="316"/>
      <c r="ECV54" s="316"/>
      <c r="ECW54" s="316"/>
      <c r="ECX54" s="316"/>
      <c r="ECY54" s="316"/>
      <c r="ECZ54" s="316"/>
      <c r="EDA54" s="316"/>
      <c r="EDB54" s="316"/>
      <c r="EDC54" s="316"/>
      <c r="EDD54" s="316"/>
      <c r="EDE54" s="316"/>
      <c r="EDF54" s="316"/>
      <c r="EDG54" s="316"/>
      <c r="EDH54" s="316"/>
      <c r="EDI54" s="316"/>
      <c r="EDJ54" s="316"/>
      <c r="EDK54" s="316"/>
      <c r="EDL54" s="316"/>
      <c r="EDM54" s="316"/>
      <c r="EDN54" s="316"/>
      <c r="EDO54" s="316"/>
      <c r="EDP54" s="316"/>
      <c r="EDQ54" s="316"/>
      <c r="EDR54" s="316"/>
      <c r="EDS54" s="316"/>
      <c r="EDT54" s="316"/>
      <c r="EDU54" s="316"/>
      <c r="EDV54" s="316"/>
      <c r="EDW54" s="316"/>
      <c r="EDX54" s="316"/>
      <c r="EDY54" s="316"/>
      <c r="EDZ54" s="316"/>
      <c r="EEA54" s="316"/>
      <c r="EEB54" s="316"/>
      <c r="EEC54" s="316"/>
      <c r="EED54" s="316"/>
      <c r="EEE54" s="316"/>
      <c r="EEF54" s="316"/>
      <c r="EEG54" s="316"/>
      <c r="EEH54" s="316"/>
      <c r="EEI54" s="316"/>
      <c r="EEJ54" s="316"/>
      <c r="EEK54" s="316"/>
      <c r="EEL54" s="316"/>
      <c r="EEM54" s="316"/>
      <c r="EEN54" s="316"/>
      <c r="EEO54" s="316"/>
      <c r="EEP54" s="316"/>
      <c r="EEQ54" s="316"/>
      <c r="EER54" s="316"/>
      <c r="EES54" s="316"/>
      <c r="EET54" s="316"/>
      <c r="EEU54" s="316"/>
      <c r="EEV54" s="316"/>
      <c r="EEW54" s="316"/>
      <c r="EEX54" s="316"/>
      <c r="EEY54" s="316"/>
      <c r="EEZ54" s="316"/>
      <c r="EFA54" s="316"/>
      <c r="EFB54" s="316"/>
      <c r="EFC54" s="316"/>
      <c r="EFD54" s="316"/>
      <c r="EFE54" s="316"/>
      <c r="EFF54" s="316"/>
      <c r="EFG54" s="316"/>
      <c r="EFH54" s="316"/>
      <c r="EFI54" s="316"/>
      <c r="EFJ54" s="316"/>
      <c r="EFK54" s="316"/>
      <c r="EFL54" s="316"/>
      <c r="EFM54" s="316"/>
      <c r="EFN54" s="316"/>
      <c r="EFO54" s="316"/>
      <c r="EFP54" s="316"/>
      <c r="EFQ54" s="316"/>
      <c r="EFR54" s="316"/>
      <c r="EFS54" s="316"/>
      <c r="EFT54" s="316"/>
      <c r="EFU54" s="316"/>
      <c r="EFV54" s="316"/>
      <c r="EFW54" s="316"/>
      <c r="EFX54" s="316"/>
      <c r="EFY54" s="316"/>
      <c r="EFZ54" s="316"/>
      <c r="EGA54" s="316"/>
      <c r="EGB54" s="316"/>
      <c r="EGC54" s="316"/>
      <c r="EGD54" s="316"/>
      <c r="EGE54" s="316"/>
      <c r="EGF54" s="316"/>
      <c r="EGG54" s="316"/>
      <c r="EGH54" s="316"/>
      <c r="EGI54" s="316"/>
      <c r="EGJ54" s="316"/>
      <c r="EGK54" s="316"/>
      <c r="EGL54" s="316"/>
      <c r="EGM54" s="316"/>
      <c r="EGN54" s="316"/>
      <c r="EGO54" s="316"/>
      <c r="EGP54" s="316"/>
      <c r="EGQ54" s="316"/>
      <c r="EGR54" s="316"/>
      <c r="EGS54" s="316"/>
      <c r="EGT54" s="316"/>
      <c r="EGU54" s="316"/>
      <c r="EGV54" s="316"/>
      <c r="EGW54" s="316"/>
      <c r="EGX54" s="316"/>
      <c r="EGY54" s="316"/>
      <c r="EGZ54" s="316"/>
      <c r="EHA54" s="316"/>
      <c r="EHB54" s="316"/>
      <c r="EHC54" s="316"/>
      <c r="EHD54" s="316"/>
      <c r="EHE54" s="316"/>
      <c r="EHF54" s="316"/>
      <c r="EHG54" s="316"/>
      <c r="EHH54" s="316"/>
      <c r="EHI54" s="316"/>
      <c r="EHJ54" s="316"/>
      <c r="EHK54" s="316"/>
      <c r="EHL54" s="316"/>
      <c r="EHM54" s="316"/>
      <c r="EHN54" s="316"/>
      <c r="EHO54" s="316"/>
      <c r="EHP54" s="316"/>
      <c r="EHQ54" s="316"/>
      <c r="EHR54" s="316"/>
      <c r="EHS54" s="316"/>
      <c r="EHT54" s="316"/>
      <c r="EHU54" s="316"/>
      <c r="EHV54" s="316"/>
      <c r="EHW54" s="316"/>
      <c r="EHX54" s="316"/>
      <c r="EHY54" s="316"/>
      <c r="EHZ54" s="316"/>
      <c r="EIA54" s="316"/>
      <c r="EIB54" s="316"/>
      <c r="EIC54" s="316"/>
      <c r="EID54" s="316"/>
      <c r="EIE54" s="316"/>
      <c r="EIF54" s="316"/>
      <c r="EIG54" s="316"/>
      <c r="EIH54" s="316"/>
      <c r="EII54" s="316"/>
      <c r="EIJ54" s="316"/>
      <c r="EIK54" s="316"/>
      <c r="EIL54" s="316"/>
      <c r="EIM54" s="316"/>
      <c r="EIN54" s="316"/>
      <c r="EIO54" s="316"/>
      <c r="EIP54" s="316"/>
      <c r="EIQ54" s="316"/>
      <c r="EIR54" s="316"/>
      <c r="EIS54" s="316"/>
      <c r="EIT54" s="316"/>
      <c r="EIU54" s="316"/>
      <c r="EIV54" s="316"/>
      <c r="EIW54" s="316"/>
      <c r="EIX54" s="316"/>
      <c r="EIY54" s="316"/>
      <c r="EIZ54" s="316"/>
      <c r="EJA54" s="316"/>
      <c r="EJB54" s="316"/>
      <c r="EJC54" s="316"/>
      <c r="EJD54" s="316"/>
      <c r="EJE54" s="316"/>
      <c r="EJF54" s="316"/>
      <c r="EJG54" s="316"/>
      <c r="EJH54" s="316"/>
      <c r="EJI54" s="316"/>
      <c r="EJJ54" s="316"/>
      <c r="EJK54" s="316"/>
      <c r="EJL54" s="316"/>
      <c r="EJM54" s="316"/>
      <c r="EJN54" s="316"/>
      <c r="EJO54" s="316"/>
      <c r="EJP54" s="316"/>
      <c r="EJQ54" s="316"/>
      <c r="EJR54" s="316"/>
      <c r="EJS54" s="316"/>
      <c r="EJT54" s="316"/>
      <c r="EJU54" s="316"/>
      <c r="EJV54" s="316"/>
      <c r="EJW54" s="316"/>
      <c r="EJX54" s="316"/>
      <c r="EJY54" s="316"/>
      <c r="EJZ54" s="316"/>
      <c r="EKA54" s="316"/>
      <c r="EKB54" s="316"/>
      <c r="EKC54" s="316"/>
      <c r="EKD54" s="316"/>
      <c r="EKE54" s="316"/>
      <c r="EKF54" s="316"/>
      <c r="EKG54" s="316"/>
      <c r="EKH54" s="316"/>
      <c r="EKI54" s="316"/>
      <c r="EKJ54" s="316"/>
      <c r="EKK54" s="316"/>
      <c r="EKL54" s="316"/>
      <c r="EKM54" s="316"/>
      <c r="EKN54" s="316"/>
      <c r="EKO54" s="316"/>
      <c r="EKP54" s="316"/>
      <c r="EKQ54" s="316"/>
      <c r="EKR54" s="316"/>
      <c r="EKS54" s="316"/>
      <c r="EKT54" s="316"/>
      <c r="EKU54" s="316"/>
      <c r="EKV54" s="316"/>
      <c r="EKW54" s="316"/>
      <c r="EKX54" s="316"/>
      <c r="EKY54" s="316"/>
      <c r="EKZ54" s="316"/>
      <c r="ELA54" s="316"/>
      <c r="ELB54" s="316"/>
      <c r="ELC54" s="316"/>
      <c r="ELD54" s="316"/>
      <c r="ELE54" s="316"/>
      <c r="ELF54" s="316"/>
      <c r="ELG54" s="316"/>
      <c r="ELH54" s="316"/>
      <c r="ELI54" s="316"/>
      <c r="ELJ54" s="316"/>
      <c r="ELK54" s="316"/>
      <c r="ELL54" s="316"/>
      <c r="ELM54" s="316"/>
      <c r="ELN54" s="316"/>
      <c r="ELO54" s="316"/>
      <c r="ELP54" s="316"/>
      <c r="ELQ54" s="316"/>
      <c r="ELR54" s="316"/>
      <c r="ELS54" s="316"/>
      <c r="ELT54" s="316"/>
      <c r="ELU54" s="316"/>
      <c r="ELV54" s="316"/>
      <c r="ELW54" s="316"/>
      <c r="ELX54" s="316"/>
      <c r="ELY54" s="316"/>
      <c r="ELZ54" s="316"/>
      <c r="EMA54" s="316"/>
      <c r="EMB54" s="316"/>
      <c r="EMC54" s="316"/>
      <c r="EMD54" s="316"/>
      <c r="EME54" s="316"/>
      <c r="EMF54" s="316"/>
      <c r="EMG54" s="316"/>
      <c r="EMH54" s="316"/>
      <c r="EMI54" s="316"/>
      <c r="EMJ54" s="316"/>
      <c r="EMK54" s="316"/>
      <c r="EML54" s="316"/>
      <c r="EMM54" s="316"/>
      <c r="EMN54" s="316"/>
      <c r="EMO54" s="316"/>
      <c r="EMP54" s="316"/>
      <c r="EMQ54" s="316"/>
      <c r="EMR54" s="316"/>
      <c r="EMS54" s="316"/>
      <c r="EMT54" s="316"/>
      <c r="EMU54" s="316"/>
      <c r="EMV54" s="316"/>
      <c r="EMW54" s="316"/>
      <c r="EMX54" s="316"/>
      <c r="EMY54" s="316"/>
      <c r="EMZ54" s="316"/>
      <c r="ENA54" s="316"/>
      <c r="ENB54" s="316"/>
      <c r="ENC54" s="316"/>
      <c r="END54" s="316"/>
      <c r="ENE54" s="316"/>
      <c r="ENF54" s="316"/>
      <c r="ENG54" s="316"/>
      <c r="ENH54" s="316"/>
      <c r="ENI54" s="316"/>
      <c r="ENJ54" s="316"/>
      <c r="ENK54" s="316"/>
      <c r="ENL54" s="316"/>
      <c r="ENM54" s="316"/>
      <c r="ENN54" s="316"/>
      <c r="ENO54" s="316"/>
      <c r="ENP54" s="316"/>
      <c r="ENQ54" s="316"/>
      <c r="ENR54" s="316"/>
      <c r="ENS54" s="316"/>
      <c r="ENT54" s="316"/>
      <c r="ENU54" s="316"/>
      <c r="ENV54" s="316"/>
      <c r="ENW54" s="316"/>
      <c r="ENX54" s="316"/>
      <c r="ENY54" s="316"/>
      <c r="ENZ54" s="316"/>
      <c r="EOA54" s="316"/>
      <c r="EOB54" s="316"/>
      <c r="EOC54" s="316"/>
      <c r="EOD54" s="316"/>
      <c r="EOE54" s="316"/>
      <c r="EOF54" s="316"/>
      <c r="EOG54" s="316"/>
      <c r="EOH54" s="316"/>
      <c r="EOI54" s="316"/>
      <c r="EOJ54" s="316"/>
      <c r="EOK54" s="316"/>
      <c r="EOL54" s="316"/>
      <c r="EOM54" s="316"/>
      <c r="EON54" s="316"/>
      <c r="EOO54" s="316"/>
      <c r="EOP54" s="316"/>
      <c r="EOQ54" s="316"/>
      <c r="EOR54" s="316"/>
      <c r="EOS54" s="316"/>
      <c r="EOT54" s="316"/>
      <c r="EOU54" s="316"/>
      <c r="EOV54" s="316"/>
      <c r="EOW54" s="316"/>
      <c r="EOX54" s="316"/>
      <c r="EOY54" s="316"/>
      <c r="EOZ54" s="316"/>
      <c r="EPA54" s="316"/>
      <c r="EPB54" s="316"/>
      <c r="EPC54" s="316"/>
      <c r="EPD54" s="316"/>
      <c r="EPE54" s="316"/>
      <c r="EPF54" s="316"/>
      <c r="EPG54" s="316"/>
      <c r="EPH54" s="316"/>
      <c r="EPI54" s="316"/>
      <c r="EPJ54" s="316"/>
      <c r="EPK54" s="316"/>
      <c r="EPL54" s="316"/>
      <c r="EPM54" s="316"/>
      <c r="EPN54" s="316"/>
      <c r="EPO54" s="316"/>
      <c r="EPP54" s="316"/>
      <c r="EPQ54" s="316"/>
      <c r="EPR54" s="316"/>
      <c r="EPS54" s="316"/>
      <c r="EPT54" s="316"/>
      <c r="EPU54" s="316"/>
      <c r="EPV54" s="316"/>
      <c r="EPW54" s="316"/>
      <c r="EPX54" s="316"/>
      <c r="EPY54" s="316"/>
      <c r="EPZ54" s="316"/>
      <c r="EQA54" s="316"/>
      <c r="EQB54" s="316"/>
      <c r="EQC54" s="316"/>
      <c r="EQD54" s="316"/>
      <c r="EQE54" s="316"/>
      <c r="EQF54" s="316"/>
      <c r="EQG54" s="316"/>
      <c r="EQH54" s="316"/>
      <c r="EQI54" s="316"/>
      <c r="EQJ54" s="316"/>
      <c r="EQK54" s="316"/>
      <c r="EQL54" s="316"/>
      <c r="EQM54" s="316"/>
      <c r="EQN54" s="316"/>
      <c r="EQO54" s="316"/>
      <c r="EQP54" s="316"/>
      <c r="EQQ54" s="316"/>
      <c r="EQR54" s="316"/>
      <c r="EQS54" s="316"/>
      <c r="EQT54" s="316"/>
      <c r="EQU54" s="316"/>
      <c r="EQV54" s="316"/>
      <c r="EQW54" s="316"/>
      <c r="EQX54" s="316"/>
      <c r="EQY54" s="316"/>
      <c r="EQZ54" s="316"/>
      <c r="ERA54" s="316"/>
      <c r="ERB54" s="316"/>
      <c r="ERC54" s="316"/>
      <c r="ERD54" s="316"/>
      <c r="ERE54" s="316"/>
      <c r="ERF54" s="316"/>
      <c r="ERG54" s="316"/>
      <c r="ERH54" s="316"/>
      <c r="ERI54" s="316"/>
      <c r="ERJ54" s="316"/>
      <c r="ERK54" s="316"/>
      <c r="ERL54" s="316"/>
      <c r="ERM54" s="316"/>
      <c r="ERN54" s="316"/>
      <c r="ERO54" s="316"/>
      <c r="ERP54" s="316"/>
      <c r="ERQ54" s="316"/>
      <c r="ERR54" s="316"/>
      <c r="ERS54" s="316"/>
      <c r="ERT54" s="316"/>
      <c r="ERU54" s="316"/>
      <c r="ERV54" s="316"/>
      <c r="ERW54" s="316"/>
      <c r="ERX54" s="316"/>
      <c r="ERY54" s="316"/>
      <c r="ERZ54" s="316"/>
      <c r="ESA54" s="316"/>
      <c r="ESB54" s="316"/>
      <c r="ESC54" s="316"/>
      <c r="ESD54" s="316"/>
      <c r="ESE54" s="316"/>
      <c r="ESF54" s="316"/>
      <c r="ESG54" s="316"/>
      <c r="ESH54" s="316"/>
      <c r="ESI54" s="316"/>
      <c r="ESJ54" s="316"/>
      <c r="ESK54" s="316"/>
      <c r="ESL54" s="316"/>
      <c r="ESM54" s="316"/>
      <c r="ESN54" s="316"/>
      <c r="ESO54" s="316"/>
      <c r="ESP54" s="316"/>
      <c r="ESQ54" s="316"/>
      <c r="ESR54" s="316"/>
      <c r="ESS54" s="316"/>
      <c r="EST54" s="316"/>
      <c r="ESU54" s="316"/>
      <c r="ESV54" s="316"/>
      <c r="ESW54" s="316"/>
      <c r="ESX54" s="316"/>
      <c r="ESY54" s="316"/>
      <c r="ESZ54" s="316"/>
      <c r="ETA54" s="316"/>
      <c r="ETB54" s="316"/>
      <c r="ETC54" s="316"/>
      <c r="ETD54" s="316"/>
      <c r="ETE54" s="316"/>
      <c r="ETF54" s="316"/>
      <c r="ETG54" s="316"/>
      <c r="ETH54" s="316"/>
      <c r="ETI54" s="316"/>
      <c r="ETJ54" s="316"/>
      <c r="ETK54" s="316"/>
      <c r="ETL54" s="316"/>
      <c r="ETM54" s="316"/>
      <c r="ETN54" s="316"/>
      <c r="ETO54" s="316"/>
      <c r="ETP54" s="316"/>
      <c r="ETQ54" s="316"/>
      <c r="ETR54" s="316"/>
      <c r="ETS54" s="316"/>
      <c r="ETT54" s="316"/>
      <c r="ETU54" s="316"/>
      <c r="ETV54" s="316"/>
      <c r="ETW54" s="316"/>
      <c r="ETX54" s="316"/>
      <c r="ETY54" s="316"/>
      <c r="ETZ54" s="316"/>
      <c r="EUA54" s="316"/>
      <c r="EUB54" s="316"/>
      <c r="EUC54" s="316"/>
      <c r="EUD54" s="316"/>
      <c r="EUE54" s="316"/>
      <c r="EUF54" s="316"/>
      <c r="EUG54" s="316"/>
      <c r="EUH54" s="316"/>
      <c r="EUI54" s="316"/>
      <c r="EUJ54" s="316"/>
      <c r="EUK54" s="316"/>
      <c r="EUL54" s="316"/>
      <c r="EUM54" s="316"/>
      <c r="EUN54" s="316"/>
      <c r="EUO54" s="316"/>
      <c r="EUP54" s="316"/>
      <c r="EUQ54" s="316"/>
      <c r="EUR54" s="316"/>
      <c r="EUS54" s="316"/>
      <c r="EUT54" s="316"/>
      <c r="EUU54" s="316"/>
      <c r="EUV54" s="316"/>
      <c r="EUW54" s="316"/>
      <c r="EUX54" s="316"/>
      <c r="EUY54" s="316"/>
      <c r="EUZ54" s="316"/>
      <c r="EVA54" s="316"/>
      <c r="EVB54" s="316"/>
      <c r="EVC54" s="316"/>
      <c r="EVD54" s="316"/>
      <c r="EVE54" s="316"/>
      <c r="EVF54" s="316"/>
      <c r="EVG54" s="316"/>
      <c r="EVH54" s="316"/>
      <c r="EVI54" s="316"/>
      <c r="EVJ54" s="316"/>
      <c r="EVK54" s="316"/>
      <c r="EVL54" s="316"/>
      <c r="EVM54" s="316"/>
      <c r="EVN54" s="316"/>
      <c r="EVO54" s="316"/>
      <c r="EVP54" s="316"/>
      <c r="EVQ54" s="316"/>
      <c r="EVR54" s="316"/>
      <c r="EVS54" s="316"/>
      <c r="EVT54" s="316"/>
      <c r="EVU54" s="316"/>
      <c r="EVV54" s="316"/>
      <c r="EVW54" s="316"/>
      <c r="EVX54" s="316"/>
      <c r="EVY54" s="316"/>
      <c r="EVZ54" s="316"/>
      <c r="EWA54" s="316"/>
      <c r="EWB54" s="316"/>
      <c r="EWC54" s="316"/>
      <c r="EWD54" s="316"/>
      <c r="EWE54" s="316"/>
      <c r="EWF54" s="316"/>
      <c r="EWG54" s="316"/>
      <c r="EWH54" s="316"/>
      <c r="EWI54" s="316"/>
      <c r="EWJ54" s="316"/>
      <c r="EWK54" s="316"/>
      <c r="EWL54" s="316"/>
      <c r="EWM54" s="316"/>
      <c r="EWN54" s="316"/>
      <c r="EWO54" s="316"/>
      <c r="EWP54" s="316"/>
      <c r="EWQ54" s="316"/>
      <c r="EWR54" s="316"/>
      <c r="EWS54" s="316"/>
      <c r="EWT54" s="316"/>
      <c r="EWU54" s="316"/>
      <c r="EWV54" s="316"/>
      <c r="EWW54" s="316"/>
      <c r="EWX54" s="316"/>
      <c r="EWY54" s="316"/>
      <c r="EWZ54" s="316"/>
      <c r="EXA54" s="316"/>
      <c r="EXB54" s="316"/>
      <c r="EXC54" s="316"/>
      <c r="EXD54" s="316"/>
      <c r="EXE54" s="316"/>
      <c r="EXF54" s="316"/>
      <c r="EXG54" s="316"/>
      <c r="EXH54" s="316"/>
      <c r="EXI54" s="316"/>
      <c r="EXJ54" s="316"/>
      <c r="EXK54" s="316"/>
      <c r="EXL54" s="316"/>
      <c r="EXM54" s="316"/>
      <c r="EXN54" s="316"/>
      <c r="EXO54" s="316"/>
      <c r="EXP54" s="316"/>
      <c r="EXQ54" s="316"/>
      <c r="EXR54" s="316"/>
      <c r="EXS54" s="316"/>
      <c r="EXT54" s="316"/>
      <c r="EXU54" s="316"/>
      <c r="EXV54" s="316"/>
      <c r="EXW54" s="316"/>
      <c r="EXX54" s="316"/>
      <c r="EXY54" s="316"/>
      <c r="EXZ54" s="316"/>
      <c r="EYA54" s="316"/>
      <c r="EYB54" s="316"/>
      <c r="EYC54" s="316"/>
      <c r="EYD54" s="316"/>
      <c r="EYE54" s="316"/>
      <c r="EYF54" s="316"/>
      <c r="EYG54" s="316"/>
      <c r="EYH54" s="316"/>
      <c r="EYI54" s="316"/>
      <c r="EYJ54" s="316"/>
      <c r="EYK54" s="316"/>
      <c r="EYL54" s="316"/>
      <c r="EYM54" s="316"/>
      <c r="EYN54" s="316"/>
      <c r="EYO54" s="316"/>
      <c r="EYP54" s="316"/>
      <c r="EYQ54" s="316"/>
      <c r="EYR54" s="316"/>
      <c r="EYS54" s="316"/>
      <c r="EYT54" s="316"/>
      <c r="EYU54" s="316"/>
      <c r="EYV54" s="316"/>
      <c r="EYW54" s="316"/>
      <c r="EYX54" s="316"/>
      <c r="EYY54" s="316"/>
      <c r="EYZ54" s="316"/>
      <c r="EZA54" s="316"/>
      <c r="EZB54" s="316"/>
      <c r="EZC54" s="316"/>
      <c r="EZD54" s="316"/>
      <c r="EZE54" s="316"/>
      <c r="EZF54" s="316"/>
      <c r="EZG54" s="316"/>
      <c r="EZH54" s="316"/>
      <c r="EZI54" s="316"/>
      <c r="EZJ54" s="316"/>
      <c r="EZK54" s="316"/>
      <c r="EZL54" s="316"/>
      <c r="EZM54" s="316"/>
      <c r="EZN54" s="316"/>
      <c r="EZO54" s="316"/>
      <c r="EZP54" s="316"/>
      <c r="EZQ54" s="316"/>
      <c r="EZR54" s="316"/>
      <c r="EZS54" s="316"/>
      <c r="EZT54" s="316"/>
      <c r="EZU54" s="316"/>
      <c r="EZV54" s="316"/>
      <c r="EZW54" s="316"/>
      <c r="EZX54" s="316"/>
      <c r="EZY54" s="316"/>
      <c r="EZZ54" s="316"/>
      <c r="FAA54" s="316"/>
      <c r="FAB54" s="316"/>
      <c r="FAC54" s="316"/>
      <c r="FAD54" s="316"/>
      <c r="FAE54" s="316"/>
      <c r="FAF54" s="316"/>
      <c r="FAG54" s="316"/>
      <c r="FAH54" s="316"/>
      <c r="FAI54" s="316"/>
      <c r="FAJ54" s="316"/>
      <c r="FAK54" s="316"/>
      <c r="FAL54" s="316"/>
      <c r="FAM54" s="316"/>
      <c r="FAN54" s="316"/>
      <c r="FAO54" s="316"/>
      <c r="FAP54" s="316"/>
      <c r="FAQ54" s="316"/>
      <c r="FAR54" s="316"/>
      <c r="FAS54" s="316"/>
      <c r="FAT54" s="316"/>
      <c r="FAU54" s="316"/>
      <c r="FAV54" s="316"/>
      <c r="FAW54" s="316"/>
      <c r="FAX54" s="316"/>
      <c r="FAY54" s="316"/>
      <c r="FAZ54" s="316"/>
      <c r="FBA54" s="316"/>
      <c r="FBB54" s="316"/>
      <c r="FBC54" s="316"/>
      <c r="FBD54" s="316"/>
      <c r="FBE54" s="316"/>
      <c r="FBF54" s="316"/>
      <c r="FBG54" s="316"/>
      <c r="FBH54" s="316"/>
      <c r="FBI54" s="316"/>
      <c r="FBJ54" s="316"/>
      <c r="FBK54" s="316"/>
      <c r="FBL54" s="316"/>
      <c r="FBM54" s="316"/>
      <c r="FBN54" s="316"/>
      <c r="FBO54" s="316"/>
      <c r="FBP54" s="316"/>
      <c r="FBQ54" s="316"/>
      <c r="FBR54" s="316"/>
      <c r="FBS54" s="316"/>
      <c r="FBT54" s="316"/>
      <c r="FBU54" s="316"/>
      <c r="FBV54" s="316"/>
      <c r="FBW54" s="316"/>
      <c r="FBX54" s="316"/>
      <c r="FBY54" s="316"/>
      <c r="FBZ54" s="316"/>
      <c r="FCA54" s="316"/>
      <c r="FCB54" s="316"/>
      <c r="FCC54" s="316"/>
      <c r="FCD54" s="316"/>
      <c r="FCE54" s="316"/>
      <c r="FCF54" s="316"/>
      <c r="FCG54" s="316"/>
      <c r="FCH54" s="316"/>
      <c r="FCI54" s="316"/>
      <c r="FCJ54" s="316"/>
      <c r="FCK54" s="316"/>
      <c r="FCL54" s="316"/>
      <c r="FCM54" s="316"/>
      <c r="FCN54" s="316"/>
      <c r="FCO54" s="316"/>
      <c r="FCP54" s="316"/>
      <c r="FCQ54" s="316"/>
      <c r="FCR54" s="316"/>
      <c r="FCS54" s="316"/>
      <c r="FCT54" s="316"/>
      <c r="FCU54" s="316"/>
      <c r="FCV54" s="316"/>
      <c r="FCW54" s="316"/>
      <c r="FCX54" s="316"/>
      <c r="FCY54" s="316"/>
      <c r="FCZ54" s="316"/>
      <c r="FDA54" s="316"/>
      <c r="FDB54" s="316"/>
      <c r="FDC54" s="316"/>
      <c r="FDD54" s="316"/>
      <c r="FDE54" s="316"/>
      <c r="FDF54" s="316"/>
      <c r="FDG54" s="316"/>
      <c r="FDH54" s="316"/>
      <c r="FDI54" s="316"/>
      <c r="FDJ54" s="316"/>
      <c r="FDK54" s="316"/>
      <c r="FDL54" s="316"/>
      <c r="FDM54" s="316"/>
      <c r="FDN54" s="316"/>
      <c r="FDO54" s="316"/>
      <c r="FDP54" s="316"/>
      <c r="FDQ54" s="316"/>
      <c r="FDR54" s="316"/>
      <c r="FDS54" s="316"/>
      <c r="FDT54" s="316"/>
      <c r="FDU54" s="316"/>
      <c r="FDV54" s="316"/>
      <c r="FDW54" s="316"/>
      <c r="FDX54" s="316"/>
      <c r="FDY54" s="316"/>
      <c r="FDZ54" s="316"/>
      <c r="FEA54" s="316"/>
      <c r="FEB54" s="316"/>
      <c r="FEC54" s="316"/>
      <c r="FED54" s="316"/>
      <c r="FEE54" s="316"/>
      <c r="FEF54" s="316"/>
      <c r="FEG54" s="316"/>
      <c r="FEH54" s="316"/>
      <c r="FEI54" s="316"/>
      <c r="FEJ54" s="316"/>
      <c r="FEK54" s="316"/>
      <c r="FEL54" s="316"/>
      <c r="FEM54" s="316"/>
      <c r="FEN54" s="316"/>
      <c r="FEO54" s="316"/>
      <c r="FEP54" s="316"/>
      <c r="FEQ54" s="316"/>
      <c r="FER54" s="316"/>
      <c r="FES54" s="316"/>
      <c r="FET54" s="316"/>
      <c r="FEU54" s="316"/>
      <c r="FEV54" s="316"/>
      <c r="FEW54" s="316"/>
      <c r="FEX54" s="316"/>
      <c r="FEY54" s="316"/>
      <c r="FEZ54" s="316"/>
      <c r="FFA54" s="316"/>
      <c r="FFB54" s="316"/>
      <c r="FFC54" s="316"/>
      <c r="FFD54" s="316"/>
      <c r="FFE54" s="316"/>
      <c r="FFF54" s="316"/>
      <c r="FFG54" s="316"/>
      <c r="FFH54" s="316"/>
      <c r="FFI54" s="316"/>
      <c r="FFJ54" s="316"/>
      <c r="FFK54" s="316"/>
      <c r="FFL54" s="316"/>
      <c r="FFM54" s="316"/>
      <c r="FFN54" s="316"/>
      <c r="FFO54" s="316"/>
      <c r="FFP54" s="316"/>
      <c r="FFQ54" s="316"/>
      <c r="FFR54" s="316"/>
      <c r="FFS54" s="316"/>
      <c r="FFT54" s="316"/>
      <c r="FFU54" s="316"/>
      <c r="FFV54" s="316"/>
      <c r="FFW54" s="316"/>
      <c r="FFX54" s="316"/>
      <c r="FFY54" s="316"/>
      <c r="FFZ54" s="316"/>
      <c r="FGA54" s="316"/>
      <c r="FGB54" s="316"/>
      <c r="FGC54" s="316"/>
      <c r="FGD54" s="316"/>
      <c r="FGE54" s="316"/>
      <c r="FGF54" s="316"/>
      <c r="FGG54" s="316"/>
      <c r="FGH54" s="316"/>
      <c r="FGI54" s="316"/>
      <c r="FGJ54" s="316"/>
      <c r="FGK54" s="316"/>
      <c r="FGL54" s="316"/>
      <c r="FGM54" s="316"/>
      <c r="FGN54" s="316"/>
      <c r="FGO54" s="316"/>
      <c r="FGP54" s="316"/>
      <c r="FGQ54" s="316"/>
      <c r="FGR54" s="316"/>
      <c r="FGS54" s="316"/>
      <c r="FGT54" s="316"/>
      <c r="FGU54" s="316"/>
      <c r="FGV54" s="316"/>
      <c r="FGW54" s="316"/>
      <c r="FGX54" s="316"/>
      <c r="FGY54" s="316"/>
      <c r="FGZ54" s="316"/>
      <c r="FHA54" s="316"/>
      <c r="FHB54" s="316"/>
      <c r="FHC54" s="316"/>
      <c r="FHD54" s="316"/>
      <c r="FHE54" s="316"/>
      <c r="FHF54" s="316"/>
      <c r="FHG54" s="316"/>
      <c r="FHH54" s="316"/>
      <c r="FHI54" s="316"/>
      <c r="FHJ54" s="316"/>
      <c r="FHK54" s="316"/>
      <c r="FHL54" s="316"/>
      <c r="FHM54" s="316"/>
      <c r="FHN54" s="316"/>
      <c r="FHO54" s="316"/>
      <c r="FHP54" s="316"/>
      <c r="FHQ54" s="316"/>
      <c r="FHR54" s="316"/>
      <c r="FHS54" s="316"/>
      <c r="FHT54" s="316"/>
      <c r="FHU54" s="316"/>
      <c r="FHV54" s="316"/>
      <c r="FHW54" s="316"/>
      <c r="FHX54" s="316"/>
      <c r="FHY54" s="316"/>
      <c r="FHZ54" s="316"/>
      <c r="FIA54" s="316"/>
      <c r="FIB54" s="316"/>
      <c r="FIC54" s="316"/>
      <c r="FID54" s="316"/>
      <c r="FIE54" s="316"/>
      <c r="FIF54" s="316"/>
      <c r="FIG54" s="316"/>
      <c r="FIH54" s="316"/>
      <c r="FII54" s="316"/>
      <c r="FIJ54" s="316"/>
      <c r="FIK54" s="316"/>
      <c r="FIL54" s="316"/>
      <c r="FIM54" s="316"/>
      <c r="FIN54" s="316"/>
      <c r="FIO54" s="316"/>
      <c r="FIP54" s="316"/>
      <c r="FIQ54" s="316"/>
      <c r="FIR54" s="316"/>
      <c r="FIS54" s="316"/>
      <c r="FIT54" s="316"/>
      <c r="FIU54" s="316"/>
      <c r="FIV54" s="316"/>
      <c r="FIW54" s="316"/>
      <c r="FIX54" s="316"/>
      <c r="FIY54" s="316"/>
      <c r="FIZ54" s="316"/>
      <c r="FJA54" s="316"/>
      <c r="FJB54" s="316"/>
      <c r="FJC54" s="316"/>
      <c r="FJD54" s="316"/>
      <c r="FJE54" s="316"/>
      <c r="FJF54" s="316"/>
      <c r="FJG54" s="316"/>
      <c r="FJH54" s="316"/>
      <c r="FJI54" s="316"/>
      <c r="FJJ54" s="316"/>
      <c r="FJK54" s="316"/>
      <c r="FJL54" s="316"/>
      <c r="FJM54" s="316"/>
      <c r="FJN54" s="316"/>
      <c r="FJO54" s="316"/>
      <c r="FJP54" s="316"/>
      <c r="FJQ54" s="316"/>
      <c r="FJR54" s="316"/>
      <c r="FJS54" s="316"/>
      <c r="FJT54" s="316"/>
      <c r="FJU54" s="316"/>
      <c r="FJV54" s="316"/>
      <c r="FJW54" s="316"/>
      <c r="FJX54" s="316"/>
      <c r="FJY54" s="316"/>
      <c r="FJZ54" s="316"/>
      <c r="FKA54" s="316"/>
      <c r="FKB54" s="316"/>
      <c r="FKC54" s="316"/>
      <c r="FKD54" s="316"/>
      <c r="FKE54" s="316"/>
      <c r="FKF54" s="316"/>
      <c r="FKG54" s="316"/>
      <c r="FKH54" s="316"/>
      <c r="FKI54" s="316"/>
      <c r="FKJ54" s="316"/>
      <c r="FKK54" s="316"/>
      <c r="FKL54" s="316"/>
      <c r="FKM54" s="316"/>
      <c r="FKN54" s="316"/>
      <c r="FKO54" s="316"/>
      <c r="FKP54" s="316"/>
      <c r="FKQ54" s="316"/>
      <c r="FKR54" s="316"/>
      <c r="FKS54" s="316"/>
      <c r="FKT54" s="316"/>
      <c r="FKU54" s="316"/>
      <c r="FKV54" s="316"/>
      <c r="FKW54" s="316"/>
      <c r="FKX54" s="316"/>
      <c r="FKY54" s="316"/>
      <c r="FKZ54" s="316"/>
      <c r="FLA54" s="316"/>
      <c r="FLB54" s="316"/>
      <c r="FLC54" s="316"/>
      <c r="FLD54" s="316"/>
      <c r="FLE54" s="316"/>
      <c r="FLF54" s="316"/>
      <c r="FLG54" s="316"/>
      <c r="FLH54" s="316"/>
      <c r="FLI54" s="316"/>
      <c r="FLJ54" s="316"/>
      <c r="FLK54" s="316"/>
      <c r="FLL54" s="316"/>
      <c r="FLM54" s="316"/>
      <c r="FLN54" s="316"/>
      <c r="FLO54" s="316"/>
      <c r="FLP54" s="316"/>
      <c r="FLQ54" s="316"/>
      <c r="FLR54" s="316"/>
      <c r="FLS54" s="316"/>
      <c r="FLT54" s="316"/>
      <c r="FLU54" s="316"/>
      <c r="FLV54" s="316"/>
      <c r="FLW54" s="316"/>
      <c r="FLX54" s="316"/>
      <c r="FLY54" s="316"/>
      <c r="FLZ54" s="316"/>
      <c r="FMA54" s="316"/>
      <c r="FMB54" s="316"/>
      <c r="FMC54" s="316"/>
      <c r="FMD54" s="316"/>
      <c r="FME54" s="316"/>
      <c r="FMF54" s="316"/>
      <c r="FMG54" s="316"/>
      <c r="FMH54" s="316"/>
      <c r="FMI54" s="316"/>
      <c r="FMJ54" s="316"/>
      <c r="FMK54" s="316"/>
      <c r="FML54" s="316"/>
      <c r="FMM54" s="316"/>
      <c r="FMN54" s="316"/>
      <c r="FMO54" s="316"/>
      <c r="FMP54" s="316"/>
      <c r="FMQ54" s="316"/>
      <c r="FMR54" s="316"/>
      <c r="FMS54" s="316"/>
      <c r="FMT54" s="316"/>
      <c r="FMU54" s="316"/>
      <c r="FMV54" s="316"/>
      <c r="FMW54" s="316"/>
      <c r="FMX54" s="316"/>
      <c r="FMY54" s="316"/>
      <c r="FMZ54" s="316"/>
      <c r="FNA54" s="316"/>
      <c r="FNB54" s="316"/>
      <c r="FNC54" s="316"/>
      <c r="FND54" s="316"/>
      <c r="FNE54" s="316"/>
      <c r="FNF54" s="316"/>
      <c r="FNG54" s="316"/>
      <c r="FNH54" s="316"/>
      <c r="FNI54" s="316"/>
      <c r="FNJ54" s="316"/>
      <c r="FNK54" s="316"/>
      <c r="FNL54" s="316"/>
      <c r="FNM54" s="316"/>
      <c r="FNN54" s="316"/>
      <c r="FNO54" s="316"/>
      <c r="FNP54" s="316"/>
      <c r="FNQ54" s="316"/>
      <c r="FNR54" s="316"/>
      <c r="FNS54" s="316"/>
      <c r="FNT54" s="316"/>
      <c r="FNU54" s="316"/>
      <c r="FNV54" s="316"/>
      <c r="FNW54" s="316"/>
      <c r="FNX54" s="316"/>
      <c r="FNY54" s="316"/>
      <c r="FNZ54" s="316"/>
      <c r="FOA54" s="316"/>
      <c r="FOB54" s="316"/>
      <c r="FOC54" s="316"/>
      <c r="FOD54" s="316"/>
      <c r="FOE54" s="316"/>
      <c r="FOF54" s="316"/>
      <c r="FOG54" s="316"/>
      <c r="FOH54" s="316"/>
      <c r="FOI54" s="316"/>
      <c r="FOJ54" s="316"/>
      <c r="FOK54" s="316"/>
      <c r="FOL54" s="316"/>
      <c r="FOM54" s="316"/>
      <c r="FON54" s="316"/>
      <c r="FOO54" s="316"/>
      <c r="FOP54" s="316"/>
      <c r="FOQ54" s="316"/>
      <c r="FOR54" s="316"/>
      <c r="FOS54" s="316"/>
      <c r="FOT54" s="316"/>
      <c r="FOU54" s="316"/>
      <c r="FOV54" s="316"/>
      <c r="FOW54" s="316"/>
      <c r="FOX54" s="316"/>
      <c r="FOY54" s="316"/>
      <c r="FOZ54" s="316"/>
      <c r="FPA54" s="316"/>
      <c r="FPB54" s="316"/>
      <c r="FPC54" s="316"/>
      <c r="FPD54" s="316"/>
      <c r="FPE54" s="316"/>
      <c r="FPF54" s="316"/>
      <c r="FPG54" s="316"/>
      <c r="FPH54" s="316"/>
      <c r="FPI54" s="316"/>
      <c r="FPJ54" s="316"/>
      <c r="FPK54" s="316"/>
      <c r="FPL54" s="316"/>
      <c r="FPM54" s="316"/>
      <c r="FPN54" s="316"/>
      <c r="FPO54" s="316"/>
      <c r="FPP54" s="316"/>
      <c r="FPQ54" s="316"/>
      <c r="FPR54" s="316"/>
      <c r="FPS54" s="316"/>
      <c r="FPT54" s="316"/>
      <c r="FPU54" s="316"/>
      <c r="FPV54" s="316"/>
      <c r="FPW54" s="316"/>
      <c r="FPX54" s="316"/>
      <c r="FPY54" s="316"/>
      <c r="FPZ54" s="316"/>
      <c r="FQA54" s="316"/>
      <c r="FQB54" s="316"/>
      <c r="FQC54" s="316"/>
      <c r="FQD54" s="316"/>
      <c r="FQE54" s="316"/>
      <c r="FQF54" s="316"/>
      <c r="FQG54" s="316"/>
      <c r="FQH54" s="316"/>
      <c r="FQI54" s="316"/>
      <c r="FQJ54" s="316"/>
      <c r="FQK54" s="316"/>
      <c r="FQL54" s="316"/>
      <c r="FQM54" s="316"/>
      <c r="FQN54" s="316"/>
      <c r="FQO54" s="316"/>
      <c r="FQP54" s="316"/>
      <c r="FQQ54" s="316"/>
      <c r="FQR54" s="316"/>
      <c r="FQS54" s="316"/>
      <c r="FQT54" s="316"/>
      <c r="FQU54" s="316"/>
      <c r="FQV54" s="316"/>
      <c r="FQW54" s="316"/>
      <c r="FQX54" s="316"/>
      <c r="FQY54" s="316"/>
      <c r="FQZ54" s="316"/>
      <c r="FRA54" s="316"/>
      <c r="FRB54" s="316"/>
      <c r="FRC54" s="316"/>
      <c r="FRD54" s="316"/>
      <c r="FRE54" s="316"/>
      <c r="FRF54" s="316"/>
      <c r="FRG54" s="316"/>
      <c r="FRH54" s="316"/>
      <c r="FRI54" s="316"/>
      <c r="FRJ54" s="316"/>
      <c r="FRK54" s="316"/>
      <c r="FRL54" s="316"/>
      <c r="FRM54" s="316"/>
      <c r="FRN54" s="316"/>
      <c r="FRO54" s="316"/>
      <c r="FRP54" s="316"/>
      <c r="FRQ54" s="316"/>
      <c r="FRR54" s="316"/>
      <c r="FRS54" s="316"/>
      <c r="FRT54" s="316"/>
      <c r="FRU54" s="316"/>
      <c r="FRV54" s="316"/>
      <c r="FRW54" s="316"/>
      <c r="FRX54" s="316"/>
      <c r="FRY54" s="316"/>
      <c r="FRZ54" s="316"/>
      <c r="FSA54" s="316"/>
      <c r="FSB54" s="316"/>
      <c r="FSC54" s="316"/>
      <c r="FSD54" s="316"/>
      <c r="FSE54" s="316"/>
      <c r="FSF54" s="316"/>
      <c r="FSG54" s="316"/>
      <c r="FSH54" s="316"/>
      <c r="FSI54" s="316"/>
      <c r="FSJ54" s="316"/>
      <c r="FSK54" s="316"/>
      <c r="FSL54" s="316"/>
      <c r="FSM54" s="316"/>
      <c r="FSN54" s="316"/>
      <c r="FSO54" s="316"/>
      <c r="FSP54" s="316"/>
      <c r="FSQ54" s="316"/>
      <c r="FSR54" s="316"/>
      <c r="FSS54" s="316"/>
      <c r="FST54" s="316"/>
      <c r="FSU54" s="316"/>
      <c r="FSV54" s="316"/>
      <c r="FSW54" s="316"/>
      <c r="FSX54" s="316"/>
      <c r="FSY54" s="316"/>
      <c r="FSZ54" s="316"/>
      <c r="FTA54" s="316"/>
      <c r="FTB54" s="316"/>
      <c r="FTC54" s="316"/>
      <c r="FTD54" s="316"/>
      <c r="FTE54" s="316"/>
      <c r="FTF54" s="316"/>
      <c r="FTG54" s="316"/>
      <c r="FTH54" s="316"/>
      <c r="FTI54" s="316"/>
      <c r="FTJ54" s="316"/>
      <c r="FTK54" s="316"/>
      <c r="FTL54" s="316"/>
      <c r="FTM54" s="316"/>
      <c r="FTN54" s="316"/>
      <c r="FTO54" s="316"/>
      <c r="FTP54" s="316"/>
      <c r="FTQ54" s="316"/>
      <c r="FTR54" s="316"/>
      <c r="FTS54" s="316"/>
      <c r="FTT54" s="316"/>
      <c r="FTU54" s="316"/>
      <c r="FTV54" s="316"/>
      <c r="FTW54" s="316"/>
      <c r="FTX54" s="316"/>
      <c r="FTY54" s="316"/>
      <c r="FTZ54" s="316"/>
      <c r="FUA54" s="316"/>
      <c r="FUB54" s="316"/>
      <c r="FUC54" s="316"/>
      <c r="FUD54" s="316"/>
      <c r="FUE54" s="316"/>
      <c r="FUF54" s="316"/>
      <c r="FUG54" s="316"/>
      <c r="FUH54" s="316"/>
      <c r="FUI54" s="316"/>
      <c r="FUJ54" s="316"/>
      <c r="FUK54" s="316"/>
      <c r="FUL54" s="316"/>
      <c r="FUM54" s="316"/>
      <c r="FUN54" s="316"/>
      <c r="FUO54" s="316"/>
      <c r="FUP54" s="316"/>
      <c r="FUQ54" s="316"/>
      <c r="FUR54" s="316"/>
      <c r="FUS54" s="316"/>
      <c r="FUT54" s="316"/>
      <c r="FUU54" s="316"/>
      <c r="FUV54" s="316"/>
      <c r="FUW54" s="316"/>
      <c r="FUX54" s="316"/>
      <c r="FUY54" s="316"/>
      <c r="FUZ54" s="316"/>
      <c r="FVA54" s="316"/>
      <c r="FVB54" s="316"/>
      <c r="FVC54" s="316"/>
      <c r="FVD54" s="316"/>
      <c r="FVE54" s="316"/>
      <c r="FVF54" s="316"/>
      <c r="FVG54" s="316"/>
      <c r="FVH54" s="316"/>
      <c r="FVI54" s="316"/>
      <c r="FVJ54" s="316"/>
      <c r="FVK54" s="316"/>
      <c r="FVL54" s="316"/>
      <c r="FVM54" s="316"/>
      <c r="FVN54" s="316"/>
      <c r="FVO54" s="316"/>
      <c r="FVP54" s="316"/>
      <c r="FVQ54" s="316"/>
      <c r="FVR54" s="316"/>
      <c r="FVS54" s="316"/>
      <c r="FVT54" s="316"/>
      <c r="FVU54" s="316"/>
      <c r="FVV54" s="316"/>
      <c r="FVW54" s="316"/>
      <c r="FVX54" s="316"/>
      <c r="FVY54" s="316"/>
      <c r="FVZ54" s="316"/>
      <c r="FWA54" s="316"/>
      <c r="FWB54" s="316"/>
      <c r="FWC54" s="316"/>
      <c r="FWD54" s="316"/>
      <c r="FWE54" s="316"/>
      <c r="FWF54" s="316"/>
      <c r="FWG54" s="316"/>
      <c r="FWH54" s="316"/>
      <c r="FWI54" s="316"/>
      <c r="FWJ54" s="316"/>
      <c r="FWK54" s="316"/>
      <c r="FWL54" s="316"/>
      <c r="FWM54" s="316"/>
      <c r="FWN54" s="316"/>
      <c r="FWO54" s="316"/>
      <c r="FWP54" s="316"/>
      <c r="FWQ54" s="316"/>
      <c r="FWR54" s="316"/>
      <c r="FWS54" s="316"/>
      <c r="FWT54" s="316"/>
      <c r="FWU54" s="316"/>
      <c r="FWV54" s="316"/>
      <c r="FWW54" s="316"/>
      <c r="FWX54" s="316"/>
      <c r="FWY54" s="316"/>
      <c r="FWZ54" s="316"/>
      <c r="FXA54" s="316"/>
      <c r="FXB54" s="316"/>
      <c r="FXC54" s="316"/>
      <c r="FXD54" s="316"/>
      <c r="FXE54" s="316"/>
      <c r="FXF54" s="316"/>
      <c r="FXG54" s="316"/>
      <c r="FXH54" s="316"/>
      <c r="FXI54" s="316"/>
      <c r="FXJ54" s="316"/>
      <c r="FXK54" s="316"/>
      <c r="FXL54" s="316"/>
      <c r="FXM54" s="316"/>
      <c r="FXN54" s="316"/>
      <c r="FXO54" s="316"/>
      <c r="FXP54" s="316"/>
      <c r="FXQ54" s="316"/>
      <c r="FXR54" s="316"/>
      <c r="FXS54" s="316"/>
      <c r="FXT54" s="316"/>
      <c r="FXU54" s="316"/>
      <c r="FXV54" s="316"/>
      <c r="FXW54" s="316"/>
      <c r="FXX54" s="316"/>
      <c r="FXY54" s="316"/>
      <c r="FXZ54" s="316"/>
      <c r="FYA54" s="316"/>
      <c r="FYB54" s="316"/>
      <c r="FYC54" s="316"/>
      <c r="FYD54" s="316"/>
      <c r="FYE54" s="316"/>
      <c r="FYF54" s="316"/>
      <c r="FYG54" s="316"/>
      <c r="FYH54" s="316"/>
      <c r="FYI54" s="316"/>
      <c r="FYJ54" s="316"/>
      <c r="FYK54" s="316"/>
      <c r="FYL54" s="316"/>
      <c r="FYM54" s="316"/>
      <c r="FYN54" s="316"/>
      <c r="FYO54" s="316"/>
      <c r="FYP54" s="316"/>
      <c r="FYQ54" s="316"/>
      <c r="FYR54" s="316"/>
      <c r="FYS54" s="316"/>
      <c r="FYT54" s="316"/>
      <c r="FYU54" s="316"/>
      <c r="FYV54" s="316"/>
      <c r="FYW54" s="316"/>
      <c r="FYX54" s="316"/>
      <c r="FYY54" s="316"/>
      <c r="FYZ54" s="316"/>
      <c r="FZA54" s="316"/>
      <c r="FZB54" s="316"/>
      <c r="FZC54" s="316"/>
      <c r="FZD54" s="316"/>
      <c r="FZE54" s="316"/>
      <c r="FZF54" s="316"/>
      <c r="FZG54" s="316"/>
      <c r="FZH54" s="316"/>
      <c r="FZI54" s="316"/>
      <c r="FZJ54" s="316"/>
      <c r="FZK54" s="316"/>
      <c r="FZL54" s="316"/>
      <c r="FZM54" s="316"/>
      <c r="FZN54" s="316"/>
      <c r="FZO54" s="316"/>
      <c r="FZP54" s="316"/>
      <c r="FZQ54" s="316"/>
      <c r="FZR54" s="316"/>
      <c r="FZS54" s="316"/>
      <c r="FZT54" s="316"/>
      <c r="FZU54" s="316"/>
      <c r="FZV54" s="316"/>
      <c r="FZW54" s="316"/>
      <c r="FZX54" s="316"/>
      <c r="FZY54" s="316"/>
      <c r="FZZ54" s="316"/>
      <c r="GAA54" s="316"/>
      <c r="GAB54" s="316"/>
      <c r="GAC54" s="316"/>
      <c r="GAD54" s="316"/>
      <c r="GAE54" s="316"/>
      <c r="GAF54" s="316"/>
      <c r="GAG54" s="316"/>
      <c r="GAH54" s="316"/>
      <c r="GAI54" s="316"/>
      <c r="GAJ54" s="316"/>
      <c r="GAK54" s="316"/>
      <c r="GAL54" s="316"/>
      <c r="GAM54" s="316"/>
      <c r="GAN54" s="316"/>
      <c r="GAO54" s="316"/>
      <c r="GAP54" s="316"/>
      <c r="GAQ54" s="316"/>
      <c r="GAR54" s="316"/>
      <c r="GAS54" s="316"/>
      <c r="GAT54" s="316"/>
      <c r="GAU54" s="316"/>
      <c r="GAV54" s="316"/>
      <c r="GAW54" s="316"/>
      <c r="GAX54" s="316"/>
      <c r="GAY54" s="316"/>
      <c r="GAZ54" s="316"/>
      <c r="GBA54" s="316"/>
      <c r="GBB54" s="316"/>
      <c r="GBC54" s="316"/>
      <c r="GBD54" s="316"/>
      <c r="GBE54" s="316"/>
      <c r="GBF54" s="316"/>
      <c r="GBG54" s="316"/>
      <c r="GBH54" s="316"/>
      <c r="GBI54" s="316"/>
      <c r="GBJ54" s="316"/>
      <c r="GBK54" s="316"/>
      <c r="GBL54" s="316"/>
      <c r="GBM54" s="316"/>
      <c r="GBN54" s="316"/>
      <c r="GBO54" s="316"/>
      <c r="GBP54" s="316"/>
      <c r="GBQ54" s="316"/>
      <c r="GBR54" s="316"/>
      <c r="GBS54" s="316"/>
      <c r="GBT54" s="316"/>
      <c r="GBU54" s="316"/>
      <c r="GBV54" s="316"/>
      <c r="GBW54" s="316"/>
      <c r="GBX54" s="316"/>
      <c r="GBY54" s="316"/>
      <c r="GBZ54" s="316"/>
      <c r="GCA54" s="316"/>
      <c r="GCB54" s="316"/>
      <c r="GCC54" s="316"/>
      <c r="GCD54" s="316"/>
      <c r="GCE54" s="316"/>
      <c r="GCF54" s="316"/>
      <c r="GCG54" s="316"/>
      <c r="GCH54" s="316"/>
      <c r="GCI54" s="316"/>
      <c r="GCJ54" s="316"/>
      <c r="GCK54" s="316"/>
      <c r="GCL54" s="316"/>
      <c r="GCM54" s="316"/>
      <c r="GCN54" s="316"/>
      <c r="GCO54" s="316"/>
      <c r="GCP54" s="316"/>
      <c r="GCQ54" s="316"/>
      <c r="GCR54" s="316"/>
      <c r="GCS54" s="316"/>
      <c r="GCT54" s="316"/>
      <c r="GCU54" s="316"/>
      <c r="GCV54" s="316"/>
      <c r="GCW54" s="316"/>
      <c r="GCX54" s="316"/>
      <c r="GCY54" s="316"/>
      <c r="GCZ54" s="316"/>
      <c r="GDA54" s="316"/>
      <c r="GDB54" s="316"/>
      <c r="GDC54" s="316"/>
      <c r="GDD54" s="316"/>
      <c r="GDE54" s="316"/>
      <c r="GDF54" s="316"/>
      <c r="GDG54" s="316"/>
      <c r="GDH54" s="316"/>
      <c r="GDI54" s="316"/>
      <c r="GDJ54" s="316"/>
      <c r="GDK54" s="316"/>
      <c r="GDL54" s="316"/>
      <c r="GDM54" s="316"/>
      <c r="GDN54" s="316"/>
      <c r="GDO54" s="316"/>
      <c r="GDP54" s="316"/>
      <c r="GDQ54" s="316"/>
      <c r="GDR54" s="316"/>
      <c r="GDS54" s="316"/>
      <c r="GDT54" s="316"/>
      <c r="GDU54" s="316"/>
      <c r="GDV54" s="316"/>
      <c r="GDW54" s="316"/>
      <c r="GDX54" s="316"/>
      <c r="GDY54" s="316"/>
      <c r="GDZ54" s="316"/>
      <c r="GEA54" s="316"/>
      <c r="GEB54" s="316"/>
      <c r="GEC54" s="316"/>
      <c r="GED54" s="316"/>
      <c r="GEE54" s="316"/>
      <c r="GEF54" s="316"/>
      <c r="GEG54" s="316"/>
      <c r="GEH54" s="316"/>
      <c r="GEI54" s="316"/>
      <c r="GEJ54" s="316"/>
      <c r="GEK54" s="316"/>
      <c r="GEL54" s="316"/>
      <c r="GEM54" s="316"/>
      <c r="GEN54" s="316"/>
      <c r="GEO54" s="316"/>
      <c r="GEP54" s="316"/>
      <c r="GEQ54" s="316"/>
      <c r="GER54" s="316"/>
      <c r="GES54" s="316"/>
      <c r="GET54" s="316"/>
      <c r="GEU54" s="316"/>
      <c r="GEV54" s="316"/>
      <c r="GEW54" s="316"/>
      <c r="GEX54" s="316"/>
      <c r="GEY54" s="316"/>
      <c r="GEZ54" s="316"/>
      <c r="GFA54" s="316"/>
      <c r="GFB54" s="316"/>
      <c r="GFC54" s="316"/>
      <c r="GFD54" s="316"/>
      <c r="GFE54" s="316"/>
      <c r="GFF54" s="316"/>
      <c r="GFG54" s="316"/>
      <c r="GFH54" s="316"/>
      <c r="GFI54" s="316"/>
      <c r="GFJ54" s="316"/>
      <c r="GFK54" s="316"/>
      <c r="GFL54" s="316"/>
      <c r="GFM54" s="316"/>
      <c r="GFN54" s="316"/>
      <c r="GFO54" s="316"/>
      <c r="GFP54" s="316"/>
      <c r="GFQ54" s="316"/>
      <c r="GFR54" s="316"/>
      <c r="GFS54" s="316"/>
      <c r="GFT54" s="316"/>
      <c r="GFU54" s="316"/>
      <c r="GFV54" s="316"/>
      <c r="GFW54" s="316"/>
      <c r="GFX54" s="316"/>
      <c r="GFY54" s="316"/>
      <c r="GFZ54" s="316"/>
      <c r="GGA54" s="316"/>
      <c r="GGB54" s="316"/>
      <c r="GGC54" s="316"/>
      <c r="GGD54" s="316"/>
      <c r="GGE54" s="316"/>
      <c r="GGF54" s="316"/>
      <c r="GGG54" s="316"/>
      <c r="GGH54" s="316"/>
      <c r="GGI54" s="316"/>
      <c r="GGJ54" s="316"/>
      <c r="GGK54" s="316"/>
      <c r="GGL54" s="316"/>
      <c r="GGM54" s="316"/>
      <c r="GGN54" s="316"/>
      <c r="GGO54" s="316"/>
      <c r="GGP54" s="316"/>
      <c r="GGQ54" s="316"/>
      <c r="GGR54" s="316"/>
      <c r="GGS54" s="316"/>
      <c r="GGT54" s="316"/>
      <c r="GGU54" s="316"/>
      <c r="GGV54" s="316"/>
      <c r="GGW54" s="316"/>
      <c r="GGX54" s="316"/>
      <c r="GGY54" s="316"/>
      <c r="GGZ54" s="316"/>
      <c r="GHA54" s="316"/>
      <c r="GHB54" s="316"/>
      <c r="GHC54" s="316"/>
      <c r="GHD54" s="316"/>
      <c r="GHE54" s="316"/>
      <c r="GHF54" s="316"/>
      <c r="GHG54" s="316"/>
      <c r="GHH54" s="316"/>
      <c r="GHI54" s="316"/>
      <c r="GHJ54" s="316"/>
      <c r="GHK54" s="316"/>
      <c r="GHL54" s="316"/>
      <c r="GHM54" s="316"/>
      <c r="GHN54" s="316"/>
      <c r="GHO54" s="316"/>
      <c r="GHP54" s="316"/>
      <c r="GHQ54" s="316"/>
      <c r="GHR54" s="316"/>
      <c r="GHS54" s="316"/>
      <c r="GHT54" s="316"/>
      <c r="GHU54" s="316"/>
      <c r="GHV54" s="316"/>
      <c r="GHW54" s="316"/>
      <c r="GHX54" s="316"/>
      <c r="GHY54" s="316"/>
      <c r="GHZ54" s="316"/>
      <c r="GIA54" s="316"/>
      <c r="GIB54" s="316"/>
      <c r="GIC54" s="316"/>
      <c r="GID54" s="316"/>
      <c r="GIE54" s="316"/>
      <c r="GIF54" s="316"/>
      <c r="GIG54" s="316"/>
      <c r="GIH54" s="316"/>
      <c r="GII54" s="316"/>
      <c r="GIJ54" s="316"/>
      <c r="GIK54" s="316"/>
      <c r="GIL54" s="316"/>
      <c r="GIM54" s="316"/>
      <c r="GIN54" s="316"/>
      <c r="GIO54" s="316"/>
      <c r="GIP54" s="316"/>
      <c r="GIQ54" s="316"/>
      <c r="GIR54" s="316"/>
      <c r="GIS54" s="316"/>
      <c r="GIT54" s="316"/>
      <c r="GIU54" s="316"/>
      <c r="GIV54" s="316"/>
      <c r="GIW54" s="316"/>
      <c r="GIX54" s="316"/>
      <c r="GIY54" s="316"/>
      <c r="GIZ54" s="316"/>
      <c r="GJA54" s="316"/>
      <c r="GJB54" s="316"/>
      <c r="GJC54" s="316"/>
      <c r="GJD54" s="316"/>
      <c r="GJE54" s="316"/>
      <c r="GJF54" s="316"/>
      <c r="GJG54" s="316"/>
      <c r="GJH54" s="316"/>
      <c r="GJI54" s="316"/>
      <c r="GJJ54" s="316"/>
      <c r="GJK54" s="316"/>
      <c r="GJL54" s="316"/>
      <c r="GJM54" s="316"/>
      <c r="GJN54" s="316"/>
      <c r="GJO54" s="316"/>
      <c r="GJP54" s="316"/>
      <c r="GJQ54" s="316"/>
      <c r="GJR54" s="316"/>
      <c r="GJS54" s="316"/>
      <c r="GJT54" s="316"/>
      <c r="GJU54" s="316"/>
      <c r="GJV54" s="316"/>
      <c r="GJW54" s="316"/>
      <c r="GJX54" s="316"/>
      <c r="GJY54" s="316"/>
      <c r="GJZ54" s="316"/>
      <c r="GKA54" s="316"/>
      <c r="GKB54" s="316"/>
      <c r="GKC54" s="316"/>
      <c r="GKD54" s="316"/>
      <c r="GKE54" s="316"/>
      <c r="GKF54" s="316"/>
      <c r="GKG54" s="316"/>
      <c r="GKH54" s="316"/>
      <c r="GKI54" s="316"/>
      <c r="GKJ54" s="316"/>
      <c r="GKK54" s="316"/>
      <c r="GKL54" s="316"/>
      <c r="GKM54" s="316"/>
      <c r="GKN54" s="316"/>
      <c r="GKO54" s="316"/>
      <c r="GKP54" s="316"/>
      <c r="GKQ54" s="316"/>
      <c r="GKR54" s="316"/>
      <c r="GKS54" s="316"/>
      <c r="GKT54" s="316"/>
      <c r="GKU54" s="316"/>
      <c r="GKV54" s="316"/>
      <c r="GKW54" s="316"/>
      <c r="GKX54" s="316"/>
      <c r="GKY54" s="316"/>
      <c r="GKZ54" s="316"/>
      <c r="GLA54" s="316"/>
      <c r="GLB54" s="316"/>
      <c r="GLC54" s="316"/>
      <c r="GLD54" s="316"/>
      <c r="GLE54" s="316"/>
      <c r="GLF54" s="316"/>
      <c r="GLG54" s="316"/>
      <c r="GLH54" s="316"/>
      <c r="GLI54" s="316"/>
      <c r="GLJ54" s="316"/>
      <c r="GLK54" s="316"/>
      <c r="GLL54" s="316"/>
      <c r="GLM54" s="316"/>
      <c r="GLN54" s="316"/>
      <c r="GLO54" s="316"/>
      <c r="GLP54" s="316"/>
      <c r="GLQ54" s="316"/>
      <c r="GLR54" s="316"/>
      <c r="GLS54" s="316"/>
      <c r="GLT54" s="316"/>
      <c r="GLU54" s="316"/>
      <c r="GLV54" s="316"/>
      <c r="GLW54" s="316"/>
      <c r="GLX54" s="316"/>
      <c r="GLY54" s="316"/>
      <c r="GLZ54" s="316"/>
      <c r="GMA54" s="316"/>
      <c r="GMB54" s="316"/>
      <c r="GMC54" s="316"/>
      <c r="GMD54" s="316"/>
      <c r="GME54" s="316"/>
      <c r="GMF54" s="316"/>
      <c r="GMG54" s="316"/>
      <c r="GMH54" s="316"/>
      <c r="GMI54" s="316"/>
      <c r="GMJ54" s="316"/>
      <c r="GMK54" s="316"/>
      <c r="GML54" s="316"/>
      <c r="GMM54" s="316"/>
      <c r="GMN54" s="316"/>
      <c r="GMO54" s="316"/>
      <c r="GMP54" s="316"/>
      <c r="GMQ54" s="316"/>
      <c r="GMR54" s="316"/>
      <c r="GMS54" s="316"/>
      <c r="GMT54" s="316"/>
      <c r="GMU54" s="316"/>
      <c r="GMV54" s="316"/>
      <c r="GMW54" s="316"/>
      <c r="GMX54" s="316"/>
      <c r="GMY54" s="316"/>
      <c r="GMZ54" s="316"/>
      <c r="GNA54" s="316"/>
      <c r="GNB54" s="316"/>
      <c r="GNC54" s="316"/>
      <c r="GND54" s="316"/>
      <c r="GNE54" s="316"/>
      <c r="GNF54" s="316"/>
      <c r="GNG54" s="316"/>
      <c r="GNH54" s="316"/>
      <c r="GNI54" s="316"/>
      <c r="GNJ54" s="316"/>
      <c r="GNK54" s="316"/>
      <c r="GNL54" s="316"/>
      <c r="GNM54" s="316"/>
      <c r="GNN54" s="316"/>
      <c r="GNO54" s="316"/>
      <c r="GNP54" s="316"/>
      <c r="GNQ54" s="316"/>
      <c r="GNR54" s="316"/>
      <c r="GNS54" s="316"/>
      <c r="GNT54" s="316"/>
      <c r="GNU54" s="316"/>
      <c r="GNV54" s="316"/>
      <c r="GNW54" s="316"/>
      <c r="GNX54" s="316"/>
      <c r="GNY54" s="316"/>
      <c r="GNZ54" s="316"/>
      <c r="GOA54" s="316"/>
      <c r="GOB54" s="316"/>
      <c r="GOC54" s="316"/>
      <c r="GOD54" s="316"/>
      <c r="GOE54" s="316"/>
      <c r="GOF54" s="316"/>
      <c r="GOG54" s="316"/>
      <c r="GOH54" s="316"/>
      <c r="GOI54" s="316"/>
      <c r="GOJ54" s="316"/>
      <c r="GOK54" s="316"/>
      <c r="GOL54" s="316"/>
      <c r="GOM54" s="316"/>
      <c r="GON54" s="316"/>
      <c r="GOO54" s="316"/>
      <c r="GOP54" s="316"/>
      <c r="GOQ54" s="316"/>
      <c r="GOR54" s="316"/>
      <c r="GOS54" s="316"/>
      <c r="GOT54" s="316"/>
      <c r="GOU54" s="316"/>
      <c r="GOV54" s="316"/>
      <c r="GOW54" s="316"/>
      <c r="GOX54" s="316"/>
      <c r="GOY54" s="316"/>
      <c r="GOZ54" s="316"/>
      <c r="GPA54" s="316"/>
      <c r="GPB54" s="316"/>
      <c r="GPC54" s="316"/>
      <c r="GPD54" s="316"/>
      <c r="GPE54" s="316"/>
      <c r="GPF54" s="316"/>
      <c r="GPG54" s="316"/>
      <c r="GPH54" s="316"/>
      <c r="GPI54" s="316"/>
      <c r="GPJ54" s="316"/>
      <c r="GPK54" s="316"/>
      <c r="GPL54" s="316"/>
      <c r="GPM54" s="316"/>
      <c r="GPN54" s="316"/>
      <c r="GPO54" s="316"/>
      <c r="GPP54" s="316"/>
      <c r="GPQ54" s="316"/>
      <c r="GPR54" s="316"/>
      <c r="GPS54" s="316"/>
      <c r="GPT54" s="316"/>
      <c r="GPU54" s="316"/>
      <c r="GPV54" s="316"/>
      <c r="GPW54" s="316"/>
      <c r="GPX54" s="316"/>
      <c r="GPY54" s="316"/>
      <c r="GPZ54" s="316"/>
      <c r="GQA54" s="316"/>
      <c r="GQB54" s="316"/>
      <c r="GQC54" s="316"/>
      <c r="GQD54" s="316"/>
      <c r="GQE54" s="316"/>
      <c r="GQF54" s="316"/>
      <c r="GQG54" s="316"/>
      <c r="GQH54" s="316"/>
      <c r="GQI54" s="316"/>
      <c r="GQJ54" s="316"/>
      <c r="GQK54" s="316"/>
      <c r="GQL54" s="316"/>
      <c r="GQM54" s="316"/>
      <c r="GQN54" s="316"/>
      <c r="GQO54" s="316"/>
      <c r="GQP54" s="316"/>
      <c r="GQQ54" s="316"/>
      <c r="GQR54" s="316"/>
      <c r="GQS54" s="316"/>
      <c r="GQT54" s="316"/>
      <c r="GQU54" s="316"/>
      <c r="GQV54" s="316"/>
      <c r="GQW54" s="316"/>
      <c r="GQX54" s="316"/>
      <c r="GQY54" s="316"/>
      <c r="GQZ54" s="316"/>
      <c r="GRA54" s="316"/>
      <c r="GRB54" s="316"/>
      <c r="GRC54" s="316"/>
      <c r="GRD54" s="316"/>
      <c r="GRE54" s="316"/>
      <c r="GRF54" s="316"/>
      <c r="GRG54" s="316"/>
      <c r="GRH54" s="316"/>
      <c r="GRI54" s="316"/>
      <c r="GRJ54" s="316"/>
      <c r="GRK54" s="316"/>
      <c r="GRL54" s="316"/>
      <c r="GRM54" s="316"/>
      <c r="GRN54" s="316"/>
      <c r="GRO54" s="316"/>
      <c r="GRP54" s="316"/>
      <c r="GRQ54" s="316"/>
      <c r="GRR54" s="316"/>
      <c r="GRS54" s="316"/>
      <c r="GRT54" s="316"/>
      <c r="GRU54" s="316"/>
      <c r="GRV54" s="316"/>
      <c r="GRW54" s="316"/>
      <c r="GRX54" s="316"/>
      <c r="GRY54" s="316"/>
      <c r="GRZ54" s="316"/>
      <c r="GSA54" s="316"/>
      <c r="GSB54" s="316"/>
      <c r="GSC54" s="316"/>
      <c r="GSD54" s="316"/>
      <c r="GSE54" s="316"/>
      <c r="GSF54" s="316"/>
      <c r="GSG54" s="316"/>
      <c r="GSH54" s="316"/>
      <c r="GSI54" s="316"/>
      <c r="GSJ54" s="316"/>
      <c r="GSK54" s="316"/>
      <c r="GSL54" s="316"/>
      <c r="GSM54" s="316"/>
      <c r="GSN54" s="316"/>
      <c r="GSO54" s="316"/>
      <c r="GSP54" s="316"/>
      <c r="GSQ54" s="316"/>
      <c r="GSR54" s="316"/>
      <c r="GSS54" s="316"/>
      <c r="GST54" s="316"/>
      <c r="GSU54" s="316"/>
      <c r="GSV54" s="316"/>
      <c r="GSW54" s="316"/>
      <c r="GSX54" s="316"/>
      <c r="GSY54" s="316"/>
      <c r="GSZ54" s="316"/>
      <c r="GTA54" s="316"/>
      <c r="GTB54" s="316"/>
      <c r="GTC54" s="316"/>
      <c r="GTD54" s="316"/>
      <c r="GTE54" s="316"/>
      <c r="GTF54" s="316"/>
      <c r="GTG54" s="316"/>
      <c r="GTH54" s="316"/>
      <c r="GTI54" s="316"/>
      <c r="GTJ54" s="316"/>
      <c r="GTK54" s="316"/>
      <c r="GTL54" s="316"/>
      <c r="GTM54" s="316"/>
      <c r="GTN54" s="316"/>
      <c r="GTO54" s="316"/>
      <c r="GTP54" s="316"/>
      <c r="GTQ54" s="316"/>
      <c r="GTR54" s="316"/>
      <c r="GTS54" s="316"/>
      <c r="GTT54" s="316"/>
      <c r="GTU54" s="316"/>
      <c r="GTV54" s="316"/>
      <c r="GTW54" s="316"/>
      <c r="GTX54" s="316"/>
      <c r="GTY54" s="316"/>
      <c r="GTZ54" s="316"/>
      <c r="GUA54" s="316"/>
      <c r="GUB54" s="316"/>
      <c r="GUC54" s="316"/>
      <c r="GUD54" s="316"/>
      <c r="GUE54" s="316"/>
      <c r="GUF54" s="316"/>
      <c r="GUG54" s="316"/>
      <c r="GUH54" s="316"/>
      <c r="GUI54" s="316"/>
      <c r="GUJ54" s="316"/>
      <c r="GUK54" s="316"/>
      <c r="GUL54" s="316"/>
      <c r="GUM54" s="316"/>
      <c r="GUN54" s="316"/>
      <c r="GUO54" s="316"/>
      <c r="GUP54" s="316"/>
      <c r="GUQ54" s="316"/>
      <c r="GUR54" s="316"/>
      <c r="GUS54" s="316"/>
      <c r="GUT54" s="316"/>
      <c r="GUU54" s="316"/>
      <c r="GUV54" s="316"/>
      <c r="GUW54" s="316"/>
      <c r="GUX54" s="316"/>
      <c r="GUY54" s="316"/>
      <c r="GUZ54" s="316"/>
      <c r="GVA54" s="316"/>
      <c r="GVB54" s="316"/>
      <c r="GVC54" s="316"/>
      <c r="GVD54" s="316"/>
      <c r="GVE54" s="316"/>
      <c r="GVF54" s="316"/>
      <c r="GVG54" s="316"/>
      <c r="GVH54" s="316"/>
      <c r="GVI54" s="316"/>
      <c r="GVJ54" s="316"/>
      <c r="GVK54" s="316"/>
      <c r="GVL54" s="316"/>
      <c r="GVM54" s="316"/>
      <c r="GVN54" s="316"/>
      <c r="GVO54" s="316"/>
      <c r="GVP54" s="316"/>
      <c r="GVQ54" s="316"/>
      <c r="GVR54" s="316"/>
      <c r="GVS54" s="316"/>
      <c r="GVT54" s="316"/>
      <c r="GVU54" s="316"/>
      <c r="GVV54" s="316"/>
      <c r="GVW54" s="316"/>
      <c r="GVX54" s="316"/>
      <c r="GVY54" s="316"/>
      <c r="GVZ54" s="316"/>
      <c r="GWA54" s="316"/>
      <c r="GWB54" s="316"/>
      <c r="GWC54" s="316"/>
      <c r="GWD54" s="316"/>
      <c r="GWE54" s="316"/>
      <c r="GWF54" s="316"/>
      <c r="GWG54" s="316"/>
      <c r="GWH54" s="316"/>
      <c r="GWI54" s="316"/>
      <c r="GWJ54" s="316"/>
      <c r="GWK54" s="316"/>
      <c r="GWL54" s="316"/>
      <c r="GWM54" s="316"/>
      <c r="GWN54" s="316"/>
      <c r="GWO54" s="316"/>
      <c r="GWP54" s="316"/>
      <c r="GWQ54" s="316"/>
      <c r="GWR54" s="316"/>
      <c r="GWS54" s="316"/>
      <c r="GWT54" s="316"/>
      <c r="GWU54" s="316"/>
      <c r="GWV54" s="316"/>
      <c r="GWW54" s="316"/>
      <c r="GWX54" s="316"/>
      <c r="GWY54" s="316"/>
      <c r="GWZ54" s="316"/>
      <c r="GXA54" s="316"/>
      <c r="GXB54" s="316"/>
      <c r="GXC54" s="316"/>
      <c r="GXD54" s="316"/>
      <c r="GXE54" s="316"/>
      <c r="GXF54" s="316"/>
      <c r="GXG54" s="316"/>
      <c r="GXH54" s="316"/>
      <c r="GXI54" s="316"/>
      <c r="GXJ54" s="316"/>
      <c r="GXK54" s="316"/>
      <c r="GXL54" s="316"/>
      <c r="GXM54" s="316"/>
      <c r="GXN54" s="316"/>
      <c r="GXO54" s="316"/>
      <c r="GXP54" s="316"/>
      <c r="GXQ54" s="316"/>
      <c r="GXR54" s="316"/>
      <c r="GXS54" s="316"/>
      <c r="GXT54" s="316"/>
      <c r="GXU54" s="316"/>
      <c r="GXV54" s="316"/>
      <c r="GXW54" s="316"/>
      <c r="GXX54" s="316"/>
      <c r="GXY54" s="316"/>
      <c r="GXZ54" s="316"/>
      <c r="GYA54" s="316"/>
      <c r="GYB54" s="316"/>
      <c r="GYC54" s="316"/>
      <c r="GYD54" s="316"/>
      <c r="GYE54" s="316"/>
      <c r="GYF54" s="316"/>
      <c r="GYG54" s="316"/>
      <c r="GYH54" s="316"/>
      <c r="GYI54" s="316"/>
      <c r="GYJ54" s="316"/>
      <c r="GYK54" s="316"/>
      <c r="GYL54" s="316"/>
      <c r="GYM54" s="316"/>
      <c r="GYN54" s="316"/>
      <c r="GYO54" s="316"/>
      <c r="GYP54" s="316"/>
      <c r="GYQ54" s="316"/>
      <c r="GYR54" s="316"/>
      <c r="GYS54" s="316"/>
      <c r="GYT54" s="316"/>
      <c r="GYU54" s="316"/>
      <c r="GYV54" s="316"/>
      <c r="GYW54" s="316"/>
      <c r="GYX54" s="316"/>
      <c r="GYY54" s="316"/>
      <c r="GYZ54" s="316"/>
      <c r="GZA54" s="316"/>
      <c r="GZB54" s="316"/>
      <c r="GZC54" s="316"/>
      <c r="GZD54" s="316"/>
      <c r="GZE54" s="316"/>
      <c r="GZF54" s="316"/>
      <c r="GZG54" s="316"/>
      <c r="GZH54" s="316"/>
      <c r="GZI54" s="316"/>
      <c r="GZJ54" s="316"/>
      <c r="GZK54" s="316"/>
      <c r="GZL54" s="316"/>
      <c r="GZM54" s="316"/>
      <c r="GZN54" s="316"/>
      <c r="GZO54" s="316"/>
      <c r="GZP54" s="316"/>
      <c r="GZQ54" s="316"/>
      <c r="GZR54" s="316"/>
      <c r="GZS54" s="316"/>
      <c r="GZT54" s="316"/>
      <c r="GZU54" s="316"/>
      <c r="GZV54" s="316"/>
      <c r="GZW54" s="316"/>
      <c r="GZX54" s="316"/>
      <c r="GZY54" s="316"/>
      <c r="GZZ54" s="316"/>
      <c r="HAA54" s="316"/>
      <c r="HAB54" s="316"/>
      <c r="HAC54" s="316"/>
      <c r="HAD54" s="316"/>
      <c r="HAE54" s="316"/>
      <c r="HAF54" s="316"/>
      <c r="HAG54" s="316"/>
      <c r="HAH54" s="316"/>
      <c r="HAI54" s="316"/>
      <c r="HAJ54" s="316"/>
      <c r="HAK54" s="316"/>
      <c r="HAL54" s="316"/>
      <c r="HAM54" s="316"/>
      <c r="HAN54" s="316"/>
      <c r="HAO54" s="316"/>
      <c r="HAP54" s="316"/>
      <c r="HAQ54" s="316"/>
      <c r="HAR54" s="316"/>
      <c r="HAS54" s="316"/>
      <c r="HAT54" s="316"/>
      <c r="HAU54" s="316"/>
      <c r="HAV54" s="316"/>
      <c r="HAW54" s="316"/>
      <c r="HAX54" s="316"/>
      <c r="HAY54" s="316"/>
      <c r="HAZ54" s="316"/>
      <c r="HBA54" s="316"/>
      <c r="HBB54" s="316"/>
      <c r="HBC54" s="316"/>
      <c r="HBD54" s="316"/>
      <c r="HBE54" s="316"/>
      <c r="HBF54" s="316"/>
      <c r="HBG54" s="316"/>
      <c r="HBH54" s="316"/>
      <c r="HBI54" s="316"/>
      <c r="HBJ54" s="316"/>
      <c r="HBK54" s="316"/>
      <c r="HBL54" s="316"/>
      <c r="HBM54" s="316"/>
      <c r="HBN54" s="316"/>
      <c r="HBO54" s="316"/>
      <c r="HBP54" s="316"/>
      <c r="HBQ54" s="316"/>
      <c r="HBR54" s="316"/>
      <c r="HBS54" s="316"/>
      <c r="HBT54" s="316"/>
      <c r="HBU54" s="316"/>
      <c r="HBV54" s="316"/>
      <c r="HBW54" s="316"/>
      <c r="HBX54" s="316"/>
      <c r="HBY54" s="316"/>
      <c r="HBZ54" s="316"/>
      <c r="HCA54" s="316"/>
      <c r="HCB54" s="316"/>
      <c r="HCC54" s="316"/>
      <c r="HCD54" s="316"/>
      <c r="HCE54" s="316"/>
      <c r="HCF54" s="316"/>
      <c r="HCG54" s="316"/>
      <c r="HCH54" s="316"/>
      <c r="HCI54" s="316"/>
      <c r="HCJ54" s="316"/>
      <c r="HCK54" s="316"/>
      <c r="HCL54" s="316"/>
      <c r="HCM54" s="316"/>
      <c r="HCN54" s="316"/>
      <c r="HCO54" s="316"/>
      <c r="HCP54" s="316"/>
      <c r="HCQ54" s="316"/>
      <c r="HCR54" s="316"/>
      <c r="HCS54" s="316"/>
      <c r="HCT54" s="316"/>
      <c r="HCU54" s="316"/>
      <c r="HCV54" s="316"/>
      <c r="HCW54" s="316"/>
      <c r="HCX54" s="316"/>
      <c r="HCY54" s="316"/>
      <c r="HCZ54" s="316"/>
      <c r="HDA54" s="316"/>
      <c r="HDB54" s="316"/>
      <c r="HDC54" s="316"/>
      <c r="HDD54" s="316"/>
      <c r="HDE54" s="316"/>
      <c r="HDF54" s="316"/>
      <c r="HDG54" s="316"/>
      <c r="HDH54" s="316"/>
      <c r="HDI54" s="316"/>
      <c r="HDJ54" s="316"/>
      <c r="HDK54" s="316"/>
      <c r="HDL54" s="316"/>
      <c r="HDM54" s="316"/>
      <c r="HDN54" s="316"/>
      <c r="HDO54" s="316"/>
      <c r="HDP54" s="316"/>
      <c r="HDQ54" s="316"/>
      <c r="HDR54" s="316"/>
      <c r="HDS54" s="316"/>
      <c r="HDT54" s="316"/>
      <c r="HDU54" s="316"/>
      <c r="HDV54" s="316"/>
      <c r="HDW54" s="316"/>
      <c r="HDX54" s="316"/>
      <c r="HDY54" s="316"/>
      <c r="HDZ54" s="316"/>
      <c r="HEA54" s="316"/>
      <c r="HEB54" s="316"/>
      <c r="HEC54" s="316"/>
      <c r="HED54" s="316"/>
      <c r="HEE54" s="316"/>
      <c r="HEF54" s="316"/>
      <c r="HEG54" s="316"/>
      <c r="HEH54" s="316"/>
      <c r="HEI54" s="316"/>
      <c r="HEJ54" s="316"/>
      <c r="HEK54" s="316"/>
      <c r="HEL54" s="316"/>
      <c r="HEM54" s="316"/>
      <c r="HEN54" s="316"/>
      <c r="HEO54" s="316"/>
      <c r="HEP54" s="316"/>
      <c r="HEQ54" s="316"/>
      <c r="HER54" s="316"/>
      <c r="HES54" s="316"/>
      <c r="HET54" s="316"/>
      <c r="HEU54" s="316"/>
      <c r="HEV54" s="316"/>
      <c r="HEW54" s="316"/>
      <c r="HEX54" s="316"/>
      <c r="HEY54" s="316"/>
      <c r="HEZ54" s="316"/>
      <c r="HFA54" s="316"/>
      <c r="HFB54" s="316"/>
      <c r="HFC54" s="316"/>
      <c r="HFD54" s="316"/>
      <c r="HFE54" s="316"/>
      <c r="HFF54" s="316"/>
      <c r="HFG54" s="316"/>
      <c r="HFH54" s="316"/>
      <c r="HFI54" s="316"/>
      <c r="HFJ54" s="316"/>
      <c r="HFK54" s="316"/>
      <c r="HFL54" s="316"/>
      <c r="HFM54" s="316"/>
      <c r="HFN54" s="316"/>
      <c r="HFO54" s="316"/>
      <c r="HFP54" s="316"/>
      <c r="HFQ54" s="316"/>
      <c r="HFR54" s="316"/>
      <c r="HFS54" s="316"/>
      <c r="HFT54" s="316"/>
      <c r="HFU54" s="316"/>
      <c r="HFV54" s="316"/>
      <c r="HFW54" s="316"/>
      <c r="HFX54" s="316"/>
      <c r="HFY54" s="316"/>
      <c r="HFZ54" s="316"/>
      <c r="HGA54" s="316"/>
      <c r="HGB54" s="316"/>
      <c r="HGC54" s="316"/>
      <c r="HGD54" s="316"/>
      <c r="HGE54" s="316"/>
      <c r="HGF54" s="316"/>
      <c r="HGG54" s="316"/>
      <c r="HGH54" s="316"/>
      <c r="HGI54" s="316"/>
      <c r="HGJ54" s="316"/>
      <c r="HGK54" s="316"/>
      <c r="HGL54" s="316"/>
      <c r="HGM54" s="316"/>
      <c r="HGN54" s="316"/>
      <c r="HGO54" s="316"/>
      <c r="HGP54" s="316"/>
      <c r="HGQ54" s="316"/>
      <c r="HGR54" s="316"/>
      <c r="HGS54" s="316"/>
      <c r="HGT54" s="316"/>
      <c r="HGU54" s="316"/>
      <c r="HGV54" s="316"/>
      <c r="HGW54" s="316"/>
      <c r="HGX54" s="316"/>
      <c r="HGY54" s="316"/>
      <c r="HGZ54" s="316"/>
      <c r="HHA54" s="316"/>
      <c r="HHB54" s="316"/>
      <c r="HHC54" s="316"/>
      <c r="HHD54" s="316"/>
      <c r="HHE54" s="316"/>
      <c r="HHF54" s="316"/>
      <c r="HHG54" s="316"/>
      <c r="HHH54" s="316"/>
      <c r="HHI54" s="316"/>
      <c r="HHJ54" s="316"/>
      <c r="HHK54" s="316"/>
      <c r="HHL54" s="316"/>
      <c r="HHM54" s="316"/>
      <c r="HHN54" s="316"/>
      <c r="HHO54" s="316"/>
      <c r="HHP54" s="316"/>
      <c r="HHQ54" s="316"/>
      <c r="HHR54" s="316"/>
      <c r="HHS54" s="316"/>
      <c r="HHT54" s="316"/>
      <c r="HHU54" s="316"/>
      <c r="HHV54" s="316"/>
      <c r="HHW54" s="316"/>
      <c r="HHX54" s="316"/>
      <c r="HHY54" s="316"/>
      <c r="HHZ54" s="316"/>
      <c r="HIA54" s="316"/>
      <c r="HIB54" s="316"/>
      <c r="HIC54" s="316"/>
      <c r="HID54" s="316"/>
      <c r="HIE54" s="316"/>
      <c r="HIF54" s="316"/>
      <c r="HIG54" s="316"/>
      <c r="HIH54" s="316"/>
      <c r="HII54" s="316"/>
      <c r="HIJ54" s="316"/>
      <c r="HIK54" s="316"/>
      <c r="HIL54" s="316"/>
      <c r="HIM54" s="316"/>
      <c r="HIN54" s="316"/>
      <c r="HIO54" s="316"/>
      <c r="HIP54" s="316"/>
      <c r="HIQ54" s="316"/>
      <c r="HIR54" s="316"/>
      <c r="HIS54" s="316"/>
      <c r="HIT54" s="316"/>
      <c r="HIU54" s="316"/>
      <c r="HIV54" s="316"/>
      <c r="HIW54" s="316"/>
      <c r="HIX54" s="316"/>
      <c r="HIY54" s="316"/>
      <c r="HIZ54" s="316"/>
      <c r="HJA54" s="316"/>
      <c r="HJB54" s="316"/>
      <c r="HJC54" s="316"/>
      <c r="HJD54" s="316"/>
      <c r="HJE54" s="316"/>
      <c r="HJF54" s="316"/>
      <c r="HJG54" s="316"/>
      <c r="HJH54" s="316"/>
      <c r="HJI54" s="316"/>
      <c r="HJJ54" s="316"/>
      <c r="HJK54" s="316"/>
      <c r="HJL54" s="316"/>
      <c r="HJM54" s="316"/>
      <c r="HJN54" s="316"/>
      <c r="HJO54" s="316"/>
      <c r="HJP54" s="316"/>
      <c r="HJQ54" s="316"/>
      <c r="HJR54" s="316"/>
      <c r="HJS54" s="316"/>
      <c r="HJT54" s="316"/>
      <c r="HJU54" s="316"/>
      <c r="HJV54" s="316"/>
      <c r="HJW54" s="316"/>
      <c r="HJX54" s="316"/>
      <c r="HJY54" s="316"/>
      <c r="HJZ54" s="316"/>
      <c r="HKA54" s="316"/>
      <c r="HKB54" s="316"/>
      <c r="HKC54" s="316"/>
      <c r="HKD54" s="316"/>
      <c r="HKE54" s="316"/>
      <c r="HKF54" s="316"/>
      <c r="HKG54" s="316"/>
      <c r="HKH54" s="316"/>
      <c r="HKI54" s="316"/>
      <c r="HKJ54" s="316"/>
      <c r="HKK54" s="316"/>
      <c r="HKL54" s="316"/>
      <c r="HKM54" s="316"/>
      <c r="HKN54" s="316"/>
      <c r="HKO54" s="316"/>
      <c r="HKP54" s="316"/>
      <c r="HKQ54" s="316"/>
      <c r="HKR54" s="316"/>
      <c r="HKS54" s="316"/>
      <c r="HKT54" s="316"/>
      <c r="HKU54" s="316"/>
      <c r="HKV54" s="316"/>
      <c r="HKW54" s="316"/>
      <c r="HKX54" s="316"/>
      <c r="HKY54" s="316"/>
      <c r="HKZ54" s="316"/>
      <c r="HLA54" s="316"/>
      <c r="HLB54" s="316"/>
      <c r="HLC54" s="316"/>
      <c r="HLD54" s="316"/>
      <c r="HLE54" s="316"/>
      <c r="HLF54" s="316"/>
      <c r="HLG54" s="316"/>
      <c r="HLH54" s="316"/>
      <c r="HLI54" s="316"/>
      <c r="HLJ54" s="316"/>
      <c r="HLK54" s="316"/>
      <c r="HLL54" s="316"/>
      <c r="HLM54" s="316"/>
      <c r="HLN54" s="316"/>
      <c r="HLO54" s="316"/>
      <c r="HLP54" s="316"/>
      <c r="HLQ54" s="316"/>
      <c r="HLR54" s="316"/>
      <c r="HLS54" s="316"/>
      <c r="HLT54" s="316"/>
      <c r="HLU54" s="316"/>
      <c r="HLV54" s="316"/>
      <c r="HLW54" s="316"/>
      <c r="HLX54" s="316"/>
      <c r="HLY54" s="316"/>
      <c r="HLZ54" s="316"/>
      <c r="HMA54" s="316"/>
      <c r="HMB54" s="316"/>
      <c r="HMC54" s="316"/>
      <c r="HMD54" s="316"/>
      <c r="HME54" s="316"/>
      <c r="HMF54" s="316"/>
      <c r="HMG54" s="316"/>
      <c r="HMH54" s="316"/>
      <c r="HMI54" s="316"/>
      <c r="HMJ54" s="316"/>
      <c r="HMK54" s="316"/>
      <c r="HML54" s="316"/>
      <c r="HMM54" s="316"/>
      <c r="HMN54" s="316"/>
      <c r="HMO54" s="316"/>
      <c r="HMP54" s="316"/>
      <c r="HMQ54" s="316"/>
      <c r="HMR54" s="316"/>
      <c r="HMS54" s="316"/>
      <c r="HMT54" s="316"/>
      <c r="HMU54" s="316"/>
      <c r="HMV54" s="316"/>
      <c r="HMW54" s="316"/>
      <c r="HMX54" s="316"/>
      <c r="HMY54" s="316"/>
      <c r="HMZ54" s="316"/>
      <c r="HNA54" s="316"/>
      <c r="HNB54" s="316"/>
      <c r="HNC54" s="316"/>
      <c r="HND54" s="316"/>
      <c r="HNE54" s="316"/>
      <c r="HNF54" s="316"/>
      <c r="HNG54" s="316"/>
      <c r="HNH54" s="316"/>
      <c r="HNI54" s="316"/>
      <c r="HNJ54" s="316"/>
      <c r="HNK54" s="316"/>
      <c r="HNL54" s="316"/>
      <c r="HNM54" s="316"/>
      <c r="HNN54" s="316"/>
      <c r="HNO54" s="316"/>
      <c r="HNP54" s="316"/>
      <c r="HNQ54" s="316"/>
      <c r="HNR54" s="316"/>
      <c r="HNS54" s="316"/>
      <c r="HNT54" s="316"/>
      <c r="HNU54" s="316"/>
      <c r="HNV54" s="316"/>
      <c r="HNW54" s="316"/>
      <c r="HNX54" s="316"/>
      <c r="HNY54" s="316"/>
      <c r="HNZ54" s="316"/>
      <c r="HOA54" s="316"/>
      <c r="HOB54" s="316"/>
      <c r="HOC54" s="316"/>
      <c r="HOD54" s="316"/>
      <c r="HOE54" s="316"/>
      <c r="HOF54" s="316"/>
      <c r="HOG54" s="316"/>
      <c r="HOH54" s="316"/>
      <c r="HOI54" s="316"/>
      <c r="HOJ54" s="316"/>
      <c r="HOK54" s="316"/>
      <c r="HOL54" s="316"/>
      <c r="HOM54" s="316"/>
      <c r="HON54" s="316"/>
      <c r="HOO54" s="316"/>
      <c r="HOP54" s="316"/>
      <c r="HOQ54" s="316"/>
      <c r="HOR54" s="316"/>
      <c r="HOS54" s="316"/>
      <c r="HOT54" s="316"/>
      <c r="HOU54" s="316"/>
      <c r="HOV54" s="316"/>
      <c r="HOW54" s="316"/>
      <c r="HOX54" s="316"/>
      <c r="HOY54" s="316"/>
      <c r="HOZ54" s="316"/>
      <c r="HPA54" s="316"/>
      <c r="HPB54" s="316"/>
      <c r="HPC54" s="316"/>
      <c r="HPD54" s="316"/>
      <c r="HPE54" s="316"/>
      <c r="HPF54" s="316"/>
      <c r="HPG54" s="316"/>
      <c r="HPH54" s="316"/>
      <c r="HPI54" s="316"/>
      <c r="HPJ54" s="316"/>
      <c r="HPK54" s="316"/>
      <c r="HPL54" s="316"/>
      <c r="HPM54" s="316"/>
      <c r="HPN54" s="316"/>
      <c r="HPO54" s="316"/>
      <c r="HPP54" s="316"/>
      <c r="HPQ54" s="316"/>
      <c r="HPR54" s="316"/>
      <c r="HPS54" s="316"/>
      <c r="HPT54" s="316"/>
      <c r="HPU54" s="316"/>
      <c r="HPV54" s="316"/>
      <c r="HPW54" s="316"/>
      <c r="HPX54" s="316"/>
      <c r="HPY54" s="316"/>
      <c r="HPZ54" s="316"/>
      <c r="HQA54" s="316"/>
      <c r="HQB54" s="316"/>
      <c r="HQC54" s="316"/>
      <c r="HQD54" s="316"/>
      <c r="HQE54" s="316"/>
      <c r="HQF54" s="316"/>
      <c r="HQG54" s="316"/>
      <c r="HQH54" s="316"/>
      <c r="HQI54" s="316"/>
      <c r="HQJ54" s="316"/>
      <c r="HQK54" s="316"/>
      <c r="HQL54" s="316"/>
      <c r="HQM54" s="316"/>
      <c r="HQN54" s="316"/>
      <c r="HQO54" s="316"/>
      <c r="HQP54" s="316"/>
      <c r="HQQ54" s="316"/>
      <c r="HQR54" s="316"/>
      <c r="HQS54" s="316"/>
      <c r="HQT54" s="316"/>
      <c r="HQU54" s="316"/>
      <c r="HQV54" s="316"/>
      <c r="HQW54" s="316"/>
      <c r="HQX54" s="316"/>
      <c r="HQY54" s="316"/>
      <c r="HQZ54" s="316"/>
      <c r="HRA54" s="316"/>
      <c r="HRB54" s="316"/>
      <c r="HRC54" s="316"/>
      <c r="HRD54" s="316"/>
      <c r="HRE54" s="316"/>
      <c r="HRF54" s="316"/>
      <c r="HRG54" s="316"/>
      <c r="HRH54" s="316"/>
      <c r="HRI54" s="316"/>
      <c r="HRJ54" s="316"/>
      <c r="HRK54" s="316"/>
      <c r="HRL54" s="316"/>
      <c r="HRM54" s="316"/>
      <c r="HRN54" s="316"/>
      <c r="HRO54" s="316"/>
      <c r="HRP54" s="316"/>
      <c r="HRQ54" s="316"/>
      <c r="HRR54" s="316"/>
      <c r="HRS54" s="316"/>
      <c r="HRT54" s="316"/>
      <c r="HRU54" s="316"/>
      <c r="HRV54" s="316"/>
      <c r="HRW54" s="316"/>
      <c r="HRX54" s="316"/>
      <c r="HRY54" s="316"/>
      <c r="HRZ54" s="316"/>
      <c r="HSA54" s="316"/>
      <c r="HSB54" s="316"/>
      <c r="HSC54" s="316"/>
      <c r="HSD54" s="316"/>
      <c r="HSE54" s="316"/>
      <c r="HSF54" s="316"/>
      <c r="HSG54" s="316"/>
      <c r="HSH54" s="316"/>
      <c r="HSI54" s="316"/>
      <c r="HSJ54" s="316"/>
      <c r="HSK54" s="316"/>
      <c r="HSL54" s="316"/>
      <c r="HSM54" s="316"/>
      <c r="HSN54" s="316"/>
      <c r="HSO54" s="316"/>
      <c r="HSP54" s="316"/>
      <c r="HSQ54" s="316"/>
      <c r="HSR54" s="316"/>
      <c r="HSS54" s="316"/>
      <c r="HST54" s="316"/>
      <c r="HSU54" s="316"/>
      <c r="HSV54" s="316"/>
      <c r="HSW54" s="316"/>
      <c r="HSX54" s="316"/>
      <c r="HSY54" s="316"/>
      <c r="HSZ54" s="316"/>
      <c r="HTA54" s="316"/>
      <c r="HTB54" s="316"/>
      <c r="HTC54" s="316"/>
      <c r="HTD54" s="316"/>
      <c r="HTE54" s="316"/>
      <c r="HTF54" s="316"/>
      <c r="HTG54" s="316"/>
      <c r="HTH54" s="316"/>
      <c r="HTI54" s="316"/>
      <c r="HTJ54" s="316"/>
      <c r="HTK54" s="316"/>
      <c r="HTL54" s="316"/>
      <c r="HTM54" s="316"/>
      <c r="HTN54" s="316"/>
      <c r="HTO54" s="316"/>
      <c r="HTP54" s="316"/>
      <c r="HTQ54" s="316"/>
      <c r="HTR54" s="316"/>
      <c r="HTS54" s="316"/>
      <c r="HTT54" s="316"/>
      <c r="HTU54" s="316"/>
      <c r="HTV54" s="316"/>
      <c r="HTW54" s="316"/>
      <c r="HTX54" s="316"/>
      <c r="HTY54" s="316"/>
      <c r="HTZ54" s="316"/>
      <c r="HUA54" s="316"/>
      <c r="HUB54" s="316"/>
      <c r="HUC54" s="316"/>
      <c r="HUD54" s="316"/>
      <c r="HUE54" s="316"/>
      <c r="HUF54" s="316"/>
      <c r="HUG54" s="316"/>
      <c r="HUH54" s="316"/>
      <c r="HUI54" s="316"/>
      <c r="HUJ54" s="316"/>
      <c r="HUK54" s="316"/>
      <c r="HUL54" s="316"/>
      <c r="HUM54" s="316"/>
      <c r="HUN54" s="316"/>
      <c r="HUO54" s="316"/>
      <c r="HUP54" s="316"/>
      <c r="HUQ54" s="316"/>
      <c r="HUR54" s="316"/>
      <c r="HUS54" s="316"/>
      <c r="HUT54" s="316"/>
      <c r="HUU54" s="316"/>
      <c r="HUV54" s="316"/>
      <c r="HUW54" s="316"/>
      <c r="HUX54" s="316"/>
      <c r="HUY54" s="316"/>
      <c r="HUZ54" s="316"/>
      <c r="HVA54" s="316"/>
      <c r="HVB54" s="316"/>
      <c r="HVC54" s="316"/>
      <c r="HVD54" s="316"/>
      <c r="HVE54" s="316"/>
      <c r="HVF54" s="316"/>
      <c r="HVG54" s="316"/>
      <c r="HVH54" s="316"/>
      <c r="HVI54" s="316"/>
      <c r="HVJ54" s="316"/>
      <c r="HVK54" s="316"/>
      <c r="HVL54" s="316"/>
      <c r="HVM54" s="316"/>
      <c r="HVN54" s="316"/>
      <c r="HVO54" s="316"/>
      <c r="HVP54" s="316"/>
      <c r="HVQ54" s="316"/>
      <c r="HVR54" s="316"/>
      <c r="HVS54" s="316"/>
      <c r="HVT54" s="316"/>
      <c r="HVU54" s="316"/>
      <c r="HVV54" s="316"/>
      <c r="HVW54" s="316"/>
      <c r="HVX54" s="316"/>
      <c r="HVY54" s="316"/>
      <c r="HVZ54" s="316"/>
      <c r="HWA54" s="316"/>
      <c r="HWB54" s="316"/>
      <c r="HWC54" s="316"/>
      <c r="HWD54" s="316"/>
      <c r="HWE54" s="316"/>
      <c r="HWF54" s="316"/>
      <c r="HWG54" s="316"/>
      <c r="HWH54" s="316"/>
      <c r="HWI54" s="316"/>
      <c r="HWJ54" s="316"/>
      <c r="HWK54" s="316"/>
      <c r="HWL54" s="316"/>
      <c r="HWM54" s="316"/>
      <c r="HWN54" s="316"/>
      <c r="HWO54" s="316"/>
      <c r="HWP54" s="316"/>
      <c r="HWQ54" s="316"/>
      <c r="HWR54" s="316"/>
      <c r="HWS54" s="316"/>
      <c r="HWT54" s="316"/>
      <c r="HWU54" s="316"/>
      <c r="HWV54" s="316"/>
      <c r="HWW54" s="316"/>
      <c r="HWX54" s="316"/>
      <c r="HWY54" s="316"/>
      <c r="HWZ54" s="316"/>
      <c r="HXA54" s="316"/>
      <c r="HXB54" s="316"/>
      <c r="HXC54" s="316"/>
      <c r="HXD54" s="316"/>
      <c r="HXE54" s="316"/>
      <c r="HXF54" s="316"/>
      <c r="HXG54" s="316"/>
      <c r="HXH54" s="316"/>
      <c r="HXI54" s="316"/>
      <c r="HXJ54" s="316"/>
      <c r="HXK54" s="316"/>
      <c r="HXL54" s="316"/>
      <c r="HXM54" s="316"/>
      <c r="HXN54" s="316"/>
      <c r="HXO54" s="316"/>
      <c r="HXP54" s="316"/>
      <c r="HXQ54" s="316"/>
      <c r="HXR54" s="316"/>
      <c r="HXS54" s="316"/>
      <c r="HXT54" s="316"/>
      <c r="HXU54" s="316"/>
      <c r="HXV54" s="316"/>
      <c r="HXW54" s="316"/>
      <c r="HXX54" s="316"/>
      <c r="HXY54" s="316"/>
      <c r="HXZ54" s="316"/>
      <c r="HYA54" s="316"/>
      <c r="HYB54" s="316"/>
      <c r="HYC54" s="316"/>
      <c r="HYD54" s="316"/>
      <c r="HYE54" s="316"/>
      <c r="HYF54" s="316"/>
      <c r="HYG54" s="316"/>
      <c r="HYH54" s="316"/>
      <c r="HYI54" s="316"/>
      <c r="HYJ54" s="316"/>
      <c r="HYK54" s="316"/>
      <c r="HYL54" s="316"/>
      <c r="HYM54" s="316"/>
      <c r="HYN54" s="316"/>
      <c r="HYO54" s="316"/>
      <c r="HYP54" s="316"/>
      <c r="HYQ54" s="316"/>
      <c r="HYR54" s="316"/>
      <c r="HYS54" s="316"/>
      <c r="HYT54" s="316"/>
      <c r="HYU54" s="316"/>
      <c r="HYV54" s="316"/>
      <c r="HYW54" s="316"/>
      <c r="HYX54" s="316"/>
      <c r="HYY54" s="316"/>
      <c r="HYZ54" s="316"/>
      <c r="HZA54" s="316"/>
      <c r="HZB54" s="316"/>
      <c r="HZC54" s="316"/>
      <c r="HZD54" s="316"/>
      <c r="HZE54" s="316"/>
      <c r="HZF54" s="316"/>
      <c r="HZG54" s="316"/>
      <c r="HZH54" s="316"/>
      <c r="HZI54" s="316"/>
      <c r="HZJ54" s="316"/>
      <c r="HZK54" s="316"/>
      <c r="HZL54" s="316"/>
      <c r="HZM54" s="316"/>
      <c r="HZN54" s="316"/>
      <c r="HZO54" s="316"/>
      <c r="HZP54" s="316"/>
      <c r="HZQ54" s="316"/>
      <c r="HZR54" s="316"/>
      <c r="HZS54" s="316"/>
      <c r="HZT54" s="316"/>
      <c r="HZU54" s="316"/>
      <c r="HZV54" s="316"/>
      <c r="HZW54" s="316"/>
      <c r="HZX54" s="316"/>
      <c r="HZY54" s="316"/>
      <c r="HZZ54" s="316"/>
      <c r="IAA54" s="316"/>
      <c r="IAB54" s="316"/>
      <c r="IAC54" s="316"/>
      <c r="IAD54" s="316"/>
      <c r="IAE54" s="316"/>
      <c r="IAF54" s="316"/>
      <c r="IAG54" s="316"/>
      <c r="IAH54" s="316"/>
      <c r="IAI54" s="316"/>
      <c r="IAJ54" s="316"/>
      <c r="IAK54" s="316"/>
      <c r="IAL54" s="316"/>
      <c r="IAM54" s="316"/>
      <c r="IAN54" s="316"/>
      <c r="IAO54" s="316"/>
      <c r="IAP54" s="316"/>
      <c r="IAQ54" s="316"/>
      <c r="IAR54" s="316"/>
      <c r="IAS54" s="316"/>
      <c r="IAT54" s="316"/>
      <c r="IAU54" s="316"/>
      <c r="IAV54" s="316"/>
      <c r="IAW54" s="316"/>
      <c r="IAX54" s="316"/>
      <c r="IAY54" s="316"/>
      <c r="IAZ54" s="316"/>
      <c r="IBA54" s="316"/>
      <c r="IBB54" s="316"/>
      <c r="IBC54" s="316"/>
      <c r="IBD54" s="316"/>
      <c r="IBE54" s="316"/>
      <c r="IBF54" s="316"/>
      <c r="IBG54" s="316"/>
      <c r="IBH54" s="316"/>
      <c r="IBI54" s="316"/>
      <c r="IBJ54" s="316"/>
      <c r="IBK54" s="316"/>
      <c r="IBL54" s="316"/>
      <c r="IBM54" s="316"/>
      <c r="IBN54" s="316"/>
      <c r="IBO54" s="316"/>
      <c r="IBP54" s="316"/>
      <c r="IBQ54" s="316"/>
      <c r="IBR54" s="316"/>
      <c r="IBS54" s="316"/>
      <c r="IBT54" s="316"/>
      <c r="IBU54" s="316"/>
      <c r="IBV54" s="316"/>
      <c r="IBW54" s="316"/>
      <c r="IBX54" s="316"/>
      <c r="IBY54" s="316"/>
      <c r="IBZ54" s="316"/>
      <c r="ICA54" s="316"/>
      <c r="ICB54" s="316"/>
      <c r="ICC54" s="316"/>
      <c r="ICD54" s="316"/>
      <c r="ICE54" s="316"/>
      <c r="ICF54" s="316"/>
      <c r="ICG54" s="316"/>
      <c r="ICH54" s="316"/>
      <c r="ICI54" s="316"/>
      <c r="ICJ54" s="316"/>
      <c r="ICK54" s="316"/>
      <c r="ICL54" s="316"/>
      <c r="ICM54" s="316"/>
      <c r="ICN54" s="316"/>
      <c r="ICO54" s="316"/>
      <c r="ICP54" s="316"/>
      <c r="ICQ54" s="316"/>
      <c r="ICR54" s="316"/>
      <c r="ICS54" s="316"/>
      <c r="ICT54" s="316"/>
      <c r="ICU54" s="316"/>
      <c r="ICV54" s="316"/>
      <c r="ICW54" s="316"/>
      <c r="ICX54" s="316"/>
      <c r="ICY54" s="316"/>
      <c r="ICZ54" s="316"/>
      <c r="IDA54" s="316"/>
      <c r="IDB54" s="316"/>
      <c r="IDC54" s="316"/>
      <c r="IDD54" s="316"/>
      <c r="IDE54" s="316"/>
      <c r="IDF54" s="316"/>
      <c r="IDG54" s="316"/>
      <c r="IDH54" s="316"/>
      <c r="IDI54" s="316"/>
      <c r="IDJ54" s="316"/>
      <c r="IDK54" s="316"/>
      <c r="IDL54" s="316"/>
      <c r="IDM54" s="316"/>
      <c r="IDN54" s="316"/>
      <c r="IDO54" s="316"/>
      <c r="IDP54" s="316"/>
      <c r="IDQ54" s="316"/>
      <c r="IDR54" s="316"/>
      <c r="IDS54" s="316"/>
      <c r="IDT54" s="316"/>
      <c r="IDU54" s="316"/>
      <c r="IDV54" s="316"/>
      <c r="IDW54" s="316"/>
      <c r="IDX54" s="316"/>
      <c r="IDY54" s="316"/>
      <c r="IDZ54" s="316"/>
      <c r="IEA54" s="316"/>
      <c r="IEB54" s="316"/>
      <c r="IEC54" s="316"/>
      <c r="IED54" s="316"/>
      <c r="IEE54" s="316"/>
      <c r="IEF54" s="316"/>
      <c r="IEG54" s="316"/>
      <c r="IEH54" s="316"/>
      <c r="IEI54" s="316"/>
      <c r="IEJ54" s="316"/>
      <c r="IEK54" s="316"/>
      <c r="IEL54" s="316"/>
      <c r="IEM54" s="316"/>
      <c r="IEN54" s="316"/>
      <c r="IEO54" s="316"/>
      <c r="IEP54" s="316"/>
      <c r="IEQ54" s="316"/>
      <c r="IER54" s="316"/>
      <c r="IES54" s="316"/>
      <c r="IET54" s="316"/>
      <c r="IEU54" s="316"/>
      <c r="IEV54" s="316"/>
      <c r="IEW54" s="316"/>
      <c r="IEX54" s="316"/>
      <c r="IEY54" s="316"/>
      <c r="IEZ54" s="316"/>
      <c r="IFA54" s="316"/>
      <c r="IFB54" s="316"/>
      <c r="IFC54" s="316"/>
      <c r="IFD54" s="316"/>
      <c r="IFE54" s="316"/>
      <c r="IFF54" s="316"/>
      <c r="IFG54" s="316"/>
      <c r="IFH54" s="316"/>
      <c r="IFI54" s="316"/>
      <c r="IFJ54" s="316"/>
      <c r="IFK54" s="316"/>
      <c r="IFL54" s="316"/>
      <c r="IFM54" s="316"/>
      <c r="IFN54" s="316"/>
      <c r="IFO54" s="316"/>
      <c r="IFP54" s="316"/>
      <c r="IFQ54" s="316"/>
      <c r="IFR54" s="316"/>
      <c r="IFS54" s="316"/>
      <c r="IFT54" s="316"/>
      <c r="IFU54" s="316"/>
      <c r="IFV54" s="316"/>
      <c r="IFW54" s="316"/>
      <c r="IFX54" s="316"/>
      <c r="IFY54" s="316"/>
      <c r="IFZ54" s="316"/>
      <c r="IGA54" s="316"/>
      <c r="IGB54" s="316"/>
      <c r="IGC54" s="316"/>
      <c r="IGD54" s="316"/>
      <c r="IGE54" s="316"/>
      <c r="IGF54" s="316"/>
      <c r="IGG54" s="316"/>
      <c r="IGH54" s="316"/>
      <c r="IGI54" s="316"/>
      <c r="IGJ54" s="316"/>
      <c r="IGK54" s="316"/>
      <c r="IGL54" s="316"/>
      <c r="IGM54" s="316"/>
      <c r="IGN54" s="316"/>
      <c r="IGO54" s="316"/>
      <c r="IGP54" s="316"/>
      <c r="IGQ54" s="316"/>
      <c r="IGR54" s="316"/>
      <c r="IGS54" s="316"/>
      <c r="IGT54" s="316"/>
      <c r="IGU54" s="316"/>
      <c r="IGV54" s="316"/>
      <c r="IGW54" s="316"/>
      <c r="IGX54" s="316"/>
      <c r="IGY54" s="316"/>
      <c r="IGZ54" s="316"/>
      <c r="IHA54" s="316"/>
      <c r="IHB54" s="316"/>
      <c r="IHC54" s="316"/>
      <c r="IHD54" s="316"/>
      <c r="IHE54" s="316"/>
      <c r="IHF54" s="316"/>
      <c r="IHG54" s="316"/>
      <c r="IHH54" s="316"/>
      <c r="IHI54" s="316"/>
      <c r="IHJ54" s="316"/>
      <c r="IHK54" s="316"/>
      <c r="IHL54" s="316"/>
      <c r="IHM54" s="316"/>
      <c r="IHN54" s="316"/>
      <c r="IHO54" s="316"/>
      <c r="IHP54" s="316"/>
      <c r="IHQ54" s="316"/>
      <c r="IHR54" s="316"/>
      <c r="IHS54" s="316"/>
      <c r="IHT54" s="316"/>
      <c r="IHU54" s="316"/>
      <c r="IHV54" s="316"/>
      <c r="IHW54" s="316"/>
      <c r="IHX54" s="316"/>
      <c r="IHY54" s="316"/>
      <c r="IHZ54" s="316"/>
      <c r="IIA54" s="316"/>
      <c r="IIB54" s="316"/>
      <c r="IIC54" s="316"/>
      <c r="IID54" s="316"/>
      <c r="IIE54" s="316"/>
      <c r="IIF54" s="316"/>
      <c r="IIG54" s="316"/>
      <c r="IIH54" s="316"/>
      <c r="III54" s="316"/>
      <c r="IIJ54" s="316"/>
      <c r="IIK54" s="316"/>
      <c r="IIL54" s="316"/>
      <c r="IIM54" s="316"/>
      <c r="IIN54" s="316"/>
      <c r="IIO54" s="316"/>
      <c r="IIP54" s="316"/>
      <c r="IIQ54" s="316"/>
      <c r="IIR54" s="316"/>
      <c r="IIS54" s="316"/>
      <c r="IIT54" s="316"/>
      <c r="IIU54" s="316"/>
      <c r="IIV54" s="316"/>
      <c r="IIW54" s="316"/>
      <c r="IIX54" s="316"/>
      <c r="IIY54" s="316"/>
      <c r="IIZ54" s="316"/>
      <c r="IJA54" s="316"/>
      <c r="IJB54" s="316"/>
      <c r="IJC54" s="316"/>
      <c r="IJD54" s="316"/>
      <c r="IJE54" s="316"/>
      <c r="IJF54" s="316"/>
      <c r="IJG54" s="316"/>
      <c r="IJH54" s="316"/>
      <c r="IJI54" s="316"/>
      <c r="IJJ54" s="316"/>
      <c r="IJK54" s="316"/>
      <c r="IJL54" s="316"/>
      <c r="IJM54" s="316"/>
      <c r="IJN54" s="316"/>
      <c r="IJO54" s="316"/>
      <c r="IJP54" s="316"/>
      <c r="IJQ54" s="316"/>
      <c r="IJR54" s="316"/>
      <c r="IJS54" s="316"/>
      <c r="IJT54" s="316"/>
      <c r="IJU54" s="316"/>
      <c r="IJV54" s="316"/>
      <c r="IJW54" s="316"/>
      <c r="IJX54" s="316"/>
      <c r="IJY54" s="316"/>
      <c r="IJZ54" s="316"/>
      <c r="IKA54" s="316"/>
      <c r="IKB54" s="316"/>
      <c r="IKC54" s="316"/>
      <c r="IKD54" s="316"/>
      <c r="IKE54" s="316"/>
      <c r="IKF54" s="316"/>
      <c r="IKG54" s="316"/>
      <c r="IKH54" s="316"/>
      <c r="IKI54" s="316"/>
      <c r="IKJ54" s="316"/>
      <c r="IKK54" s="316"/>
      <c r="IKL54" s="316"/>
      <c r="IKM54" s="316"/>
      <c r="IKN54" s="316"/>
      <c r="IKO54" s="316"/>
      <c r="IKP54" s="316"/>
      <c r="IKQ54" s="316"/>
      <c r="IKR54" s="316"/>
      <c r="IKS54" s="316"/>
      <c r="IKT54" s="316"/>
      <c r="IKU54" s="316"/>
      <c r="IKV54" s="316"/>
      <c r="IKW54" s="316"/>
      <c r="IKX54" s="316"/>
      <c r="IKY54" s="316"/>
      <c r="IKZ54" s="316"/>
      <c r="ILA54" s="316"/>
      <c r="ILB54" s="316"/>
      <c r="ILC54" s="316"/>
      <c r="ILD54" s="316"/>
      <c r="ILE54" s="316"/>
      <c r="ILF54" s="316"/>
      <c r="ILG54" s="316"/>
      <c r="ILH54" s="316"/>
      <c r="ILI54" s="316"/>
      <c r="ILJ54" s="316"/>
      <c r="ILK54" s="316"/>
      <c r="ILL54" s="316"/>
      <c r="ILM54" s="316"/>
      <c r="ILN54" s="316"/>
      <c r="ILO54" s="316"/>
      <c r="ILP54" s="316"/>
      <c r="ILQ54" s="316"/>
      <c r="ILR54" s="316"/>
      <c r="ILS54" s="316"/>
      <c r="ILT54" s="316"/>
      <c r="ILU54" s="316"/>
      <c r="ILV54" s="316"/>
      <c r="ILW54" s="316"/>
      <c r="ILX54" s="316"/>
      <c r="ILY54" s="316"/>
      <c r="ILZ54" s="316"/>
      <c r="IMA54" s="316"/>
      <c r="IMB54" s="316"/>
      <c r="IMC54" s="316"/>
      <c r="IMD54" s="316"/>
      <c r="IME54" s="316"/>
      <c r="IMF54" s="316"/>
      <c r="IMG54" s="316"/>
      <c r="IMH54" s="316"/>
      <c r="IMI54" s="316"/>
      <c r="IMJ54" s="316"/>
      <c r="IMK54" s="316"/>
      <c r="IML54" s="316"/>
      <c r="IMM54" s="316"/>
      <c r="IMN54" s="316"/>
      <c r="IMO54" s="316"/>
      <c r="IMP54" s="316"/>
      <c r="IMQ54" s="316"/>
      <c r="IMR54" s="316"/>
      <c r="IMS54" s="316"/>
      <c r="IMT54" s="316"/>
      <c r="IMU54" s="316"/>
      <c r="IMV54" s="316"/>
      <c r="IMW54" s="316"/>
      <c r="IMX54" s="316"/>
      <c r="IMY54" s="316"/>
      <c r="IMZ54" s="316"/>
      <c r="INA54" s="316"/>
      <c r="INB54" s="316"/>
      <c r="INC54" s="316"/>
      <c r="IND54" s="316"/>
      <c r="INE54" s="316"/>
      <c r="INF54" s="316"/>
      <c r="ING54" s="316"/>
      <c r="INH54" s="316"/>
      <c r="INI54" s="316"/>
      <c r="INJ54" s="316"/>
      <c r="INK54" s="316"/>
      <c r="INL54" s="316"/>
      <c r="INM54" s="316"/>
      <c r="INN54" s="316"/>
      <c r="INO54" s="316"/>
      <c r="INP54" s="316"/>
      <c r="INQ54" s="316"/>
      <c r="INR54" s="316"/>
      <c r="INS54" s="316"/>
      <c r="INT54" s="316"/>
      <c r="INU54" s="316"/>
      <c r="INV54" s="316"/>
      <c r="INW54" s="316"/>
      <c r="INX54" s="316"/>
      <c r="INY54" s="316"/>
      <c r="INZ54" s="316"/>
      <c r="IOA54" s="316"/>
      <c r="IOB54" s="316"/>
      <c r="IOC54" s="316"/>
      <c r="IOD54" s="316"/>
      <c r="IOE54" s="316"/>
      <c r="IOF54" s="316"/>
      <c r="IOG54" s="316"/>
      <c r="IOH54" s="316"/>
      <c r="IOI54" s="316"/>
      <c r="IOJ54" s="316"/>
      <c r="IOK54" s="316"/>
      <c r="IOL54" s="316"/>
      <c r="IOM54" s="316"/>
      <c r="ION54" s="316"/>
      <c r="IOO54" s="316"/>
      <c r="IOP54" s="316"/>
      <c r="IOQ54" s="316"/>
      <c r="IOR54" s="316"/>
      <c r="IOS54" s="316"/>
      <c r="IOT54" s="316"/>
      <c r="IOU54" s="316"/>
      <c r="IOV54" s="316"/>
      <c r="IOW54" s="316"/>
      <c r="IOX54" s="316"/>
      <c r="IOY54" s="316"/>
      <c r="IOZ54" s="316"/>
      <c r="IPA54" s="316"/>
      <c r="IPB54" s="316"/>
      <c r="IPC54" s="316"/>
      <c r="IPD54" s="316"/>
      <c r="IPE54" s="316"/>
      <c r="IPF54" s="316"/>
      <c r="IPG54" s="316"/>
      <c r="IPH54" s="316"/>
      <c r="IPI54" s="316"/>
      <c r="IPJ54" s="316"/>
      <c r="IPK54" s="316"/>
      <c r="IPL54" s="316"/>
      <c r="IPM54" s="316"/>
      <c r="IPN54" s="316"/>
      <c r="IPO54" s="316"/>
      <c r="IPP54" s="316"/>
      <c r="IPQ54" s="316"/>
      <c r="IPR54" s="316"/>
      <c r="IPS54" s="316"/>
      <c r="IPT54" s="316"/>
      <c r="IPU54" s="316"/>
      <c r="IPV54" s="316"/>
      <c r="IPW54" s="316"/>
      <c r="IPX54" s="316"/>
      <c r="IPY54" s="316"/>
      <c r="IPZ54" s="316"/>
      <c r="IQA54" s="316"/>
      <c r="IQB54" s="316"/>
      <c r="IQC54" s="316"/>
      <c r="IQD54" s="316"/>
      <c r="IQE54" s="316"/>
      <c r="IQF54" s="316"/>
      <c r="IQG54" s="316"/>
      <c r="IQH54" s="316"/>
      <c r="IQI54" s="316"/>
      <c r="IQJ54" s="316"/>
      <c r="IQK54" s="316"/>
      <c r="IQL54" s="316"/>
      <c r="IQM54" s="316"/>
      <c r="IQN54" s="316"/>
      <c r="IQO54" s="316"/>
      <c r="IQP54" s="316"/>
      <c r="IQQ54" s="316"/>
      <c r="IQR54" s="316"/>
      <c r="IQS54" s="316"/>
      <c r="IQT54" s="316"/>
      <c r="IQU54" s="316"/>
      <c r="IQV54" s="316"/>
      <c r="IQW54" s="316"/>
      <c r="IQX54" s="316"/>
      <c r="IQY54" s="316"/>
      <c r="IQZ54" s="316"/>
      <c r="IRA54" s="316"/>
      <c r="IRB54" s="316"/>
      <c r="IRC54" s="316"/>
      <c r="IRD54" s="316"/>
      <c r="IRE54" s="316"/>
      <c r="IRF54" s="316"/>
      <c r="IRG54" s="316"/>
      <c r="IRH54" s="316"/>
      <c r="IRI54" s="316"/>
      <c r="IRJ54" s="316"/>
      <c r="IRK54" s="316"/>
      <c r="IRL54" s="316"/>
      <c r="IRM54" s="316"/>
      <c r="IRN54" s="316"/>
      <c r="IRO54" s="316"/>
      <c r="IRP54" s="316"/>
      <c r="IRQ54" s="316"/>
      <c r="IRR54" s="316"/>
      <c r="IRS54" s="316"/>
      <c r="IRT54" s="316"/>
      <c r="IRU54" s="316"/>
      <c r="IRV54" s="316"/>
      <c r="IRW54" s="316"/>
      <c r="IRX54" s="316"/>
      <c r="IRY54" s="316"/>
      <c r="IRZ54" s="316"/>
      <c r="ISA54" s="316"/>
      <c r="ISB54" s="316"/>
      <c r="ISC54" s="316"/>
      <c r="ISD54" s="316"/>
      <c r="ISE54" s="316"/>
      <c r="ISF54" s="316"/>
      <c r="ISG54" s="316"/>
      <c r="ISH54" s="316"/>
      <c r="ISI54" s="316"/>
      <c r="ISJ54" s="316"/>
      <c r="ISK54" s="316"/>
      <c r="ISL54" s="316"/>
      <c r="ISM54" s="316"/>
      <c r="ISN54" s="316"/>
      <c r="ISO54" s="316"/>
      <c r="ISP54" s="316"/>
      <c r="ISQ54" s="316"/>
      <c r="ISR54" s="316"/>
      <c r="ISS54" s="316"/>
      <c r="IST54" s="316"/>
      <c r="ISU54" s="316"/>
      <c r="ISV54" s="316"/>
      <c r="ISW54" s="316"/>
      <c r="ISX54" s="316"/>
      <c r="ISY54" s="316"/>
      <c r="ISZ54" s="316"/>
      <c r="ITA54" s="316"/>
      <c r="ITB54" s="316"/>
      <c r="ITC54" s="316"/>
      <c r="ITD54" s="316"/>
      <c r="ITE54" s="316"/>
      <c r="ITF54" s="316"/>
      <c r="ITG54" s="316"/>
      <c r="ITH54" s="316"/>
      <c r="ITI54" s="316"/>
      <c r="ITJ54" s="316"/>
      <c r="ITK54" s="316"/>
      <c r="ITL54" s="316"/>
      <c r="ITM54" s="316"/>
      <c r="ITN54" s="316"/>
      <c r="ITO54" s="316"/>
      <c r="ITP54" s="316"/>
      <c r="ITQ54" s="316"/>
      <c r="ITR54" s="316"/>
      <c r="ITS54" s="316"/>
      <c r="ITT54" s="316"/>
      <c r="ITU54" s="316"/>
      <c r="ITV54" s="316"/>
      <c r="ITW54" s="316"/>
      <c r="ITX54" s="316"/>
      <c r="ITY54" s="316"/>
      <c r="ITZ54" s="316"/>
      <c r="IUA54" s="316"/>
      <c r="IUB54" s="316"/>
      <c r="IUC54" s="316"/>
      <c r="IUD54" s="316"/>
      <c r="IUE54" s="316"/>
      <c r="IUF54" s="316"/>
      <c r="IUG54" s="316"/>
      <c r="IUH54" s="316"/>
      <c r="IUI54" s="316"/>
      <c r="IUJ54" s="316"/>
      <c r="IUK54" s="316"/>
      <c r="IUL54" s="316"/>
      <c r="IUM54" s="316"/>
      <c r="IUN54" s="316"/>
      <c r="IUO54" s="316"/>
      <c r="IUP54" s="316"/>
      <c r="IUQ54" s="316"/>
      <c r="IUR54" s="316"/>
      <c r="IUS54" s="316"/>
      <c r="IUT54" s="316"/>
      <c r="IUU54" s="316"/>
      <c r="IUV54" s="316"/>
      <c r="IUW54" s="316"/>
      <c r="IUX54" s="316"/>
      <c r="IUY54" s="316"/>
      <c r="IUZ54" s="316"/>
      <c r="IVA54" s="316"/>
      <c r="IVB54" s="316"/>
      <c r="IVC54" s="316"/>
      <c r="IVD54" s="316"/>
      <c r="IVE54" s="316"/>
      <c r="IVF54" s="316"/>
      <c r="IVG54" s="316"/>
      <c r="IVH54" s="316"/>
      <c r="IVI54" s="316"/>
      <c r="IVJ54" s="316"/>
      <c r="IVK54" s="316"/>
      <c r="IVL54" s="316"/>
      <c r="IVM54" s="316"/>
      <c r="IVN54" s="316"/>
      <c r="IVO54" s="316"/>
      <c r="IVP54" s="316"/>
      <c r="IVQ54" s="316"/>
      <c r="IVR54" s="316"/>
      <c r="IVS54" s="316"/>
      <c r="IVT54" s="316"/>
      <c r="IVU54" s="316"/>
      <c r="IVV54" s="316"/>
      <c r="IVW54" s="316"/>
      <c r="IVX54" s="316"/>
      <c r="IVY54" s="316"/>
      <c r="IVZ54" s="316"/>
      <c r="IWA54" s="316"/>
      <c r="IWB54" s="316"/>
      <c r="IWC54" s="316"/>
      <c r="IWD54" s="316"/>
      <c r="IWE54" s="316"/>
      <c r="IWF54" s="316"/>
      <c r="IWG54" s="316"/>
      <c r="IWH54" s="316"/>
      <c r="IWI54" s="316"/>
      <c r="IWJ54" s="316"/>
      <c r="IWK54" s="316"/>
      <c r="IWL54" s="316"/>
      <c r="IWM54" s="316"/>
      <c r="IWN54" s="316"/>
      <c r="IWO54" s="316"/>
      <c r="IWP54" s="316"/>
      <c r="IWQ54" s="316"/>
      <c r="IWR54" s="316"/>
      <c r="IWS54" s="316"/>
      <c r="IWT54" s="316"/>
      <c r="IWU54" s="316"/>
      <c r="IWV54" s="316"/>
      <c r="IWW54" s="316"/>
      <c r="IWX54" s="316"/>
      <c r="IWY54" s="316"/>
      <c r="IWZ54" s="316"/>
      <c r="IXA54" s="316"/>
      <c r="IXB54" s="316"/>
      <c r="IXC54" s="316"/>
      <c r="IXD54" s="316"/>
      <c r="IXE54" s="316"/>
      <c r="IXF54" s="316"/>
      <c r="IXG54" s="316"/>
      <c r="IXH54" s="316"/>
      <c r="IXI54" s="316"/>
      <c r="IXJ54" s="316"/>
      <c r="IXK54" s="316"/>
      <c r="IXL54" s="316"/>
      <c r="IXM54" s="316"/>
      <c r="IXN54" s="316"/>
      <c r="IXO54" s="316"/>
      <c r="IXP54" s="316"/>
      <c r="IXQ54" s="316"/>
      <c r="IXR54" s="316"/>
      <c r="IXS54" s="316"/>
      <c r="IXT54" s="316"/>
      <c r="IXU54" s="316"/>
      <c r="IXV54" s="316"/>
      <c r="IXW54" s="316"/>
      <c r="IXX54" s="316"/>
      <c r="IXY54" s="316"/>
      <c r="IXZ54" s="316"/>
      <c r="IYA54" s="316"/>
      <c r="IYB54" s="316"/>
      <c r="IYC54" s="316"/>
      <c r="IYD54" s="316"/>
      <c r="IYE54" s="316"/>
      <c r="IYF54" s="316"/>
      <c r="IYG54" s="316"/>
      <c r="IYH54" s="316"/>
      <c r="IYI54" s="316"/>
      <c r="IYJ54" s="316"/>
      <c r="IYK54" s="316"/>
      <c r="IYL54" s="316"/>
      <c r="IYM54" s="316"/>
      <c r="IYN54" s="316"/>
      <c r="IYO54" s="316"/>
      <c r="IYP54" s="316"/>
      <c r="IYQ54" s="316"/>
      <c r="IYR54" s="316"/>
      <c r="IYS54" s="316"/>
      <c r="IYT54" s="316"/>
      <c r="IYU54" s="316"/>
      <c r="IYV54" s="316"/>
      <c r="IYW54" s="316"/>
      <c r="IYX54" s="316"/>
      <c r="IYY54" s="316"/>
      <c r="IYZ54" s="316"/>
      <c r="IZA54" s="316"/>
      <c r="IZB54" s="316"/>
      <c r="IZC54" s="316"/>
      <c r="IZD54" s="316"/>
      <c r="IZE54" s="316"/>
      <c r="IZF54" s="316"/>
      <c r="IZG54" s="316"/>
      <c r="IZH54" s="316"/>
      <c r="IZI54" s="316"/>
      <c r="IZJ54" s="316"/>
      <c r="IZK54" s="316"/>
      <c r="IZL54" s="316"/>
      <c r="IZM54" s="316"/>
      <c r="IZN54" s="316"/>
      <c r="IZO54" s="316"/>
      <c r="IZP54" s="316"/>
      <c r="IZQ54" s="316"/>
      <c r="IZR54" s="316"/>
      <c r="IZS54" s="316"/>
      <c r="IZT54" s="316"/>
      <c r="IZU54" s="316"/>
      <c r="IZV54" s="316"/>
      <c r="IZW54" s="316"/>
      <c r="IZX54" s="316"/>
      <c r="IZY54" s="316"/>
      <c r="IZZ54" s="316"/>
      <c r="JAA54" s="316"/>
      <c r="JAB54" s="316"/>
      <c r="JAC54" s="316"/>
      <c r="JAD54" s="316"/>
      <c r="JAE54" s="316"/>
      <c r="JAF54" s="316"/>
      <c r="JAG54" s="316"/>
      <c r="JAH54" s="316"/>
      <c r="JAI54" s="316"/>
      <c r="JAJ54" s="316"/>
      <c r="JAK54" s="316"/>
      <c r="JAL54" s="316"/>
      <c r="JAM54" s="316"/>
      <c r="JAN54" s="316"/>
      <c r="JAO54" s="316"/>
      <c r="JAP54" s="316"/>
      <c r="JAQ54" s="316"/>
      <c r="JAR54" s="316"/>
      <c r="JAS54" s="316"/>
      <c r="JAT54" s="316"/>
      <c r="JAU54" s="316"/>
      <c r="JAV54" s="316"/>
      <c r="JAW54" s="316"/>
      <c r="JAX54" s="316"/>
      <c r="JAY54" s="316"/>
      <c r="JAZ54" s="316"/>
      <c r="JBA54" s="316"/>
      <c r="JBB54" s="316"/>
      <c r="JBC54" s="316"/>
      <c r="JBD54" s="316"/>
      <c r="JBE54" s="316"/>
      <c r="JBF54" s="316"/>
      <c r="JBG54" s="316"/>
      <c r="JBH54" s="316"/>
      <c r="JBI54" s="316"/>
      <c r="JBJ54" s="316"/>
      <c r="JBK54" s="316"/>
      <c r="JBL54" s="316"/>
      <c r="JBM54" s="316"/>
      <c r="JBN54" s="316"/>
      <c r="JBO54" s="316"/>
      <c r="JBP54" s="316"/>
      <c r="JBQ54" s="316"/>
      <c r="JBR54" s="316"/>
      <c r="JBS54" s="316"/>
      <c r="JBT54" s="316"/>
      <c r="JBU54" s="316"/>
      <c r="JBV54" s="316"/>
      <c r="JBW54" s="316"/>
      <c r="JBX54" s="316"/>
      <c r="JBY54" s="316"/>
      <c r="JBZ54" s="316"/>
      <c r="JCA54" s="316"/>
      <c r="JCB54" s="316"/>
      <c r="JCC54" s="316"/>
      <c r="JCD54" s="316"/>
      <c r="JCE54" s="316"/>
      <c r="JCF54" s="316"/>
      <c r="JCG54" s="316"/>
      <c r="JCH54" s="316"/>
      <c r="JCI54" s="316"/>
      <c r="JCJ54" s="316"/>
      <c r="JCK54" s="316"/>
      <c r="JCL54" s="316"/>
      <c r="JCM54" s="316"/>
      <c r="JCN54" s="316"/>
      <c r="JCO54" s="316"/>
      <c r="JCP54" s="316"/>
      <c r="JCQ54" s="316"/>
      <c r="JCR54" s="316"/>
      <c r="JCS54" s="316"/>
      <c r="JCT54" s="316"/>
      <c r="JCU54" s="316"/>
      <c r="JCV54" s="316"/>
      <c r="JCW54" s="316"/>
      <c r="JCX54" s="316"/>
      <c r="JCY54" s="316"/>
      <c r="JCZ54" s="316"/>
      <c r="JDA54" s="316"/>
      <c r="JDB54" s="316"/>
      <c r="JDC54" s="316"/>
      <c r="JDD54" s="316"/>
      <c r="JDE54" s="316"/>
      <c r="JDF54" s="316"/>
      <c r="JDG54" s="316"/>
      <c r="JDH54" s="316"/>
      <c r="JDI54" s="316"/>
      <c r="JDJ54" s="316"/>
      <c r="JDK54" s="316"/>
      <c r="JDL54" s="316"/>
      <c r="JDM54" s="316"/>
      <c r="JDN54" s="316"/>
      <c r="JDO54" s="316"/>
      <c r="JDP54" s="316"/>
      <c r="JDQ54" s="316"/>
      <c r="JDR54" s="316"/>
      <c r="JDS54" s="316"/>
      <c r="JDT54" s="316"/>
      <c r="JDU54" s="316"/>
      <c r="JDV54" s="316"/>
      <c r="JDW54" s="316"/>
      <c r="JDX54" s="316"/>
      <c r="JDY54" s="316"/>
      <c r="JDZ54" s="316"/>
      <c r="JEA54" s="316"/>
      <c r="JEB54" s="316"/>
      <c r="JEC54" s="316"/>
      <c r="JED54" s="316"/>
      <c r="JEE54" s="316"/>
      <c r="JEF54" s="316"/>
      <c r="JEG54" s="316"/>
      <c r="JEH54" s="316"/>
      <c r="JEI54" s="316"/>
      <c r="JEJ54" s="316"/>
      <c r="JEK54" s="316"/>
      <c r="JEL54" s="316"/>
      <c r="JEM54" s="316"/>
      <c r="JEN54" s="316"/>
      <c r="JEO54" s="316"/>
      <c r="JEP54" s="316"/>
      <c r="JEQ54" s="316"/>
      <c r="JER54" s="316"/>
      <c r="JES54" s="316"/>
      <c r="JET54" s="316"/>
      <c r="JEU54" s="316"/>
      <c r="JEV54" s="316"/>
      <c r="JEW54" s="316"/>
      <c r="JEX54" s="316"/>
      <c r="JEY54" s="316"/>
      <c r="JEZ54" s="316"/>
      <c r="JFA54" s="316"/>
      <c r="JFB54" s="316"/>
      <c r="JFC54" s="316"/>
      <c r="JFD54" s="316"/>
      <c r="JFE54" s="316"/>
      <c r="JFF54" s="316"/>
      <c r="JFG54" s="316"/>
      <c r="JFH54" s="316"/>
      <c r="JFI54" s="316"/>
      <c r="JFJ54" s="316"/>
      <c r="JFK54" s="316"/>
      <c r="JFL54" s="316"/>
      <c r="JFM54" s="316"/>
      <c r="JFN54" s="316"/>
      <c r="JFO54" s="316"/>
      <c r="JFP54" s="316"/>
      <c r="JFQ54" s="316"/>
      <c r="JFR54" s="316"/>
      <c r="JFS54" s="316"/>
      <c r="JFT54" s="316"/>
      <c r="JFU54" s="316"/>
      <c r="JFV54" s="316"/>
      <c r="JFW54" s="316"/>
      <c r="JFX54" s="316"/>
      <c r="JFY54" s="316"/>
      <c r="JFZ54" s="316"/>
      <c r="JGA54" s="316"/>
      <c r="JGB54" s="316"/>
      <c r="JGC54" s="316"/>
      <c r="JGD54" s="316"/>
      <c r="JGE54" s="316"/>
      <c r="JGF54" s="316"/>
      <c r="JGG54" s="316"/>
      <c r="JGH54" s="316"/>
      <c r="JGI54" s="316"/>
      <c r="JGJ54" s="316"/>
      <c r="JGK54" s="316"/>
      <c r="JGL54" s="316"/>
      <c r="JGM54" s="316"/>
      <c r="JGN54" s="316"/>
      <c r="JGO54" s="316"/>
      <c r="JGP54" s="316"/>
      <c r="JGQ54" s="316"/>
      <c r="JGR54" s="316"/>
      <c r="JGS54" s="316"/>
      <c r="JGT54" s="316"/>
      <c r="JGU54" s="316"/>
      <c r="JGV54" s="316"/>
      <c r="JGW54" s="316"/>
      <c r="JGX54" s="316"/>
      <c r="JGY54" s="316"/>
      <c r="JGZ54" s="316"/>
      <c r="JHA54" s="316"/>
      <c r="JHB54" s="316"/>
      <c r="JHC54" s="316"/>
      <c r="JHD54" s="316"/>
      <c r="JHE54" s="316"/>
      <c r="JHF54" s="316"/>
      <c r="JHG54" s="316"/>
      <c r="JHH54" s="316"/>
      <c r="JHI54" s="316"/>
      <c r="JHJ54" s="316"/>
      <c r="JHK54" s="316"/>
      <c r="JHL54" s="316"/>
      <c r="JHM54" s="316"/>
      <c r="JHN54" s="316"/>
      <c r="JHO54" s="316"/>
      <c r="JHP54" s="316"/>
      <c r="JHQ54" s="316"/>
      <c r="JHR54" s="316"/>
      <c r="JHS54" s="316"/>
      <c r="JHT54" s="316"/>
      <c r="JHU54" s="316"/>
      <c r="JHV54" s="316"/>
      <c r="JHW54" s="316"/>
      <c r="JHX54" s="316"/>
      <c r="JHY54" s="316"/>
      <c r="JHZ54" s="316"/>
      <c r="JIA54" s="316"/>
      <c r="JIB54" s="316"/>
      <c r="JIC54" s="316"/>
      <c r="JID54" s="316"/>
      <c r="JIE54" s="316"/>
      <c r="JIF54" s="316"/>
      <c r="JIG54" s="316"/>
      <c r="JIH54" s="316"/>
      <c r="JII54" s="316"/>
      <c r="JIJ54" s="316"/>
      <c r="JIK54" s="316"/>
      <c r="JIL54" s="316"/>
      <c r="JIM54" s="316"/>
      <c r="JIN54" s="316"/>
      <c r="JIO54" s="316"/>
      <c r="JIP54" s="316"/>
      <c r="JIQ54" s="316"/>
      <c r="JIR54" s="316"/>
      <c r="JIS54" s="316"/>
      <c r="JIT54" s="316"/>
      <c r="JIU54" s="316"/>
      <c r="JIV54" s="316"/>
      <c r="JIW54" s="316"/>
      <c r="JIX54" s="316"/>
      <c r="JIY54" s="316"/>
      <c r="JIZ54" s="316"/>
      <c r="JJA54" s="316"/>
      <c r="JJB54" s="316"/>
      <c r="JJC54" s="316"/>
      <c r="JJD54" s="316"/>
      <c r="JJE54" s="316"/>
      <c r="JJF54" s="316"/>
      <c r="JJG54" s="316"/>
      <c r="JJH54" s="316"/>
      <c r="JJI54" s="316"/>
      <c r="JJJ54" s="316"/>
      <c r="JJK54" s="316"/>
      <c r="JJL54" s="316"/>
      <c r="JJM54" s="316"/>
      <c r="JJN54" s="316"/>
      <c r="JJO54" s="316"/>
      <c r="JJP54" s="316"/>
      <c r="JJQ54" s="316"/>
      <c r="JJR54" s="316"/>
      <c r="JJS54" s="316"/>
      <c r="JJT54" s="316"/>
      <c r="JJU54" s="316"/>
      <c r="JJV54" s="316"/>
      <c r="JJW54" s="316"/>
      <c r="JJX54" s="316"/>
      <c r="JJY54" s="316"/>
      <c r="JJZ54" s="316"/>
      <c r="JKA54" s="316"/>
      <c r="JKB54" s="316"/>
      <c r="JKC54" s="316"/>
      <c r="JKD54" s="316"/>
      <c r="JKE54" s="316"/>
      <c r="JKF54" s="316"/>
      <c r="JKG54" s="316"/>
      <c r="JKH54" s="316"/>
      <c r="JKI54" s="316"/>
      <c r="JKJ54" s="316"/>
      <c r="JKK54" s="316"/>
      <c r="JKL54" s="316"/>
      <c r="JKM54" s="316"/>
      <c r="JKN54" s="316"/>
      <c r="JKO54" s="316"/>
      <c r="JKP54" s="316"/>
      <c r="JKQ54" s="316"/>
      <c r="JKR54" s="316"/>
      <c r="JKS54" s="316"/>
      <c r="JKT54" s="316"/>
      <c r="JKU54" s="316"/>
      <c r="JKV54" s="316"/>
      <c r="JKW54" s="316"/>
      <c r="JKX54" s="316"/>
      <c r="JKY54" s="316"/>
      <c r="JKZ54" s="316"/>
      <c r="JLA54" s="316"/>
      <c r="JLB54" s="316"/>
      <c r="JLC54" s="316"/>
      <c r="JLD54" s="316"/>
      <c r="JLE54" s="316"/>
      <c r="JLF54" s="316"/>
      <c r="JLG54" s="316"/>
      <c r="JLH54" s="316"/>
      <c r="JLI54" s="316"/>
      <c r="JLJ54" s="316"/>
      <c r="JLK54" s="316"/>
      <c r="JLL54" s="316"/>
      <c r="JLM54" s="316"/>
      <c r="JLN54" s="316"/>
      <c r="JLO54" s="316"/>
      <c r="JLP54" s="316"/>
      <c r="JLQ54" s="316"/>
      <c r="JLR54" s="316"/>
      <c r="JLS54" s="316"/>
      <c r="JLT54" s="316"/>
      <c r="JLU54" s="316"/>
      <c r="JLV54" s="316"/>
      <c r="JLW54" s="316"/>
      <c r="JLX54" s="316"/>
      <c r="JLY54" s="316"/>
      <c r="JLZ54" s="316"/>
      <c r="JMA54" s="316"/>
      <c r="JMB54" s="316"/>
      <c r="JMC54" s="316"/>
      <c r="JMD54" s="316"/>
      <c r="JME54" s="316"/>
      <c r="JMF54" s="316"/>
      <c r="JMG54" s="316"/>
      <c r="JMH54" s="316"/>
      <c r="JMI54" s="316"/>
      <c r="JMJ54" s="316"/>
      <c r="JMK54" s="316"/>
      <c r="JML54" s="316"/>
      <c r="JMM54" s="316"/>
      <c r="JMN54" s="316"/>
      <c r="JMO54" s="316"/>
      <c r="JMP54" s="316"/>
      <c r="JMQ54" s="316"/>
      <c r="JMR54" s="316"/>
      <c r="JMS54" s="316"/>
      <c r="JMT54" s="316"/>
      <c r="JMU54" s="316"/>
      <c r="JMV54" s="316"/>
      <c r="JMW54" s="316"/>
      <c r="JMX54" s="316"/>
      <c r="JMY54" s="316"/>
      <c r="JMZ54" s="316"/>
      <c r="JNA54" s="316"/>
      <c r="JNB54" s="316"/>
      <c r="JNC54" s="316"/>
      <c r="JND54" s="316"/>
      <c r="JNE54" s="316"/>
      <c r="JNF54" s="316"/>
      <c r="JNG54" s="316"/>
      <c r="JNH54" s="316"/>
      <c r="JNI54" s="316"/>
      <c r="JNJ54" s="316"/>
      <c r="JNK54" s="316"/>
      <c r="JNL54" s="316"/>
      <c r="JNM54" s="316"/>
      <c r="JNN54" s="316"/>
      <c r="JNO54" s="316"/>
      <c r="JNP54" s="316"/>
      <c r="JNQ54" s="316"/>
      <c r="JNR54" s="316"/>
      <c r="JNS54" s="316"/>
      <c r="JNT54" s="316"/>
      <c r="JNU54" s="316"/>
      <c r="JNV54" s="316"/>
      <c r="JNW54" s="316"/>
      <c r="JNX54" s="316"/>
      <c r="JNY54" s="316"/>
      <c r="JNZ54" s="316"/>
      <c r="JOA54" s="316"/>
      <c r="JOB54" s="316"/>
      <c r="JOC54" s="316"/>
      <c r="JOD54" s="316"/>
      <c r="JOE54" s="316"/>
      <c r="JOF54" s="316"/>
      <c r="JOG54" s="316"/>
      <c r="JOH54" s="316"/>
      <c r="JOI54" s="316"/>
      <c r="JOJ54" s="316"/>
      <c r="JOK54" s="316"/>
      <c r="JOL54" s="316"/>
      <c r="JOM54" s="316"/>
      <c r="JON54" s="316"/>
      <c r="JOO54" s="316"/>
      <c r="JOP54" s="316"/>
      <c r="JOQ54" s="316"/>
      <c r="JOR54" s="316"/>
      <c r="JOS54" s="316"/>
      <c r="JOT54" s="316"/>
      <c r="JOU54" s="316"/>
      <c r="JOV54" s="316"/>
      <c r="JOW54" s="316"/>
      <c r="JOX54" s="316"/>
      <c r="JOY54" s="316"/>
      <c r="JOZ54" s="316"/>
      <c r="JPA54" s="316"/>
      <c r="JPB54" s="316"/>
      <c r="JPC54" s="316"/>
      <c r="JPD54" s="316"/>
      <c r="JPE54" s="316"/>
      <c r="JPF54" s="316"/>
      <c r="JPG54" s="316"/>
      <c r="JPH54" s="316"/>
      <c r="JPI54" s="316"/>
      <c r="JPJ54" s="316"/>
      <c r="JPK54" s="316"/>
      <c r="JPL54" s="316"/>
      <c r="JPM54" s="316"/>
      <c r="JPN54" s="316"/>
      <c r="JPO54" s="316"/>
      <c r="JPP54" s="316"/>
      <c r="JPQ54" s="316"/>
      <c r="JPR54" s="316"/>
      <c r="JPS54" s="316"/>
      <c r="JPT54" s="316"/>
      <c r="JPU54" s="316"/>
      <c r="JPV54" s="316"/>
      <c r="JPW54" s="316"/>
      <c r="JPX54" s="316"/>
      <c r="JPY54" s="316"/>
      <c r="JPZ54" s="316"/>
      <c r="JQA54" s="316"/>
      <c r="JQB54" s="316"/>
      <c r="JQC54" s="316"/>
      <c r="JQD54" s="316"/>
      <c r="JQE54" s="316"/>
      <c r="JQF54" s="316"/>
      <c r="JQG54" s="316"/>
      <c r="JQH54" s="316"/>
      <c r="JQI54" s="316"/>
      <c r="JQJ54" s="316"/>
      <c r="JQK54" s="316"/>
      <c r="JQL54" s="316"/>
      <c r="JQM54" s="316"/>
      <c r="JQN54" s="316"/>
      <c r="JQO54" s="316"/>
      <c r="JQP54" s="316"/>
      <c r="JQQ54" s="316"/>
      <c r="JQR54" s="316"/>
      <c r="JQS54" s="316"/>
      <c r="JQT54" s="316"/>
      <c r="JQU54" s="316"/>
      <c r="JQV54" s="316"/>
      <c r="JQW54" s="316"/>
      <c r="JQX54" s="316"/>
      <c r="JQY54" s="316"/>
      <c r="JQZ54" s="316"/>
      <c r="JRA54" s="316"/>
      <c r="JRB54" s="316"/>
      <c r="JRC54" s="316"/>
      <c r="JRD54" s="316"/>
      <c r="JRE54" s="316"/>
      <c r="JRF54" s="316"/>
      <c r="JRG54" s="316"/>
      <c r="JRH54" s="316"/>
      <c r="JRI54" s="316"/>
      <c r="JRJ54" s="316"/>
      <c r="JRK54" s="316"/>
      <c r="JRL54" s="316"/>
      <c r="JRM54" s="316"/>
      <c r="JRN54" s="316"/>
      <c r="JRO54" s="316"/>
      <c r="JRP54" s="316"/>
      <c r="JRQ54" s="316"/>
      <c r="JRR54" s="316"/>
      <c r="JRS54" s="316"/>
      <c r="JRT54" s="316"/>
      <c r="JRU54" s="316"/>
      <c r="JRV54" s="316"/>
      <c r="JRW54" s="316"/>
      <c r="JRX54" s="316"/>
      <c r="JRY54" s="316"/>
      <c r="JRZ54" s="316"/>
      <c r="JSA54" s="316"/>
      <c r="JSB54" s="316"/>
      <c r="JSC54" s="316"/>
      <c r="JSD54" s="316"/>
      <c r="JSE54" s="316"/>
      <c r="JSF54" s="316"/>
      <c r="JSG54" s="316"/>
      <c r="JSH54" s="316"/>
      <c r="JSI54" s="316"/>
      <c r="JSJ54" s="316"/>
      <c r="JSK54" s="316"/>
      <c r="JSL54" s="316"/>
      <c r="JSM54" s="316"/>
      <c r="JSN54" s="316"/>
      <c r="JSO54" s="316"/>
      <c r="JSP54" s="316"/>
      <c r="JSQ54" s="316"/>
      <c r="JSR54" s="316"/>
      <c r="JSS54" s="316"/>
      <c r="JST54" s="316"/>
      <c r="JSU54" s="316"/>
      <c r="JSV54" s="316"/>
      <c r="JSW54" s="316"/>
      <c r="JSX54" s="316"/>
      <c r="JSY54" s="316"/>
      <c r="JSZ54" s="316"/>
      <c r="JTA54" s="316"/>
      <c r="JTB54" s="316"/>
      <c r="JTC54" s="316"/>
      <c r="JTD54" s="316"/>
      <c r="JTE54" s="316"/>
      <c r="JTF54" s="316"/>
      <c r="JTG54" s="316"/>
      <c r="JTH54" s="316"/>
      <c r="JTI54" s="316"/>
      <c r="JTJ54" s="316"/>
      <c r="JTK54" s="316"/>
      <c r="JTL54" s="316"/>
      <c r="JTM54" s="316"/>
      <c r="JTN54" s="316"/>
      <c r="JTO54" s="316"/>
      <c r="JTP54" s="316"/>
      <c r="JTQ54" s="316"/>
      <c r="JTR54" s="316"/>
      <c r="JTS54" s="316"/>
      <c r="JTT54" s="316"/>
      <c r="JTU54" s="316"/>
      <c r="JTV54" s="316"/>
      <c r="JTW54" s="316"/>
      <c r="JTX54" s="316"/>
      <c r="JTY54" s="316"/>
      <c r="JTZ54" s="316"/>
      <c r="JUA54" s="316"/>
      <c r="JUB54" s="316"/>
      <c r="JUC54" s="316"/>
      <c r="JUD54" s="316"/>
      <c r="JUE54" s="316"/>
      <c r="JUF54" s="316"/>
      <c r="JUG54" s="316"/>
      <c r="JUH54" s="316"/>
      <c r="JUI54" s="316"/>
      <c r="JUJ54" s="316"/>
      <c r="JUK54" s="316"/>
      <c r="JUL54" s="316"/>
      <c r="JUM54" s="316"/>
      <c r="JUN54" s="316"/>
      <c r="JUO54" s="316"/>
      <c r="JUP54" s="316"/>
      <c r="JUQ54" s="316"/>
      <c r="JUR54" s="316"/>
      <c r="JUS54" s="316"/>
      <c r="JUT54" s="316"/>
      <c r="JUU54" s="316"/>
      <c r="JUV54" s="316"/>
      <c r="JUW54" s="316"/>
      <c r="JUX54" s="316"/>
      <c r="JUY54" s="316"/>
      <c r="JUZ54" s="316"/>
      <c r="JVA54" s="316"/>
      <c r="JVB54" s="316"/>
      <c r="JVC54" s="316"/>
      <c r="JVD54" s="316"/>
      <c r="JVE54" s="316"/>
      <c r="JVF54" s="316"/>
      <c r="JVG54" s="316"/>
      <c r="JVH54" s="316"/>
      <c r="JVI54" s="316"/>
      <c r="JVJ54" s="316"/>
      <c r="JVK54" s="316"/>
      <c r="JVL54" s="316"/>
      <c r="JVM54" s="316"/>
      <c r="JVN54" s="316"/>
      <c r="JVO54" s="316"/>
      <c r="JVP54" s="316"/>
      <c r="JVQ54" s="316"/>
      <c r="JVR54" s="316"/>
      <c r="JVS54" s="316"/>
      <c r="JVT54" s="316"/>
      <c r="JVU54" s="316"/>
      <c r="JVV54" s="316"/>
      <c r="JVW54" s="316"/>
      <c r="JVX54" s="316"/>
      <c r="JVY54" s="316"/>
      <c r="JVZ54" s="316"/>
      <c r="JWA54" s="316"/>
      <c r="JWB54" s="316"/>
      <c r="JWC54" s="316"/>
      <c r="JWD54" s="316"/>
      <c r="JWE54" s="316"/>
      <c r="JWF54" s="316"/>
      <c r="JWG54" s="316"/>
      <c r="JWH54" s="316"/>
      <c r="JWI54" s="316"/>
      <c r="JWJ54" s="316"/>
      <c r="JWK54" s="316"/>
      <c r="JWL54" s="316"/>
      <c r="JWM54" s="316"/>
      <c r="JWN54" s="316"/>
      <c r="JWO54" s="316"/>
      <c r="JWP54" s="316"/>
      <c r="JWQ54" s="316"/>
      <c r="JWR54" s="316"/>
      <c r="JWS54" s="316"/>
      <c r="JWT54" s="316"/>
      <c r="JWU54" s="316"/>
      <c r="JWV54" s="316"/>
      <c r="JWW54" s="316"/>
      <c r="JWX54" s="316"/>
      <c r="JWY54" s="316"/>
      <c r="JWZ54" s="316"/>
      <c r="JXA54" s="316"/>
      <c r="JXB54" s="316"/>
      <c r="JXC54" s="316"/>
      <c r="JXD54" s="316"/>
      <c r="JXE54" s="316"/>
      <c r="JXF54" s="316"/>
      <c r="JXG54" s="316"/>
      <c r="JXH54" s="316"/>
      <c r="JXI54" s="316"/>
      <c r="JXJ54" s="316"/>
      <c r="JXK54" s="316"/>
      <c r="JXL54" s="316"/>
      <c r="JXM54" s="316"/>
      <c r="JXN54" s="316"/>
      <c r="JXO54" s="316"/>
      <c r="JXP54" s="316"/>
      <c r="JXQ54" s="316"/>
      <c r="JXR54" s="316"/>
      <c r="JXS54" s="316"/>
      <c r="JXT54" s="316"/>
      <c r="JXU54" s="316"/>
      <c r="JXV54" s="316"/>
      <c r="JXW54" s="316"/>
      <c r="JXX54" s="316"/>
      <c r="JXY54" s="316"/>
      <c r="JXZ54" s="316"/>
      <c r="JYA54" s="316"/>
      <c r="JYB54" s="316"/>
      <c r="JYC54" s="316"/>
      <c r="JYD54" s="316"/>
      <c r="JYE54" s="316"/>
      <c r="JYF54" s="316"/>
      <c r="JYG54" s="316"/>
      <c r="JYH54" s="316"/>
      <c r="JYI54" s="316"/>
      <c r="JYJ54" s="316"/>
      <c r="JYK54" s="316"/>
      <c r="JYL54" s="316"/>
      <c r="JYM54" s="316"/>
      <c r="JYN54" s="316"/>
      <c r="JYO54" s="316"/>
      <c r="JYP54" s="316"/>
      <c r="JYQ54" s="316"/>
      <c r="JYR54" s="316"/>
      <c r="JYS54" s="316"/>
      <c r="JYT54" s="316"/>
      <c r="JYU54" s="316"/>
      <c r="JYV54" s="316"/>
      <c r="JYW54" s="316"/>
      <c r="JYX54" s="316"/>
      <c r="JYY54" s="316"/>
      <c r="JYZ54" s="316"/>
      <c r="JZA54" s="316"/>
      <c r="JZB54" s="316"/>
      <c r="JZC54" s="316"/>
      <c r="JZD54" s="316"/>
      <c r="JZE54" s="316"/>
      <c r="JZF54" s="316"/>
      <c r="JZG54" s="316"/>
      <c r="JZH54" s="316"/>
      <c r="JZI54" s="316"/>
      <c r="JZJ54" s="316"/>
      <c r="JZK54" s="316"/>
      <c r="JZL54" s="316"/>
      <c r="JZM54" s="316"/>
      <c r="JZN54" s="316"/>
      <c r="JZO54" s="316"/>
      <c r="JZP54" s="316"/>
      <c r="JZQ54" s="316"/>
      <c r="JZR54" s="316"/>
      <c r="JZS54" s="316"/>
      <c r="JZT54" s="316"/>
      <c r="JZU54" s="316"/>
      <c r="JZV54" s="316"/>
      <c r="JZW54" s="316"/>
      <c r="JZX54" s="316"/>
      <c r="JZY54" s="316"/>
      <c r="JZZ54" s="316"/>
      <c r="KAA54" s="316"/>
      <c r="KAB54" s="316"/>
      <c r="KAC54" s="316"/>
      <c r="KAD54" s="316"/>
      <c r="KAE54" s="316"/>
      <c r="KAF54" s="316"/>
      <c r="KAG54" s="316"/>
      <c r="KAH54" s="316"/>
      <c r="KAI54" s="316"/>
      <c r="KAJ54" s="316"/>
      <c r="KAK54" s="316"/>
      <c r="KAL54" s="316"/>
      <c r="KAM54" s="316"/>
      <c r="KAN54" s="316"/>
      <c r="KAO54" s="316"/>
      <c r="KAP54" s="316"/>
      <c r="KAQ54" s="316"/>
      <c r="KAR54" s="316"/>
      <c r="KAS54" s="316"/>
      <c r="KAT54" s="316"/>
      <c r="KAU54" s="316"/>
      <c r="KAV54" s="316"/>
      <c r="KAW54" s="316"/>
      <c r="KAX54" s="316"/>
      <c r="KAY54" s="316"/>
      <c r="KAZ54" s="316"/>
      <c r="KBA54" s="316"/>
      <c r="KBB54" s="316"/>
      <c r="KBC54" s="316"/>
      <c r="KBD54" s="316"/>
      <c r="KBE54" s="316"/>
      <c r="KBF54" s="316"/>
      <c r="KBG54" s="316"/>
      <c r="KBH54" s="316"/>
      <c r="KBI54" s="316"/>
      <c r="KBJ54" s="316"/>
      <c r="KBK54" s="316"/>
      <c r="KBL54" s="316"/>
      <c r="KBM54" s="316"/>
      <c r="KBN54" s="316"/>
      <c r="KBO54" s="316"/>
      <c r="KBP54" s="316"/>
      <c r="KBQ54" s="316"/>
      <c r="KBR54" s="316"/>
      <c r="KBS54" s="316"/>
      <c r="KBT54" s="316"/>
      <c r="KBU54" s="316"/>
      <c r="KBV54" s="316"/>
      <c r="KBW54" s="316"/>
      <c r="KBX54" s="316"/>
      <c r="KBY54" s="316"/>
      <c r="KBZ54" s="316"/>
      <c r="KCA54" s="316"/>
      <c r="KCB54" s="316"/>
      <c r="KCC54" s="316"/>
      <c r="KCD54" s="316"/>
      <c r="KCE54" s="316"/>
      <c r="KCF54" s="316"/>
      <c r="KCG54" s="316"/>
      <c r="KCH54" s="316"/>
      <c r="KCI54" s="316"/>
      <c r="KCJ54" s="316"/>
      <c r="KCK54" s="316"/>
      <c r="KCL54" s="316"/>
      <c r="KCM54" s="316"/>
      <c r="KCN54" s="316"/>
      <c r="KCO54" s="316"/>
      <c r="KCP54" s="316"/>
      <c r="KCQ54" s="316"/>
      <c r="KCR54" s="316"/>
      <c r="KCS54" s="316"/>
      <c r="KCT54" s="316"/>
      <c r="KCU54" s="316"/>
      <c r="KCV54" s="316"/>
      <c r="KCW54" s="316"/>
      <c r="KCX54" s="316"/>
      <c r="KCY54" s="316"/>
      <c r="KCZ54" s="316"/>
      <c r="KDA54" s="316"/>
      <c r="KDB54" s="316"/>
      <c r="KDC54" s="316"/>
      <c r="KDD54" s="316"/>
      <c r="KDE54" s="316"/>
      <c r="KDF54" s="316"/>
      <c r="KDG54" s="316"/>
      <c r="KDH54" s="316"/>
      <c r="KDI54" s="316"/>
      <c r="KDJ54" s="316"/>
      <c r="KDK54" s="316"/>
      <c r="KDL54" s="316"/>
      <c r="KDM54" s="316"/>
      <c r="KDN54" s="316"/>
      <c r="KDO54" s="316"/>
      <c r="KDP54" s="316"/>
      <c r="KDQ54" s="316"/>
      <c r="KDR54" s="316"/>
      <c r="KDS54" s="316"/>
      <c r="KDT54" s="316"/>
      <c r="KDU54" s="316"/>
      <c r="KDV54" s="316"/>
      <c r="KDW54" s="316"/>
      <c r="KDX54" s="316"/>
      <c r="KDY54" s="316"/>
      <c r="KDZ54" s="316"/>
      <c r="KEA54" s="316"/>
      <c r="KEB54" s="316"/>
      <c r="KEC54" s="316"/>
      <c r="KED54" s="316"/>
      <c r="KEE54" s="316"/>
      <c r="KEF54" s="316"/>
      <c r="KEG54" s="316"/>
      <c r="KEH54" s="316"/>
      <c r="KEI54" s="316"/>
      <c r="KEJ54" s="316"/>
      <c r="KEK54" s="316"/>
      <c r="KEL54" s="316"/>
      <c r="KEM54" s="316"/>
      <c r="KEN54" s="316"/>
      <c r="KEO54" s="316"/>
      <c r="KEP54" s="316"/>
      <c r="KEQ54" s="316"/>
      <c r="KER54" s="316"/>
      <c r="KES54" s="316"/>
      <c r="KET54" s="316"/>
      <c r="KEU54" s="316"/>
      <c r="KEV54" s="316"/>
      <c r="KEW54" s="316"/>
      <c r="KEX54" s="316"/>
      <c r="KEY54" s="316"/>
      <c r="KEZ54" s="316"/>
      <c r="KFA54" s="316"/>
      <c r="KFB54" s="316"/>
      <c r="KFC54" s="316"/>
      <c r="KFD54" s="316"/>
      <c r="KFE54" s="316"/>
      <c r="KFF54" s="316"/>
      <c r="KFG54" s="316"/>
      <c r="KFH54" s="316"/>
      <c r="KFI54" s="316"/>
      <c r="KFJ54" s="316"/>
      <c r="KFK54" s="316"/>
      <c r="KFL54" s="316"/>
      <c r="KFM54" s="316"/>
      <c r="KFN54" s="316"/>
      <c r="KFO54" s="316"/>
      <c r="KFP54" s="316"/>
      <c r="KFQ54" s="316"/>
      <c r="KFR54" s="316"/>
      <c r="KFS54" s="316"/>
      <c r="KFT54" s="316"/>
      <c r="KFU54" s="316"/>
      <c r="KFV54" s="316"/>
      <c r="KFW54" s="316"/>
      <c r="KFX54" s="316"/>
      <c r="KFY54" s="316"/>
      <c r="KFZ54" s="316"/>
      <c r="KGA54" s="316"/>
      <c r="KGB54" s="316"/>
      <c r="KGC54" s="316"/>
      <c r="KGD54" s="316"/>
      <c r="KGE54" s="316"/>
      <c r="KGF54" s="316"/>
      <c r="KGG54" s="316"/>
      <c r="KGH54" s="316"/>
      <c r="KGI54" s="316"/>
      <c r="KGJ54" s="316"/>
      <c r="KGK54" s="316"/>
      <c r="KGL54" s="316"/>
      <c r="KGM54" s="316"/>
      <c r="KGN54" s="316"/>
      <c r="KGO54" s="316"/>
      <c r="KGP54" s="316"/>
      <c r="KGQ54" s="316"/>
      <c r="KGR54" s="316"/>
      <c r="KGS54" s="316"/>
      <c r="KGT54" s="316"/>
      <c r="KGU54" s="316"/>
      <c r="KGV54" s="316"/>
      <c r="KGW54" s="316"/>
      <c r="KGX54" s="316"/>
      <c r="KGY54" s="316"/>
      <c r="KGZ54" s="316"/>
      <c r="KHA54" s="316"/>
      <c r="KHB54" s="316"/>
      <c r="KHC54" s="316"/>
      <c r="KHD54" s="316"/>
      <c r="KHE54" s="316"/>
      <c r="KHF54" s="316"/>
      <c r="KHG54" s="316"/>
      <c r="KHH54" s="316"/>
      <c r="KHI54" s="316"/>
      <c r="KHJ54" s="316"/>
      <c r="KHK54" s="316"/>
      <c r="KHL54" s="316"/>
      <c r="KHM54" s="316"/>
      <c r="KHN54" s="316"/>
      <c r="KHO54" s="316"/>
      <c r="KHP54" s="316"/>
      <c r="KHQ54" s="316"/>
      <c r="KHR54" s="316"/>
      <c r="KHS54" s="316"/>
      <c r="KHT54" s="316"/>
      <c r="KHU54" s="316"/>
      <c r="KHV54" s="316"/>
      <c r="KHW54" s="316"/>
      <c r="KHX54" s="316"/>
      <c r="KHY54" s="316"/>
      <c r="KHZ54" s="316"/>
      <c r="KIA54" s="316"/>
      <c r="KIB54" s="316"/>
      <c r="KIC54" s="316"/>
      <c r="KID54" s="316"/>
      <c r="KIE54" s="316"/>
      <c r="KIF54" s="316"/>
      <c r="KIG54" s="316"/>
      <c r="KIH54" s="316"/>
      <c r="KII54" s="316"/>
      <c r="KIJ54" s="316"/>
      <c r="KIK54" s="316"/>
      <c r="KIL54" s="316"/>
      <c r="KIM54" s="316"/>
      <c r="KIN54" s="316"/>
      <c r="KIO54" s="316"/>
      <c r="KIP54" s="316"/>
      <c r="KIQ54" s="316"/>
      <c r="KIR54" s="316"/>
      <c r="KIS54" s="316"/>
      <c r="KIT54" s="316"/>
      <c r="KIU54" s="316"/>
      <c r="KIV54" s="316"/>
      <c r="KIW54" s="316"/>
      <c r="KIX54" s="316"/>
      <c r="KIY54" s="316"/>
      <c r="KIZ54" s="316"/>
      <c r="KJA54" s="316"/>
      <c r="KJB54" s="316"/>
      <c r="KJC54" s="316"/>
      <c r="KJD54" s="316"/>
      <c r="KJE54" s="316"/>
      <c r="KJF54" s="316"/>
      <c r="KJG54" s="316"/>
      <c r="KJH54" s="316"/>
      <c r="KJI54" s="316"/>
      <c r="KJJ54" s="316"/>
      <c r="KJK54" s="316"/>
      <c r="KJL54" s="316"/>
      <c r="KJM54" s="316"/>
      <c r="KJN54" s="316"/>
      <c r="KJO54" s="316"/>
      <c r="KJP54" s="316"/>
      <c r="KJQ54" s="316"/>
      <c r="KJR54" s="316"/>
      <c r="KJS54" s="316"/>
      <c r="KJT54" s="316"/>
      <c r="KJU54" s="316"/>
      <c r="KJV54" s="316"/>
      <c r="KJW54" s="316"/>
      <c r="KJX54" s="316"/>
      <c r="KJY54" s="316"/>
      <c r="KJZ54" s="316"/>
      <c r="KKA54" s="316"/>
      <c r="KKB54" s="316"/>
      <c r="KKC54" s="316"/>
      <c r="KKD54" s="316"/>
      <c r="KKE54" s="316"/>
      <c r="KKF54" s="316"/>
      <c r="KKG54" s="316"/>
      <c r="KKH54" s="316"/>
      <c r="KKI54" s="316"/>
      <c r="KKJ54" s="316"/>
      <c r="KKK54" s="316"/>
      <c r="KKL54" s="316"/>
      <c r="KKM54" s="316"/>
      <c r="KKN54" s="316"/>
      <c r="KKO54" s="316"/>
      <c r="KKP54" s="316"/>
      <c r="KKQ54" s="316"/>
      <c r="KKR54" s="316"/>
      <c r="KKS54" s="316"/>
      <c r="KKT54" s="316"/>
      <c r="KKU54" s="316"/>
      <c r="KKV54" s="316"/>
      <c r="KKW54" s="316"/>
      <c r="KKX54" s="316"/>
      <c r="KKY54" s="316"/>
      <c r="KKZ54" s="316"/>
      <c r="KLA54" s="316"/>
      <c r="KLB54" s="316"/>
      <c r="KLC54" s="316"/>
      <c r="KLD54" s="316"/>
      <c r="KLE54" s="316"/>
      <c r="KLF54" s="316"/>
      <c r="KLG54" s="316"/>
      <c r="KLH54" s="316"/>
      <c r="KLI54" s="316"/>
      <c r="KLJ54" s="316"/>
      <c r="KLK54" s="316"/>
      <c r="KLL54" s="316"/>
      <c r="KLM54" s="316"/>
      <c r="KLN54" s="316"/>
      <c r="KLO54" s="316"/>
      <c r="KLP54" s="316"/>
      <c r="KLQ54" s="316"/>
      <c r="KLR54" s="316"/>
      <c r="KLS54" s="316"/>
      <c r="KLT54" s="316"/>
      <c r="KLU54" s="316"/>
      <c r="KLV54" s="316"/>
      <c r="KLW54" s="316"/>
      <c r="KLX54" s="316"/>
      <c r="KLY54" s="316"/>
      <c r="KLZ54" s="316"/>
      <c r="KMA54" s="316"/>
      <c r="KMB54" s="316"/>
      <c r="KMC54" s="316"/>
      <c r="KMD54" s="316"/>
      <c r="KME54" s="316"/>
      <c r="KMF54" s="316"/>
      <c r="KMG54" s="316"/>
      <c r="KMH54" s="316"/>
      <c r="KMI54" s="316"/>
      <c r="KMJ54" s="316"/>
      <c r="KMK54" s="316"/>
      <c r="KML54" s="316"/>
      <c r="KMM54" s="316"/>
      <c r="KMN54" s="316"/>
      <c r="KMO54" s="316"/>
      <c r="KMP54" s="316"/>
      <c r="KMQ54" s="316"/>
      <c r="KMR54" s="316"/>
      <c r="KMS54" s="316"/>
      <c r="KMT54" s="316"/>
      <c r="KMU54" s="316"/>
      <c r="KMV54" s="316"/>
      <c r="KMW54" s="316"/>
      <c r="KMX54" s="316"/>
      <c r="KMY54" s="316"/>
      <c r="KMZ54" s="316"/>
      <c r="KNA54" s="316"/>
      <c r="KNB54" s="316"/>
      <c r="KNC54" s="316"/>
      <c r="KND54" s="316"/>
      <c r="KNE54" s="316"/>
      <c r="KNF54" s="316"/>
      <c r="KNG54" s="316"/>
      <c r="KNH54" s="316"/>
      <c r="KNI54" s="316"/>
      <c r="KNJ54" s="316"/>
      <c r="KNK54" s="316"/>
      <c r="KNL54" s="316"/>
      <c r="KNM54" s="316"/>
      <c r="KNN54" s="316"/>
      <c r="KNO54" s="316"/>
      <c r="KNP54" s="316"/>
      <c r="KNQ54" s="316"/>
      <c r="KNR54" s="316"/>
      <c r="KNS54" s="316"/>
      <c r="KNT54" s="316"/>
      <c r="KNU54" s="316"/>
      <c r="KNV54" s="316"/>
      <c r="KNW54" s="316"/>
      <c r="KNX54" s="316"/>
      <c r="KNY54" s="316"/>
      <c r="KNZ54" s="316"/>
      <c r="KOA54" s="316"/>
      <c r="KOB54" s="316"/>
      <c r="KOC54" s="316"/>
      <c r="KOD54" s="316"/>
      <c r="KOE54" s="316"/>
      <c r="KOF54" s="316"/>
      <c r="KOG54" s="316"/>
      <c r="KOH54" s="316"/>
      <c r="KOI54" s="316"/>
      <c r="KOJ54" s="316"/>
      <c r="KOK54" s="316"/>
      <c r="KOL54" s="316"/>
      <c r="KOM54" s="316"/>
      <c r="KON54" s="316"/>
      <c r="KOO54" s="316"/>
      <c r="KOP54" s="316"/>
      <c r="KOQ54" s="316"/>
      <c r="KOR54" s="316"/>
      <c r="KOS54" s="316"/>
      <c r="KOT54" s="316"/>
      <c r="KOU54" s="316"/>
      <c r="KOV54" s="316"/>
      <c r="KOW54" s="316"/>
      <c r="KOX54" s="316"/>
      <c r="KOY54" s="316"/>
      <c r="KOZ54" s="316"/>
      <c r="KPA54" s="316"/>
      <c r="KPB54" s="316"/>
      <c r="KPC54" s="316"/>
      <c r="KPD54" s="316"/>
      <c r="KPE54" s="316"/>
      <c r="KPF54" s="316"/>
      <c r="KPG54" s="316"/>
      <c r="KPH54" s="316"/>
      <c r="KPI54" s="316"/>
      <c r="KPJ54" s="316"/>
      <c r="KPK54" s="316"/>
      <c r="KPL54" s="316"/>
      <c r="KPM54" s="316"/>
      <c r="KPN54" s="316"/>
      <c r="KPO54" s="316"/>
      <c r="KPP54" s="316"/>
      <c r="KPQ54" s="316"/>
      <c r="KPR54" s="316"/>
      <c r="KPS54" s="316"/>
      <c r="KPT54" s="316"/>
      <c r="KPU54" s="316"/>
      <c r="KPV54" s="316"/>
      <c r="KPW54" s="316"/>
      <c r="KPX54" s="316"/>
      <c r="KPY54" s="316"/>
      <c r="KPZ54" s="316"/>
      <c r="KQA54" s="316"/>
      <c r="KQB54" s="316"/>
      <c r="KQC54" s="316"/>
      <c r="KQD54" s="316"/>
      <c r="KQE54" s="316"/>
      <c r="KQF54" s="316"/>
      <c r="KQG54" s="316"/>
      <c r="KQH54" s="316"/>
      <c r="KQI54" s="316"/>
      <c r="KQJ54" s="316"/>
      <c r="KQK54" s="316"/>
      <c r="KQL54" s="316"/>
      <c r="KQM54" s="316"/>
      <c r="KQN54" s="316"/>
      <c r="KQO54" s="316"/>
      <c r="KQP54" s="316"/>
      <c r="KQQ54" s="316"/>
      <c r="KQR54" s="316"/>
      <c r="KQS54" s="316"/>
      <c r="KQT54" s="316"/>
      <c r="KQU54" s="316"/>
      <c r="KQV54" s="316"/>
      <c r="KQW54" s="316"/>
      <c r="KQX54" s="316"/>
      <c r="KQY54" s="316"/>
      <c r="KQZ54" s="316"/>
      <c r="KRA54" s="316"/>
      <c r="KRB54" s="316"/>
      <c r="KRC54" s="316"/>
      <c r="KRD54" s="316"/>
      <c r="KRE54" s="316"/>
      <c r="KRF54" s="316"/>
      <c r="KRG54" s="316"/>
      <c r="KRH54" s="316"/>
      <c r="KRI54" s="316"/>
      <c r="KRJ54" s="316"/>
      <c r="KRK54" s="316"/>
      <c r="KRL54" s="316"/>
      <c r="KRM54" s="316"/>
      <c r="KRN54" s="316"/>
      <c r="KRO54" s="316"/>
      <c r="KRP54" s="316"/>
      <c r="KRQ54" s="316"/>
      <c r="KRR54" s="316"/>
      <c r="KRS54" s="316"/>
      <c r="KRT54" s="316"/>
      <c r="KRU54" s="316"/>
      <c r="KRV54" s="316"/>
      <c r="KRW54" s="316"/>
      <c r="KRX54" s="316"/>
      <c r="KRY54" s="316"/>
      <c r="KRZ54" s="316"/>
      <c r="KSA54" s="316"/>
      <c r="KSB54" s="316"/>
      <c r="KSC54" s="316"/>
      <c r="KSD54" s="316"/>
      <c r="KSE54" s="316"/>
      <c r="KSF54" s="316"/>
      <c r="KSG54" s="316"/>
      <c r="KSH54" s="316"/>
      <c r="KSI54" s="316"/>
      <c r="KSJ54" s="316"/>
      <c r="KSK54" s="316"/>
      <c r="KSL54" s="316"/>
      <c r="KSM54" s="316"/>
      <c r="KSN54" s="316"/>
      <c r="KSO54" s="316"/>
      <c r="KSP54" s="316"/>
      <c r="KSQ54" s="316"/>
      <c r="KSR54" s="316"/>
      <c r="KSS54" s="316"/>
      <c r="KST54" s="316"/>
      <c r="KSU54" s="316"/>
      <c r="KSV54" s="316"/>
      <c r="KSW54" s="316"/>
      <c r="KSX54" s="316"/>
      <c r="KSY54" s="316"/>
      <c r="KSZ54" s="316"/>
      <c r="KTA54" s="316"/>
      <c r="KTB54" s="316"/>
      <c r="KTC54" s="316"/>
      <c r="KTD54" s="316"/>
      <c r="KTE54" s="316"/>
      <c r="KTF54" s="316"/>
      <c r="KTG54" s="316"/>
      <c r="KTH54" s="316"/>
      <c r="KTI54" s="316"/>
      <c r="KTJ54" s="316"/>
      <c r="KTK54" s="316"/>
      <c r="KTL54" s="316"/>
      <c r="KTM54" s="316"/>
      <c r="KTN54" s="316"/>
      <c r="KTO54" s="316"/>
      <c r="KTP54" s="316"/>
      <c r="KTQ54" s="316"/>
      <c r="KTR54" s="316"/>
      <c r="KTS54" s="316"/>
      <c r="KTT54" s="316"/>
      <c r="KTU54" s="316"/>
      <c r="KTV54" s="316"/>
      <c r="KTW54" s="316"/>
      <c r="KTX54" s="316"/>
      <c r="KTY54" s="316"/>
      <c r="KTZ54" s="316"/>
      <c r="KUA54" s="316"/>
      <c r="KUB54" s="316"/>
      <c r="KUC54" s="316"/>
      <c r="KUD54" s="316"/>
      <c r="KUE54" s="316"/>
      <c r="KUF54" s="316"/>
      <c r="KUG54" s="316"/>
      <c r="KUH54" s="316"/>
      <c r="KUI54" s="316"/>
      <c r="KUJ54" s="316"/>
      <c r="KUK54" s="316"/>
      <c r="KUL54" s="316"/>
      <c r="KUM54" s="316"/>
      <c r="KUN54" s="316"/>
      <c r="KUO54" s="316"/>
      <c r="KUP54" s="316"/>
      <c r="KUQ54" s="316"/>
      <c r="KUR54" s="316"/>
      <c r="KUS54" s="316"/>
      <c r="KUT54" s="316"/>
      <c r="KUU54" s="316"/>
      <c r="KUV54" s="316"/>
      <c r="KUW54" s="316"/>
      <c r="KUX54" s="316"/>
      <c r="KUY54" s="316"/>
      <c r="KUZ54" s="316"/>
      <c r="KVA54" s="316"/>
      <c r="KVB54" s="316"/>
      <c r="KVC54" s="316"/>
      <c r="KVD54" s="316"/>
      <c r="KVE54" s="316"/>
      <c r="KVF54" s="316"/>
      <c r="KVG54" s="316"/>
      <c r="KVH54" s="316"/>
      <c r="KVI54" s="316"/>
      <c r="KVJ54" s="316"/>
      <c r="KVK54" s="316"/>
      <c r="KVL54" s="316"/>
      <c r="KVM54" s="316"/>
      <c r="KVN54" s="316"/>
      <c r="KVO54" s="316"/>
      <c r="KVP54" s="316"/>
      <c r="KVQ54" s="316"/>
      <c r="KVR54" s="316"/>
      <c r="KVS54" s="316"/>
      <c r="KVT54" s="316"/>
      <c r="KVU54" s="316"/>
      <c r="KVV54" s="316"/>
      <c r="KVW54" s="316"/>
      <c r="KVX54" s="316"/>
      <c r="KVY54" s="316"/>
      <c r="KVZ54" s="316"/>
      <c r="KWA54" s="316"/>
      <c r="KWB54" s="316"/>
      <c r="KWC54" s="316"/>
      <c r="KWD54" s="316"/>
      <c r="KWE54" s="316"/>
      <c r="KWF54" s="316"/>
      <c r="KWG54" s="316"/>
      <c r="KWH54" s="316"/>
      <c r="KWI54" s="316"/>
      <c r="KWJ54" s="316"/>
      <c r="KWK54" s="316"/>
      <c r="KWL54" s="316"/>
      <c r="KWM54" s="316"/>
      <c r="KWN54" s="316"/>
      <c r="KWO54" s="316"/>
      <c r="KWP54" s="316"/>
      <c r="KWQ54" s="316"/>
      <c r="KWR54" s="316"/>
      <c r="KWS54" s="316"/>
      <c r="KWT54" s="316"/>
      <c r="KWU54" s="316"/>
      <c r="KWV54" s="316"/>
      <c r="KWW54" s="316"/>
      <c r="KWX54" s="316"/>
      <c r="KWY54" s="316"/>
      <c r="KWZ54" s="316"/>
      <c r="KXA54" s="316"/>
      <c r="KXB54" s="316"/>
      <c r="KXC54" s="316"/>
      <c r="KXD54" s="316"/>
      <c r="KXE54" s="316"/>
      <c r="KXF54" s="316"/>
      <c r="KXG54" s="316"/>
      <c r="KXH54" s="316"/>
      <c r="KXI54" s="316"/>
      <c r="KXJ54" s="316"/>
      <c r="KXK54" s="316"/>
      <c r="KXL54" s="316"/>
      <c r="KXM54" s="316"/>
      <c r="KXN54" s="316"/>
      <c r="KXO54" s="316"/>
      <c r="KXP54" s="316"/>
      <c r="KXQ54" s="316"/>
      <c r="KXR54" s="316"/>
      <c r="KXS54" s="316"/>
      <c r="KXT54" s="316"/>
      <c r="KXU54" s="316"/>
      <c r="KXV54" s="316"/>
      <c r="KXW54" s="316"/>
      <c r="KXX54" s="316"/>
      <c r="KXY54" s="316"/>
      <c r="KXZ54" s="316"/>
      <c r="KYA54" s="316"/>
      <c r="KYB54" s="316"/>
      <c r="KYC54" s="316"/>
      <c r="KYD54" s="316"/>
      <c r="KYE54" s="316"/>
      <c r="KYF54" s="316"/>
      <c r="KYG54" s="316"/>
      <c r="KYH54" s="316"/>
      <c r="KYI54" s="316"/>
      <c r="KYJ54" s="316"/>
      <c r="KYK54" s="316"/>
      <c r="KYL54" s="316"/>
      <c r="KYM54" s="316"/>
      <c r="KYN54" s="316"/>
      <c r="KYO54" s="316"/>
      <c r="KYP54" s="316"/>
      <c r="KYQ54" s="316"/>
      <c r="KYR54" s="316"/>
      <c r="KYS54" s="316"/>
      <c r="KYT54" s="316"/>
      <c r="KYU54" s="316"/>
      <c r="KYV54" s="316"/>
      <c r="KYW54" s="316"/>
      <c r="KYX54" s="316"/>
      <c r="KYY54" s="316"/>
      <c r="KYZ54" s="316"/>
      <c r="KZA54" s="316"/>
      <c r="KZB54" s="316"/>
      <c r="KZC54" s="316"/>
      <c r="KZD54" s="316"/>
      <c r="KZE54" s="316"/>
      <c r="KZF54" s="316"/>
      <c r="KZG54" s="316"/>
      <c r="KZH54" s="316"/>
      <c r="KZI54" s="316"/>
      <c r="KZJ54" s="316"/>
      <c r="KZK54" s="316"/>
      <c r="KZL54" s="316"/>
      <c r="KZM54" s="316"/>
      <c r="KZN54" s="316"/>
      <c r="KZO54" s="316"/>
      <c r="KZP54" s="316"/>
      <c r="KZQ54" s="316"/>
      <c r="KZR54" s="316"/>
      <c r="KZS54" s="316"/>
      <c r="KZT54" s="316"/>
      <c r="KZU54" s="316"/>
      <c r="KZV54" s="316"/>
      <c r="KZW54" s="316"/>
      <c r="KZX54" s="316"/>
      <c r="KZY54" s="316"/>
      <c r="KZZ54" s="316"/>
      <c r="LAA54" s="316"/>
      <c r="LAB54" s="316"/>
      <c r="LAC54" s="316"/>
      <c r="LAD54" s="316"/>
      <c r="LAE54" s="316"/>
      <c r="LAF54" s="316"/>
      <c r="LAG54" s="316"/>
      <c r="LAH54" s="316"/>
      <c r="LAI54" s="316"/>
      <c r="LAJ54" s="316"/>
      <c r="LAK54" s="316"/>
      <c r="LAL54" s="316"/>
      <c r="LAM54" s="316"/>
      <c r="LAN54" s="316"/>
      <c r="LAO54" s="316"/>
      <c r="LAP54" s="316"/>
      <c r="LAQ54" s="316"/>
      <c r="LAR54" s="316"/>
      <c r="LAS54" s="316"/>
      <c r="LAT54" s="316"/>
      <c r="LAU54" s="316"/>
      <c r="LAV54" s="316"/>
      <c r="LAW54" s="316"/>
      <c r="LAX54" s="316"/>
      <c r="LAY54" s="316"/>
      <c r="LAZ54" s="316"/>
      <c r="LBA54" s="316"/>
      <c r="LBB54" s="316"/>
      <c r="LBC54" s="316"/>
      <c r="LBD54" s="316"/>
      <c r="LBE54" s="316"/>
      <c r="LBF54" s="316"/>
      <c r="LBG54" s="316"/>
      <c r="LBH54" s="316"/>
      <c r="LBI54" s="316"/>
      <c r="LBJ54" s="316"/>
      <c r="LBK54" s="316"/>
      <c r="LBL54" s="316"/>
      <c r="LBM54" s="316"/>
      <c r="LBN54" s="316"/>
      <c r="LBO54" s="316"/>
      <c r="LBP54" s="316"/>
      <c r="LBQ54" s="316"/>
      <c r="LBR54" s="316"/>
      <c r="LBS54" s="316"/>
      <c r="LBT54" s="316"/>
      <c r="LBU54" s="316"/>
      <c r="LBV54" s="316"/>
      <c r="LBW54" s="316"/>
      <c r="LBX54" s="316"/>
      <c r="LBY54" s="316"/>
      <c r="LBZ54" s="316"/>
      <c r="LCA54" s="316"/>
      <c r="LCB54" s="316"/>
      <c r="LCC54" s="316"/>
      <c r="LCD54" s="316"/>
      <c r="LCE54" s="316"/>
      <c r="LCF54" s="316"/>
      <c r="LCG54" s="316"/>
      <c r="LCH54" s="316"/>
      <c r="LCI54" s="316"/>
      <c r="LCJ54" s="316"/>
      <c r="LCK54" s="316"/>
      <c r="LCL54" s="316"/>
      <c r="LCM54" s="316"/>
      <c r="LCN54" s="316"/>
      <c r="LCO54" s="316"/>
      <c r="LCP54" s="316"/>
      <c r="LCQ54" s="316"/>
      <c r="LCR54" s="316"/>
      <c r="LCS54" s="316"/>
      <c r="LCT54" s="316"/>
      <c r="LCU54" s="316"/>
      <c r="LCV54" s="316"/>
      <c r="LCW54" s="316"/>
      <c r="LCX54" s="316"/>
      <c r="LCY54" s="316"/>
      <c r="LCZ54" s="316"/>
      <c r="LDA54" s="316"/>
      <c r="LDB54" s="316"/>
      <c r="LDC54" s="316"/>
      <c r="LDD54" s="316"/>
      <c r="LDE54" s="316"/>
      <c r="LDF54" s="316"/>
      <c r="LDG54" s="316"/>
      <c r="LDH54" s="316"/>
      <c r="LDI54" s="316"/>
      <c r="LDJ54" s="316"/>
      <c r="LDK54" s="316"/>
      <c r="LDL54" s="316"/>
      <c r="LDM54" s="316"/>
      <c r="LDN54" s="316"/>
      <c r="LDO54" s="316"/>
      <c r="LDP54" s="316"/>
      <c r="LDQ54" s="316"/>
      <c r="LDR54" s="316"/>
      <c r="LDS54" s="316"/>
      <c r="LDT54" s="316"/>
      <c r="LDU54" s="316"/>
      <c r="LDV54" s="316"/>
      <c r="LDW54" s="316"/>
      <c r="LDX54" s="316"/>
      <c r="LDY54" s="316"/>
      <c r="LDZ54" s="316"/>
      <c r="LEA54" s="316"/>
      <c r="LEB54" s="316"/>
      <c r="LEC54" s="316"/>
      <c r="LED54" s="316"/>
      <c r="LEE54" s="316"/>
      <c r="LEF54" s="316"/>
      <c r="LEG54" s="316"/>
      <c r="LEH54" s="316"/>
      <c r="LEI54" s="316"/>
      <c r="LEJ54" s="316"/>
      <c r="LEK54" s="316"/>
      <c r="LEL54" s="316"/>
      <c r="LEM54" s="316"/>
      <c r="LEN54" s="316"/>
      <c r="LEO54" s="316"/>
      <c r="LEP54" s="316"/>
      <c r="LEQ54" s="316"/>
      <c r="LER54" s="316"/>
      <c r="LES54" s="316"/>
      <c r="LET54" s="316"/>
      <c r="LEU54" s="316"/>
      <c r="LEV54" s="316"/>
      <c r="LEW54" s="316"/>
      <c r="LEX54" s="316"/>
      <c r="LEY54" s="316"/>
      <c r="LEZ54" s="316"/>
      <c r="LFA54" s="316"/>
      <c r="LFB54" s="316"/>
      <c r="LFC54" s="316"/>
      <c r="LFD54" s="316"/>
      <c r="LFE54" s="316"/>
      <c r="LFF54" s="316"/>
      <c r="LFG54" s="316"/>
      <c r="LFH54" s="316"/>
      <c r="LFI54" s="316"/>
      <c r="LFJ54" s="316"/>
      <c r="LFK54" s="316"/>
      <c r="LFL54" s="316"/>
      <c r="LFM54" s="316"/>
      <c r="LFN54" s="316"/>
      <c r="LFO54" s="316"/>
      <c r="LFP54" s="316"/>
      <c r="LFQ54" s="316"/>
      <c r="LFR54" s="316"/>
      <c r="LFS54" s="316"/>
      <c r="LFT54" s="316"/>
      <c r="LFU54" s="316"/>
      <c r="LFV54" s="316"/>
      <c r="LFW54" s="316"/>
      <c r="LFX54" s="316"/>
      <c r="LFY54" s="316"/>
      <c r="LFZ54" s="316"/>
      <c r="LGA54" s="316"/>
      <c r="LGB54" s="316"/>
      <c r="LGC54" s="316"/>
      <c r="LGD54" s="316"/>
      <c r="LGE54" s="316"/>
      <c r="LGF54" s="316"/>
      <c r="LGG54" s="316"/>
      <c r="LGH54" s="316"/>
      <c r="LGI54" s="316"/>
      <c r="LGJ54" s="316"/>
      <c r="LGK54" s="316"/>
      <c r="LGL54" s="316"/>
      <c r="LGM54" s="316"/>
      <c r="LGN54" s="316"/>
      <c r="LGO54" s="316"/>
      <c r="LGP54" s="316"/>
      <c r="LGQ54" s="316"/>
      <c r="LGR54" s="316"/>
      <c r="LGS54" s="316"/>
      <c r="LGT54" s="316"/>
      <c r="LGU54" s="316"/>
      <c r="LGV54" s="316"/>
      <c r="LGW54" s="316"/>
      <c r="LGX54" s="316"/>
      <c r="LGY54" s="316"/>
      <c r="LGZ54" s="316"/>
      <c r="LHA54" s="316"/>
      <c r="LHB54" s="316"/>
      <c r="LHC54" s="316"/>
      <c r="LHD54" s="316"/>
      <c r="LHE54" s="316"/>
      <c r="LHF54" s="316"/>
      <c r="LHG54" s="316"/>
      <c r="LHH54" s="316"/>
      <c r="LHI54" s="316"/>
      <c r="LHJ54" s="316"/>
      <c r="LHK54" s="316"/>
      <c r="LHL54" s="316"/>
      <c r="LHM54" s="316"/>
      <c r="LHN54" s="316"/>
      <c r="LHO54" s="316"/>
      <c r="LHP54" s="316"/>
      <c r="LHQ54" s="316"/>
      <c r="LHR54" s="316"/>
      <c r="LHS54" s="316"/>
      <c r="LHT54" s="316"/>
      <c r="LHU54" s="316"/>
      <c r="LHV54" s="316"/>
      <c r="LHW54" s="316"/>
      <c r="LHX54" s="316"/>
      <c r="LHY54" s="316"/>
      <c r="LHZ54" s="316"/>
      <c r="LIA54" s="316"/>
      <c r="LIB54" s="316"/>
      <c r="LIC54" s="316"/>
      <c r="LID54" s="316"/>
      <c r="LIE54" s="316"/>
      <c r="LIF54" s="316"/>
      <c r="LIG54" s="316"/>
      <c r="LIH54" s="316"/>
      <c r="LII54" s="316"/>
      <c r="LIJ54" s="316"/>
      <c r="LIK54" s="316"/>
      <c r="LIL54" s="316"/>
      <c r="LIM54" s="316"/>
      <c r="LIN54" s="316"/>
      <c r="LIO54" s="316"/>
      <c r="LIP54" s="316"/>
      <c r="LIQ54" s="316"/>
      <c r="LIR54" s="316"/>
      <c r="LIS54" s="316"/>
      <c r="LIT54" s="316"/>
      <c r="LIU54" s="316"/>
      <c r="LIV54" s="316"/>
      <c r="LIW54" s="316"/>
      <c r="LIX54" s="316"/>
      <c r="LIY54" s="316"/>
      <c r="LIZ54" s="316"/>
      <c r="LJA54" s="316"/>
      <c r="LJB54" s="316"/>
      <c r="LJC54" s="316"/>
      <c r="LJD54" s="316"/>
      <c r="LJE54" s="316"/>
      <c r="LJF54" s="316"/>
      <c r="LJG54" s="316"/>
      <c r="LJH54" s="316"/>
      <c r="LJI54" s="316"/>
      <c r="LJJ54" s="316"/>
      <c r="LJK54" s="316"/>
      <c r="LJL54" s="316"/>
      <c r="LJM54" s="316"/>
      <c r="LJN54" s="316"/>
      <c r="LJO54" s="316"/>
      <c r="LJP54" s="316"/>
      <c r="LJQ54" s="316"/>
      <c r="LJR54" s="316"/>
      <c r="LJS54" s="316"/>
      <c r="LJT54" s="316"/>
      <c r="LJU54" s="316"/>
      <c r="LJV54" s="316"/>
      <c r="LJW54" s="316"/>
      <c r="LJX54" s="316"/>
      <c r="LJY54" s="316"/>
      <c r="LJZ54" s="316"/>
      <c r="LKA54" s="316"/>
      <c r="LKB54" s="316"/>
      <c r="LKC54" s="316"/>
      <c r="LKD54" s="316"/>
      <c r="LKE54" s="316"/>
      <c r="LKF54" s="316"/>
      <c r="LKG54" s="316"/>
      <c r="LKH54" s="316"/>
      <c r="LKI54" s="316"/>
      <c r="LKJ54" s="316"/>
      <c r="LKK54" s="316"/>
      <c r="LKL54" s="316"/>
      <c r="LKM54" s="316"/>
      <c r="LKN54" s="316"/>
      <c r="LKO54" s="316"/>
      <c r="LKP54" s="316"/>
      <c r="LKQ54" s="316"/>
      <c r="LKR54" s="316"/>
      <c r="LKS54" s="316"/>
      <c r="LKT54" s="316"/>
      <c r="LKU54" s="316"/>
      <c r="LKV54" s="316"/>
      <c r="LKW54" s="316"/>
      <c r="LKX54" s="316"/>
      <c r="LKY54" s="316"/>
      <c r="LKZ54" s="316"/>
      <c r="LLA54" s="316"/>
      <c r="LLB54" s="316"/>
      <c r="LLC54" s="316"/>
      <c r="LLD54" s="316"/>
      <c r="LLE54" s="316"/>
      <c r="LLF54" s="316"/>
      <c r="LLG54" s="316"/>
      <c r="LLH54" s="316"/>
      <c r="LLI54" s="316"/>
      <c r="LLJ54" s="316"/>
      <c r="LLK54" s="316"/>
      <c r="LLL54" s="316"/>
      <c r="LLM54" s="316"/>
      <c r="LLN54" s="316"/>
      <c r="LLO54" s="316"/>
      <c r="LLP54" s="316"/>
      <c r="LLQ54" s="316"/>
      <c r="LLR54" s="316"/>
      <c r="LLS54" s="316"/>
      <c r="LLT54" s="316"/>
      <c r="LLU54" s="316"/>
      <c r="LLV54" s="316"/>
      <c r="LLW54" s="316"/>
      <c r="LLX54" s="316"/>
      <c r="LLY54" s="316"/>
      <c r="LLZ54" s="316"/>
      <c r="LMA54" s="316"/>
      <c r="LMB54" s="316"/>
      <c r="LMC54" s="316"/>
      <c r="LMD54" s="316"/>
      <c r="LME54" s="316"/>
      <c r="LMF54" s="316"/>
      <c r="LMG54" s="316"/>
      <c r="LMH54" s="316"/>
      <c r="LMI54" s="316"/>
      <c r="LMJ54" s="316"/>
      <c r="LMK54" s="316"/>
      <c r="LML54" s="316"/>
      <c r="LMM54" s="316"/>
      <c r="LMN54" s="316"/>
      <c r="LMO54" s="316"/>
      <c r="LMP54" s="316"/>
      <c r="LMQ54" s="316"/>
      <c r="LMR54" s="316"/>
      <c r="LMS54" s="316"/>
      <c r="LMT54" s="316"/>
      <c r="LMU54" s="316"/>
      <c r="LMV54" s="316"/>
      <c r="LMW54" s="316"/>
      <c r="LMX54" s="316"/>
      <c r="LMY54" s="316"/>
      <c r="LMZ54" s="316"/>
      <c r="LNA54" s="316"/>
      <c r="LNB54" s="316"/>
      <c r="LNC54" s="316"/>
      <c r="LND54" s="316"/>
      <c r="LNE54" s="316"/>
      <c r="LNF54" s="316"/>
      <c r="LNG54" s="316"/>
      <c r="LNH54" s="316"/>
      <c r="LNI54" s="316"/>
      <c r="LNJ54" s="316"/>
      <c r="LNK54" s="316"/>
      <c r="LNL54" s="316"/>
      <c r="LNM54" s="316"/>
      <c r="LNN54" s="316"/>
      <c r="LNO54" s="316"/>
      <c r="LNP54" s="316"/>
      <c r="LNQ54" s="316"/>
      <c r="LNR54" s="316"/>
      <c r="LNS54" s="316"/>
      <c r="LNT54" s="316"/>
      <c r="LNU54" s="316"/>
      <c r="LNV54" s="316"/>
      <c r="LNW54" s="316"/>
      <c r="LNX54" s="316"/>
      <c r="LNY54" s="316"/>
      <c r="LNZ54" s="316"/>
      <c r="LOA54" s="316"/>
      <c r="LOB54" s="316"/>
      <c r="LOC54" s="316"/>
      <c r="LOD54" s="316"/>
      <c r="LOE54" s="316"/>
      <c r="LOF54" s="316"/>
      <c r="LOG54" s="316"/>
      <c r="LOH54" s="316"/>
      <c r="LOI54" s="316"/>
      <c r="LOJ54" s="316"/>
      <c r="LOK54" s="316"/>
      <c r="LOL54" s="316"/>
      <c r="LOM54" s="316"/>
      <c r="LON54" s="316"/>
      <c r="LOO54" s="316"/>
      <c r="LOP54" s="316"/>
      <c r="LOQ54" s="316"/>
      <c r="LOR54" s="316"/>
      <c r="LOS54" s="316"/>
      <c r="LOT54" s="316"/>
      <c r="LOU54" s="316"/>
      <c r="LOV54" s="316"/>
      <c r="LOW54" s="316"/>
      <c r="LOX54" s="316"/>
      <c r="LOY54" s="316"/>
      <c r="LOZ54" s="316"/>
      <c r="LPA54" s="316"/>
      <c r="LPB54" s="316"/>
      <c r="LPC54" s="316"/>
      <c r="LPD54" s="316"/>
      <c r="LPE54" s="316"/>
      <c r="LPF54" s="316"/>
      <c r="LPG54" s="316"/>
      <c r="LPH54" s="316"/>
      <c r="LPI54" s="316"/>
      <c r="LPJ54" s="316"/>
      <c r="LPK54" s="316"/>
      <c r="LPL54" s="316"/>
      <c r="LPM54" s="316"/>
      <c r="LPN54" s="316"/>
      <c r="LPO54" s="316"/>
      <c r="LPP54" s="316"/>
      <c r="LPQ54" s="316"/>
      <c r="LPR54" s="316"/>
      <c r="LPS54" s="316"/>
      <c r="LPT54" s="316"/>
      <c r="LPU54" s="316"/>
      <c r="LPV54" s="316"/>
      <c r="LPW54" s="316"/>
      <c r="LPX54" s="316"/>
      <c r="LPY54" s="316"/>
      <c r="LPZ54" s="316"/>
      <c r="LQA54" s="316"/>
      <c r="LQB54" s="316"/>
      <c r="LQC54" s="316"/>
      <c r="LQD54" s="316"/>
      <c r="LQE54" s="316"/>
      <c r="LQF54" s="316"/>
      <c r="LQG54" s="316"/>
      <c r="LQH54" s="316"/>
      <c r="LQI54" s="316"/>
      <c r="LQJ54" s="316"/>
      <c r="LQK54" s="316"/>
      <c r="LQL54" s="316"/>
      <c r="LQM54" s="316"/>
      <c r="LQN54" s="316"/>
      <c r="LQO54" s="316"/>
      <c r="LQP54" s="316"/>
      <c r="LQQ54" s="316"/>
      <c r="LQR54" s="316"/>
      <c r="LQS54" s="316"/>
      <c r="LQT54" s="316"/>
      <c r="LQU54" s="316"/>
      <c r="LQV54" s="316"/>
      <c r="LQW54" s="316"/>
      <c r="LQX54" s="316"/>
      <c r="LQY54" s="316"/>
      <c r="LQZ54" s="316"/>
      <c r="LRA54" s="316"/>
      <c r="LRB54" s="316"/>
      <c r="LRC54" s="316"/>
      <c r="LRD54" s="316"/>
      <c r="LRE54" s="316"/>
      <c r="LRF54" s="316"/>
      <c r="LRG54" s="316"/>
      <c r="LRH54" s="316"/>
      <c r="LRI54" s="316"/>
      <c r="LRJ54" s="316"/>
      <c r="LRK54" s="316"/>
      <c r="LRL54" s="316"/>
      <c r="LRM54" s="316"/>
      <c r="LRN54" s="316"/>
      <c r="LRO54" s="316"/>
      <c r="LRP54" s="316"/>
      <c r="LRQ54" s="316"/>
      <c r="LRR54" s="316"/>
      <c r="LRS54" s="316"/>
      <c r="LRT54" s="316"/>
      <c r="LRU54" s="316"/>
      <c r="LRV54" s="316"/>
      <c r="LRW54" s="316"/>
      <c r="LRX54" s="316"/>
      <c r="LRY54" s="316"/>
      <c r="LRZ54" s="316"/>
      <c r="LSA54" s="316"/>
      <c r="LSB54" s="316"/>
      <c r="LSC54" s="316"/>
      <c r="LSD54" s="316"/>
      <c r="LSE54" s="316"/>
      <c r="LSF54" s="316"/>
      <c r="LSG54" s="316"/>
      <c r="LSH54" s="316"/>
      <c r="LSI54" s="316"/>
      <c r="LSJ54" s="316"/>
      <c r="LSK54" s="316"/>
      <c r="LSL54" s="316"/>
      <c r="LSM54" s="316"/>
      <c r="LSN54" s="316"/>
      <c r="LSO54" s="316"/>
      <c r="LSP54" s="316"/>
      <c r="LSQ54" s="316"/>
      <c r="LSR54" s="316"/>
      <c r="LSS54" s="316"/>
      <c r="LST54" s="316"/>
      <c r="LSU54" s="316"/>
      <c r="LSV54" s="316"/>
      <c r="LSW54" s="316"/>
      <c r="LSX54" s="316"/>
      <c r="LSY54" s="316"/>
      <c r="LSZ54" s="316"/>
      <c r="LTA54" s="316"/>
      <c r="LTB54" s="316"/>
      <c r="LTC54" s="316"/>
      <c r="LTD54" s="316"/>
      <c r="LTE54" s="316"/>
      <c r="LTF54" s="316"/>
      <c r="LTG54" s="316"/>
      <c r="LTH54" s="316"/>
      <c r="LTI54" s="316"/>
      <c r="LTJ54" s="316"/>
      <c r="LTK54" s="316"/>
      <c r="LTL54" s="316"/>
      <c r="LTM54" s="316"/>
      <c r="LTN54" s="316"/>
      <c r="LTO54" s="316"/>
      <c r="LTP54" s="316"/>
      <c r="LTQ54" s="316"/>
      <c r="LTR54" s="316"/>
      <c r="LTS54" s="316"/>
      <c r="LTT54" s="316"/>
      <c r="LTU54" s="316"/>
      <c r="LTV54" s="316"/>
      <c r="LTW54" s="316"/>
      <c r="LTX54" s="316"/>
      <c r="LTY54" s="316"/>
      <c r="LTZ54" s="316"/>
      <c r="LUA54" s="316"/>
      <c r="LUB54" s="316"/>
      <c r="LUC54" s="316"/>
      <c r="LUD54" s="316"/>
      <c r="LUE54" s="316"/>
      <c r="LUF54" s="316"/>
      <c r="LUG54" s="316"/>
      <c r="LUH54" s="316"/>
      <c r="LUI54" s="316"/>
      <c r="LUJ54" s="316"/>
      <c r="LUK54" s="316"/>
      <c r="LUL54" s="316"/>
      <c r="LUM54" s="316"/>
      <c r="LUN54" s="316"/>
      <c r="LUO54" s="316"/>
      <c r="LUP54" s="316"/>
      <c r="LUQ54" s="316"/>
      <c r="LUR54" s="316"/>
      <c r="LUS54" s="316"/>
      <c r="LUT54" s="316"/>
      <c r="LUU54" s="316"/>
      <c r="LUV54" s="316"/>
      <c r="LUW54" s="316"/>
      <c r="LUX54" s="316"/>
      <c r="LUY54" s="316"/>
      <c r="LUZ54" s="316"/>
      <c r="LVA54" s="316"/>
      <c r="LVB54" s="316"/>
      <c r="LVC54" s="316"/>
      <c r="LVD54" s="316"/>
      <c r="LVE54" s="316"/>
      <c r="LVF54" s="316"/>
      <c r="LVG54" s="316"/>
      <c r="LVH54" s="316"/>
      <c r="LVI54" s="316"/>
      <c r="LVJ54" s="316"/>
      <c r="LVK54" s="316"/>
      <c r="LVL54" s="316"/>
      <c r="LVM54" s="316"/>
      <c r="LVN54" s="316"/>
      <c r="LVO54" s="316"/>
      <c r="LVP54" s="316"/>
      <c r="LVQ54" s="316"/>
      <c r="LVR54" s="316"/>
      <c r="LVS54" s="316"/>
      <c r="LVT54" s="316"/>
      <c r="LVU54" s="316"/>
      <c r="LVV54" s="316"/>
      <c r="LVW54" s="316"/>
      <c r="LVX54" s="316"/>
      <c r="LVY54" s="316"/>
      <c r="LVZ54" s="316"/>
      <c r="LWA54" s="316"/>
      <c r="LWB54" s="316"/>
      <c r="LWC54" s="316"/>
      <c r="LWD54" s="316"/>
      <c r="LWE54" s="316"/>
      <c r="LWF54" s="316"/>
      <c r="LWG54" s="316"/>
      <c r="LWH54" s="316"/>
      <c r="LWI54" s="316"/>
      <c r="LWJ54" s="316"/>
      <c r="LWK54" s="316"/>
      <c r="LWL54" s="316"/>
      <c r="LWM54" s="316"/>
      <c r="LWN54" s="316"/>
      <c r="LWO54" s="316"/>
      <c r="LWP54" s="316"/>
      <c r="LWQ54" s="316"/>
      <c r="LWR54" s="316"/>
      <c r="LWS54" s="316"/>
      <c r="LWT54" s="316"/>
      <c r="LWU54" s="316"/>
      <c r="LWV54" s="316"/>
      <c r="LWW54" s="316"/>
      <c r="LWX54" s="316"/>
      <c r="LWY54" s="316"/>
      <c r="LWZ54" s="316"/>
      <c r="LXA54" s="316"/>
      <c r="LXB54" s="316"/>
      <c r="LXC54" s="316"/>
      <c r="LXD54" s="316"/>
      <c r="LXE54" s="316"/>
      <c r="LXF54" s="316"/>
      <c r="LXG54" s="316"/>
      <c r="LXH54" s="316"/>
      <c r="LXI54" s="316"/>
      <c r="LXJ54" s="316"/>
      <c r="LXK54" s="316"/>
      <c r="LXL54" s="316"/>
      <c r="LXM54" s="316"/>
      <c r="LXN54" s="316"/>
      <c r="LXO54" s="316"/>
      <c r="LXP54" s="316"/>
      <c r="LXQ54" s="316"/>
      <c r="LXR54" s="316"/>
      <c r="LXS54" s="316"/>
      <c r="LXT54" s="316"/>
      <c r="LXU54" s="316"/>
      <c r="LXV54" s="316"/>
      <c r="LXW54" s="316"/>
      <c r="LXX54" s="316"/>
      <c r="LXY54" s="316"/>
      <c r="LXZ54" s="316"/>
      <c r="LYA54" s="316"/>
      <c r="LYB54" s="316"/>
      <c r="LYC54" s="316"/>
      <c r="LYD54" s="316"/>
      <c r="LYE54" s="316"/>
      <c r="LYF54" s="316"/>
      <c r="LYG54" s="316"/>
      <c r="LYH54" s="316"/>
      <c r="LYI54" s="316"/>
      <c r="LYJ54" s="316"/>
      <c r="LYK54" s="316"/>
      <c r="LYL54" s="316"/>
      <c r="LYM54" s="316"/>
      <c r="LYN54" s="316"/>
      <c r="LYO54" s="316"/>
      <c r="LYP54" s="316"/>
      <c r="LYQ54" s="316"/>
      <c r="LYR54" s="316"/>
      <c r="LYS54" s="316"/>
      <c r="LYT54" s="316"/>
      <c r="LYU54" s="316"/>
      <c r="LYV54" s="316"/>
      <c r="LYW54" s="316"/>
      <c r="LYX54" s="316"/>
      <c r="LYY54" s="316"/>
      <c r="LYZ54" s="316"/>
      <c r="LZA54" s="316"/>
      <c r="LZB54" s="316"/>
      <c r="LZC54" s="316"/>
      <c r="LZD54" s="316"/>
      <c r="LZE54" s="316"/>
      <c r="LZF54" s="316"/>
      <c r="LZG54" s="316"/>
      <c r="LZH54" s="316"/>
      <c r="LZI54" s="316"/>
      <c r="LZJ54" s="316"/>
      <c r="LZK54" s="316"/>
      <c r="LZL54" s="316"/>
      <c r="LZM54" s="316"/>
      <c r="LZN54" s="316"/>
      <c r="LZO54" s="316"/>
      <c r="LZP54" s="316"/>
      <c r="LZQ54" s="316"/>
      <c r="LZR54" s="316"/>
      <c r="LZS54" s="316"/>
      <c r="LZT54" s="316"/>
      <c r="LZU54" s="316"/>
      <c r="LZV54" s="316"/>
      <c r="LZW54" s="316"/>
      <c r="LZX54" s="316"/>
      <c r="LZY54" s="316"/>
      <c r="LZZ54" s="316"/>
      <c r="MAA54" s="316"/>
      <c r="MAB54" s="316"/>
      <c r="MAC54" s="316"/>
      <c r="MAD54" s="316"/>
      <c r="MAE54" s="316"/>
      <c r="MAF54" s="316"/>
      <c r="MAG54" s="316"/>
      <c r="MAH54" s="316"/>
      <c r="MAI54" s="316"/>
      <c r="MAJ54" s="316"/>
      <c r="MAK54" s="316"/>
      <c r="MAL54" s="316"/>
      <c r="MAM54" s="316"/>
      <c r="MAN54" s="316"/>
      <c r="MAO54" s="316"/>
      <c r="MAP54" s="316"/>
      <c r="MAQ54" s="316"/>
      <c r="MAR54" s="316"/>
      <c r="MAS54" s="316"/>
      <c r="MAT54" s="316"/>
      <c r="MAU54" s="316"/>
      <c r="MAV54" s="316"/>
      <c r="MAW54" s="316"/>
      <c r="MAX54" s="316"/>
      <c r="MAY54" s="316"/>
      <c r="MAZ54" s="316"/>
      <c r="MBA54" s="316"/>
      <c r="MBB54" s="316"/>
      <c r="MBC54" s="316"/>
      <c r="MBD54" s="316"/>
      <c r="MBE54" s="316"/>
      <c r="MBF54" s="316"/>
      <c r="MBG54" s="316"/>
      <c r="MBH54" s="316"/>
      <c r="MBI54" s="316"/>
      <c r="MBJ54" s="316"/>
      <c r="MBK54" s="316"/>
      <c r="MBL54" s="316"/>
      <c r="MBM54" s="316"/>
      <c r="MBN54" s="316"/>
      <c r="MBO54" s="316"/>
      <c r="MBP54" s="316"/>
      <c r="MBQ54" s="316"/>
      <c r="MBR54" s="316"/>
      <c r="MBS54" s="316"/>
      <c r="MBT54" s="316"/>
      <c r="MBU54" s="316"/>
      <c r="MBV54" s="316"/>
      <c r="MBW54" s="316"/>
      <c r="MBX54" s="316"/>
      <c r="MBY54" s="316"/>
      <c r="MBZ54" s="316"/>
      <c r="MCA54" s="316"/>
      <c r="MCB54" s="316"/>
      <c r="MCC54" s="316"/>
      <c r="MCD54" s="316"/>
      <c r="MCE54" s="316"/>
      <c r="MCF54" s="316"/>
      <c r="MCG54" s="316"/>
      <c r="MCH54" s="316"/>
      <c r="MCI54" s="316"/>
      <c r="MCJ54" s="316"/>
      <c r="MCK54" s="316"/>
      <c r="MCL54" s="316"/>
      <c r="MCM54" s="316"/>
      <c r="MCN54" s="316"/>
      <c r="MCO54" s="316"/>
      <c r="MCP54" s="316"/>
      <c r="MCQ54" s="316"/>
      <c r="MCR54" s="316"/>
      <c r="MCS54" s="316"/>
      <c r="MCT54" s="316"/>
      <c r="MCU54" s="316"/>
      <c r="MCV54" s="316"/>
      <c r="MCW54" s="316"/>
      <c r="MCX54" s="316"/>
      <c r="MCY54" s="316"/>
      <c r="MCZ54" s="316"/>
      <c r="MDA54" s="316"/>
      <c r="MDB54" s="316"/>
      <c r="MDC54" s="316"/>
      <c r="MDD54" s="316"/>
      <c r="MDE54" s="316"/>
      <c r="MDF54" s="316"/>
      <c r="MDG54" s="316"/>
      <c r="MDH54" s="316"/>
      <c r="MDI54" s="316"/>
      <c r="MDJ54" s="316"/>
      <c r="MDK54" s="316"/>
      <c r="MDL54" s="316"/>
      <c r="MDM54" s="316"/>
      <c r="MDN54" s="316"/>
      <c r="MDO54" s="316"/>
      <c r="MDP54" s="316"/>
      <c r="MDQ54" s="316"/>
      <c r="MDR54" s="316"/>
      <c r="MDS54" s="316"/>
      <c r="MDT54" s="316"/>
      <c r="MDU54" s="316"/>
      <c r="MDV54" s="316"/>
      <c r="MDW54" s="316"/>
      <c r="MDX54" s="316"/>
      <c r="MDY54" s="316"/>
      <c r="MDZ54" s="316"/>
      <c r="MEA54" s="316"/>
      <c r="MEB54" s="316"/>
      <c r="MEC54" s="316"/>
      <c r="MED54" s="316"/>
      <c r="MEE54" s="316"/>
      <c r="MEF54" s="316"/>
      <c r="MEG54" s="316"/>
      <c r="MEH54" s="316"/>
      <c r="MEI54" s="316"/>
      <c r="MEJ54" s="316"/>
      <c r="MEK54" s="316"/>
      <c r="MEL54" s="316"/>
      <c r="MEM54" s="316"/>
      <c r="MEN54" s="316"/>
      <c r="MEO54" s="316"/>
      <c r="MEP54" s="316"/>
      <c r="MEQ54" s="316"/>
      <c r="MER54" s="316"/>
      <c r="MES54" s="316"/>
      <c r="MET54" s="316"/>
      <c r="MEU54" s="316"/>
      <c r="MEV54" s="316"/>
      <c r="MEW54" s="316"/>
      <c r="MEX54" s="316"/>
      <c r="MEY54" s="316"/>
      <c r="MEZ54" s="316"/>
      <c r="MFA54" s="316"/>
      <c r="MFB54" s="316"/>
      <c r="MFC54" s="316"/>
      <c r="MFD54" s="316"/>
      <c r="MFE54" s="316"/>
      <c r="MFF54" s="316"/>
      <c r="MFG54" s="316"/>
      <c r="MFH54" s="316"/>
      <c r="MFI54" s="316"/>
      <c r="MFJ54" s="316"/>
      <c r="MFK54" s="316"/>
      <c r="MFL54" s="316"/>
      <c r="MFM54" s="316"/>
      <c r="MFN54" s="316"/>
      <c r="MFO54" s="316"/>
      <c r="MFP54" s="316"/>
      <c r="MFQ54" s="316"/>
      <c r="MFR54" s="316"/>
      <c r="MFS54" s="316"/>
      <c r="MFT54" s="316"/>
      <c r="MFU54" s="316"/>
      <c r="MFV54" s="316"/>
      <c r="MFW54" s="316"/>
      <c r="MFX54" s="316"/>
      <c r="MFY54" s="316"/>
      <c r="MFZ54" s="316"/>
      <c r="MGA54" s="316"/>
      <c r="MGB54" s="316"/>
      <c r="MGC54" s="316"/>
      <c r="MGD54" s="316"/>
      <c r="MGE54" s="316"/>
      <c r="MGF54" s="316"/>
      <c r="MGG54" s="316"/>
      <c r="MGH54" s="316"/>
      <c r="MGI54" s="316"/>
      <c r="MGJ54" s="316"/>
      <c r="MGK54" s="316"/>
      <c r="MGL54" s="316"/>
      <c r="MGM54" s="316"/>
      <c r="MGN54" s="316"/>
      <c r="MGO54" s="316"/>
      <c r="MGP54" s="316"/>
      <c r="MGQ54" s="316"/>
      <c r="MGR54" s="316"/>
      <c r="MGS54" s="316"/>
      <c r="MGT54" s="316"/>
      <c r="MGU54" s="316"/>
      <c r="MGV54" s="316"/>
      <c r="MGW54" s="316"/>
      <c r="MGX54" s="316"/>
      <c r="MGY54" s="316"/>
      <c r="MGZ54" s="316"/>
      <c r="MHA54" s="316"/>
      <c r="MHB54" s="316"/>
      <c r="MHC54" s="316"/>
      <c r="MHD54" s="316"/>
      <c r="MHE54" s="316"/>
      <c r="MHF54" s="316"/>
      <c r="MHG54" s="316"/>
      <c r="MHH54" s="316"/>
      <c r="MHI54" s="316"/>
      <c r="MHJ54" s="316"/>
      <c r="MHK54" s="316"/>
      <c r="MHL54" s="316"/>
      <c r="MHM54" s="316"/>
      <c r="MHN54" s="316"/>
      <c r="MHO54" s="316"/>
      <c r="MHP54" s="316"/>
      <c r="MHQ54" s="316"/>
      <c r="MHR54" s="316"/>
      <c r="MHS54" s="316"/>
      <c r="MHT54" s="316"/>
      <c r="MHU54" s="316"/>
      <c r="MHV54" s="316"/>
      <c r="MHW54" s="316"/>
      <c r="MHX54" s="316"/>
      <c r="MHY54" s="316"/>
      <c r="MHZ54" s="316"/>
      <c r="MIA54" s="316"/>
      <c r="MIB54" s="316"/>
      <c r="MIC54" s="316"/>
      <c r="MID54" s="316"/>
      <c r="MIE54" s="316"/>
      <c r="MIF54" s="316"/>
      <c r="MIG54" s="316"/>
      <c r="MIH54" s="316"/>
      <c r="MII54" s="316"/>
      <c r="MIJ54" s="316"/>
      <c r="MIK54" s="316"/>
      <c r="MIL54" s="316"/>
      <c r="MIM54" s="316"/>
      <c r="MIN54" s="316"/>
      <c r="MIO54" s="316"/>
      <c r="MIP54" s="316"/>
      <c r="MIQ54" s="316"/>
      <c r="MIR54" s="316"/>
      <c r="MIS54" s="316"/>
      <c r="MIT54" s="316"/>
      <c r="MIU54" s="316"/>
      <c r="MIV54" s="316"/>
      <c r="MIW54" s="316"/>
      <c r="MIX54" s="316"/>
      <c r="MIY54" s="316"/>
      <c r="MIZ54" s="316"/>
      <c r="MJA54" s="316"/>
      <c r="MJB54" s="316"/>
      <c r="MJC54" s="316"/>
      <c r="MJD54" s="316"/>
      <c r="MJE54" s="316"/>
      <c r="MJF54" s="316"/>
      <c r="MJG54" s="316"/>
      <c r="MJH54" s="316"/>
      <c r="MJI54" s="316"/>
      <c r="MJJ54" s="316"/>
      <c r="MJK54" s="316"/>
      <c r="MJL54" s="316"/>
      <c r="MJM54" s="316"/>
      <c r="MJN54" s="316"/>
      <c r="MJO54" s="316"/>
      <c r="MJP54" s="316"/>
      <c r="MJQ54" s="316"/>
      <c r="MJR54" s="316"/>
      <c r="MJS54" s="316"/>
      <c r="MJT54" s="316"/>
      <c r="MJU54" s="316"/>
      <c r="MJV54" s="316"/>
      <c r="MJW54" s="316"/>
      <c r="MJX54" s="316"/>
      <c r="MJY54" s="316"/>
      <c r="MJZ54" s="316"/>
      <c r="MKA54" s="316"/>
      <c r="MKB54" s="316"/>
      <c r="MKC54" s="316"/>
      <c r="MKD54" s="316"/>
      <c r="MKE54" s="316"/>
      <c r="MKF54" s="316"/>
      <c r="MKG54" s="316"/>
      <c r="MKH54" s="316"/>
      <c r="MKI54" s="316"/>
      <c r="MKJ54" s="316"/>
      <c r="MKK54" s="316"/>
      <c r="MKL54" s="316"/>
      <c r="MKM54" s="316"/>
      <c r="MKN54" s="316"/>
      <c r="MKO54" s="316"/>
      <c r="MKP54" s="316"/>
      <c r="MKQ54" s="316"/>
      <c r="MKR54" s="316"/>
      <c r="MKS54" s="316"/>
      <c r="MKT54" s="316"/>
      <c r="MKU54" s="316"/>
      <c r="MKV54" s="316"/>
      <c r="MKW54" s="316"/>
      <c r="MKX54" s="316"/>
      <c r="MKY54" s="316"/>
      <c r="MKZ54" s="316"/>
      <c r="MLA54" s="316"/>
      <c r="MLB54" s="316"/>
      <c r="MLC54" s="316"/>
      <c r="MLD54" s="316"/>
      <c r="MLE54" s="316"/>
      <c r="MLF54" s="316"/>
      <c r="MLG54" s="316"/>
      <c r="MLH54" s="316"/>
      <c r="MLI54" s="316"/>
      <c r="MLJ54" s="316"/>
      <c r="MLK54" s="316"/>
      <c r="MLL54" s="316"/>
      <c r="MLM54" s="316"/>
      <c r="MLN54" s="316"/>
      <c r="MLO54" s="316"/>
      <c r="MLP54" s="316"/>
      <c r="MLQ54" s="316"/>
      <c r="MLR54" s="316"/>
      <c r="MLS54" s="316"/>
      <c r="MLT54" s="316"/>
      <c r="MLU54" s="316"/>
      <c r="MLV54" s="316"/>
      <c r="MLW54" s="316"/>
      <c r="MLX54" s="316"/>
      <c r="MLY54" s="316"/>
      <c r="MLZ54" s="316"/>
      <c r="MMA54" s="316"/>
      <c r="MMB54" s="316"/>
      <c r="MMC54" s="316"/>
      <c r="MMD54" s="316"/>
      <c r="MME54" s="316"/>
      <c r="MMF54" s="316"/>
      <c r="MMG54" s="316"/>
      <c r="MMH54" s="316"/>
      <c r="MMI54" s="316"/>
      <c r="MMJ54" s="316"/>
      <c r="MMK54" s="316"/>
      <c r="MML54" s="316"/>
      <c r="MMM54" s="316"/>
      <c r="MMN54" s="316"/>
      <c r="MMO54" s="316"/>
      <c r="MMP54" s="316"/>
      <c r="MMQ54" s="316"/>
      <c r="MMR54" s="316"/>
      <c r="MMS54" s="316"/>
      <c r="MMT54" s="316"/>
      <c r="MMU54" s="316"/>
      <c r="MMV54" s="316"/>
      <c r="MMW54" s="316"/>
      <c r="MMX54" s="316"/>
      <c r="MMY54" s="316"/>
      <c r="MMZ54" s="316"/>
      <c r="MNA54" s="316"/>
      <c r="MNB54" s="316"/>
      <c r="MNC54" s="316"/>
      <c r="MND54" s="316"/>
      <c r="MNE54" s="316"/>
      <c r="MNF54" s="316"/>
      <c r="MNG54" s="316"/>
      <c r="MNH54" s="316"/>
      <c r="MNI54" s="316"/>
      <c r="MNJ54" s="316"/>
      <c r="MNK54" s="316"/>
      <c r="MNL54" s="316"/>
      <c r="MNM54" s="316"/>
      <c r="MNN54" s="316"/>
      <c r="MNO54" s="316"/>
      <c r="MNP54" s="316"/>
      <c r="MNQ54" s="316"/>
      <c r="MNR54" s="316"/>
      <c r="MNS54" s="316"/>
      <c r="MNT54" s="316"/>
      <c r="MNU54" s="316"/>
      <c r="MNV54" s="316"/>
      <c r="MNW54" s="316"/>
      <c r="MNX54" s="316"/>
      <c r="MNY54" s="316"/>
      <c r="MNZ54" s="316"/>
      <c r="MOA54" s="316"/>
      <c r="MOB54" s="316"/>
      <c r="MOC54" s="316"/>
      <c r="MOD54" s="316"/>
      <c r="MOE54" s="316"/>
      <c r="MOF54" s="316"/>
      <c r="MOG54" s="316"/>
      <c r="MOH54" s="316"/>
      <c r="MOI54" s="316"/>
      <c r="MOJ54" s="316"/>
      <c r="MOK54" s="316"/>
      <c r="MOL54" s="316"/>
      <c r="MOM54" s="316"/>
      <c r="MON54" s="316"/>
      <c r="MOO54" s="316"/>
      <c r="MOP54" s="316"/>
      <c r="MOQ54" s="316"/>
      <c r="MOR54" s="316"/>
      <c r="MOS54" s="316"/>
      <c r="MOT54" s="316"/>
      <c r="MOU54" s="316"/>
      <c r="MOV54" s="316"/>
      <c r="MOW54" s="316"/>
      <c r="MOX54" s="316"/>
      <c r="MOY54" s="316"/>
      <c r="MOZ54" s="316"/>
      <c r="MPA54" s="316"/>
      <c r="MPB54" s="316"/>
      <c r="MPC54" s="316"/>
      <c r="MPD54" s="316"/>
      <c r="MPE54" s="316"/>
      <c r="MPF54" s="316"/>
      <c r="MPG54" s="316"/>
      <c r="MPH54" s="316"/>
      <c r="MPI54" s="316"/>
      <c r="MPJ54" s="316"/>
      <c r="MPK54" s="316"/>
      <c r="MPL54" s="316"/>
      <c r="MPM54" s="316"/>
      <c r="MPN54" s="316"/>
      <c r="MPO54" s="316"/>
      <c r="MPP54" s="316"/>
      <c r="MPQ54" s="316"/>
      <c r="MPR54" s="316"/>
      <c r="MPS54" s="316"/>
      <c r="MPT54" s="316"/>
      <c r="MPU54" s="316"/>
      <c r="MPV54" s="316"/>
      <c r="MPW54" s="316"/>
      <c r="MPX54" s="316"/>
      <c r="MPY54" s="316"/>
      <c r="MPZ54" s="316"/>
      <c r="MQA54" s="316"/>
      <c r="MQB54" s="316"/>
      <c r="MQC54" s="316"/>
      <c r="MQD54" s="316"/>
      <c r="MQE54" s="316"/>
      <c r="MQF54" s="316"/>
      <c r="MQG54" s="316"/>
      <c r="MQH54" s="316"/>
      <c r="MQI54" s="316"/>
      <c r="MQJ54" s="316"/>
      <c r="MQK54" s="316"/>
      <c r="MQL54" s="316"/>
      <c r="MQM54" s="316"/>
      <c r="MQN54" s="316"/>
      <c r="MQO54" s="316"/>
      <c r="MQP54" s="316"/>
      <c r="MQQ54" s="316"/>
      <c r="MQR54" s="316"/>
      <c r="MQS54" s="316"/>
      <c r="MQT54" s="316"/>
      <c r="MQU54" s="316"/>
      <c r="MQV54" s="316"/>
      <c r="MQW54" s="316"/>
      <c r="MQX54" s="316"/>
      <c r="MQY54" s="316"/>
      <c r="MQZ54" s="316"/>
      <c r="MRA54" s="316"/>
      <c r="MRB54" s="316"/>
      <c r="MRC54" s="316"/>
      <c r="MRD54" s="316"/>
      <c r="MRE54" s="316"/>
      <c r="MRF54" s="316"/>
      <c r="MRG54" s="316"/>
      <c r="MRH54" s="316"/>
      <c r="MRI54" s="316"/>
      <c r="MRJ54" s="316"/>
      <c r="MRK54" s="316"/>
      <c r="MRL54" s="316"/>
      <c r="MRM54" s="316"/>
      <c r="MRN54" s="316"/>
      <c r="MRO54" s="316"/>
      <c r="MRP54" s="316"/>
      <c r="MRQ54" s="316"/>
      <c r="MRR54" s="316"/>
      <c r="MRS54" s="316"/>
      <c r="MRT54" s="316"/>
      <c r="MRU54" s="316"/>
      <c r="MRV54" s="316"/>
      <c r="MRW54" s="316"/>
      <c r="MRX54" s="316"/>
      <c r="MRY54" s="316"/>
      <c r="MRZ54" s="316"/>
      <c r="MSA54" s="316"/>
      <c r="MSB54" s="316"/>
      <c r="MSC54" s="316"/>
      <c r="MSD54" s="316"/>
      <c r="MSE54" s="316"/>
      <c r="MSF54" s="316"/>
      <c r="MSG54" s="316"/>
      <c r="MSH54" s="316"/>
      <c r="MSI54" s="316"/>
      <c r="MSJ54" s="316"/>
      <c r="MSK54" s="316"/>
      <c r="MSL54" s="316"/>
      <c r="MSM54" s="316"/>
      <c r="MSN54" s="316"/>
      <c r="MSO54" s="316"/>
      <c r="MSP54" s="316"/>
      <c r="MSQ54" s="316"/>
      <c r="MSR54" s="316"/>
      <c r="MSS54" s="316"/>
      <c r="MST54" s="316"/>
      <c r="MSU54" s="316"/>
      <c r="MSV54" s="316"/>
      <c r="MSW54" s="316"/>
      <c r="MSX54" s="316"/>
      <c r="MSY54" s="316"/>
      <c r="MSZ54" s="316"/>
      <c r="MTA54" s="316"/>
      <c r="MTB54" s="316"/>
      <c r="MTC54" s="316"/>
      <c r="MTD54" s="316"/>
      <c r="MTE54" s="316"/>
      <c r="MTF54" s="316"/>
      <c r="MTG54" s="316"/>
      <c r="MTH54" s="316"/>
      <c r="MTI54" s="316"/>
      <c r="MTJ54" s="316"/>
      <c r="MTK54" s="316"/>
      <c r="MTL54" s="316"/>
      <c r="MTM54" s="316"/>
      <c r="MTN54" s="316"/>
      <c r="MTO54" s="316"/>
      <c r="MTP54" s="316"/>
      <c r="MTQ54" s="316"/>
      <c r="MTR54" s="316"/>
      <c r="MTS54" s="316"/>
      <c r="MTT54" s="316"/>
      <c r="MTU54" s="316"/>
      <c r="MTV54" s="316"/>
      <c r="MTW54" s="316"/>
      <c r="MTX54" s="316"/>
      <c r="MTY54" s="316"/>
      <c r="MTZ54" s="316"/>
      <c r="MUA54" s="316"/>
      <c r="MUB54" s="316"/>
      <c r="MUC54" s="316"/>
      <c r="MUD54" s="316"/>
      <c r="MUE54" s="316"/>
      <c r="MUF54" s="316"/>
      <c r="MUG54" s="316"/>
      <c r="MUH54" s="316"/>
      <c r="MUI54" s="316"/>
      <c r="MUJ54" s="316"/>
      <c r="MUK54" s="316"/>
      <c r="MUL54" s="316"/>
      <c r="MUM54" s="316"/>
      <c r="MUN54" s="316"/>
      <c r="MUO54" s="316"/>
      <c r="MUP54" s="316"/>
      <c r="MUQ54" s="316"/>
      <c r="MUR54" s="316"/>
      <c r="MUS54" s="316"/>
      <c r="MUT54" s="316"/>
      <c r="MUU54" s="316"/>
      <c r="MUV54" s="316"/>
      <c r="MUW54" s="316"/>
      <c r="MUX54" s="316"/>
      <c r="MUY54" s="316"/>
      <c r="MUZ54" s="316"/>
      <c r="MVA54" s="316"/>
      <c r="MVB54" s="316"/>
      <c r="MVC54" s="316"/>
      <c r="MVD54" s="316"/>
      <c r="MVE54" s="316"/>
      <c r="MVF54" s="316"/>
      <c r="MVG54" s="316"/>
      <c r="MVH54" s="316"/>
      <c r="MVI54" s="316"/>
      <c r="MVJ54" s="316"/>
      <c r="MVK54" s="316"/>
      <c r="MVL54" s="316"/>
      <c r="MVM54" s="316"/>
      <c r="MVN54" s="316"/>
      <c r="MVO54" s="316"/>
      <c r="MVP54" s="316"/>
      <c r="MVQ54" s="316"/>
      <c r="MVR54" s="316"/>
      <c r="MVS54" s="316"/>
      <c r="MVT54" s="316"/>
      <c r="MVU54" s="316"/>
      <c r="MVV54" s="316"/>
      <c r="MVW54" s="316"/>
      <c r="MVX54" s="316"/>
      <c r="MVY54" s="316"/>
      <c r="MVZ54" s="316"/>
      <c r="MWA54" s="316"/>
      <c r="MWB54" s="316"/>
      <c r="MWC54" s="316"/>
      <c r="MWD54" s="316"/>
      <c r="MWE54" s="316"/>
      <c r="MWF54" s="316"/>
      <c r="MWG54" s="316"/>
      <c r="MWH54" s="316"/>
      <c r="MWI54" s="316"/>
      <c r="MWJ54" s="316"/>
      <c r="MWK54" s="316"/>
      <c r="MWL54" s="316"/>
      <c r="MWM54" s="316"/>
      <c r="MWN54" s="316"/>
      <c r="MWO54" s="316"/>
      <c r="MWP54" s="316"/>
      <c r="MWQ54" s="316"/>
      <c r="MWR54" s="316"/>
      <c r="MWS54" s="316"/>
      <c r="MWT54" s="316"/>
      <c r="MWU54" s="316"/>
      <c r="MWV54" s="316"/>
      <c r="MWW54" s="316"/>
      <c r="MWX54" s="316"/>
      <c r="MWY54" s="316"/>
      <c r="MWZ54" s="316"/>
      <c r="MXA54" s="316"/>
      <c r="MXB54" s="316"/>
      <c r="MXC54" s="316"/>
      <c r="MXD54" s="316"/>
      <c r="MXE54" s="316"/>
      <c r="MXF54" s="316"/>
      <c r="MXG54" s="316"/>
      <c r="MXH54" s="316"/>
      <c r="MXI54" s="316"/>
      <c r="MXJ54" s="316"/>
      <c r="MXK54" s="316"/>
      <c r="MXL54" s="316"/>
      <c r="MXM54" s="316"/>
      <c r="MXN54" s="316"/>
      <c r="MXO54" s="316"/>
      <c r="MXP54" s="316"/>
      <c r="MXQ54" s="316"/>
      <c r="MXR54" s="316"/>
      <c r="MXS54" s="316"/>
      <c r="MXT54" s="316"/>
      <c r="MXU54" s="316"/>
      <c r="MXV54" s="316"/>
      <c r="MXW54" s="316"/>
      <c r="MXX54" s="316"/>
      <c r="MXY54" s="316"/>
      <c r="MXZ54" s="316"/>
      <c r="MYA54" s="316"/>
      <c r="MYB54" s="316"/>
      <c r="MYC54" s="316"/>
      <c r="MYD54" s="316"/>
      <c r="MYE54" s="316"/>
      <c r="MYF54" s="316"/>
      <c r="MYG54" s="316"/>
      <c r="MYH54" s="316"/>
      <c r="MYI54" s="316"/>
      <c r="MYJ54" s="316"/>
      <c r="MYK54" s="316"/>
      <c r="MYL54" s="316"/>
      <c r="MYM54" s="316"/>
      <c r="MYN54" s="316"/>
      <c r="MYO54" s="316"/>
      <c r="MYP54" s="316"/>
      <c r="MYQ54" s="316"/>
      <c r="MYR54" s="316"/>
      <c r="MYS54" s="316"/>
      <c r="MYT54" s="316"/>
      <c r="MYU54" s="316"/>
      <c r="MYV54" s="316"/>
      <c r="MYW54" s="316"/>
      <c r="MYX54" s="316"/>
      <c r="MYY54" s="316"/>
      <c r="MYZ54" s="316"/>
      <c r="MZA54" s="316"/>
      <c r="MZB54" s="316"/>
      <c r="MZC54" s="316"/>
      <c r="MZD54" s="316"/>
      <c r="MZE54" s="316"/>
      <c r="MZF54" s="316"/>
      <c r="MZG54" s="316"/>
      <c r="MZH54" s="316"/>
      <c r="MZI54" s="316"/>
      <c r="MZJ54" s="316"/>
      <c r="MZK54" s="316"/>
      <c r="MZL54" s="316"/>
      <c r="MZM54" s="316"/>
      <c r="MZN54" s="316"/>
      <c r="MZO54" s="316"/>
      <c r="MZP54" s="316"/>
      <c r="MZQ54" s="316"/>
      <c r="MZR54" s="316"/>
      <c r="MZS54" s="316"/>
      <c r="MZT54" s="316"/>
      <c r="MZU54" s="316"/>
      <c r="MZV54" s="316"/>
      <c r="MZW54" s="316"/>
      <c r="MZX54" s="316"/>
      <c r="MZY54" s="316"/>
      <c r="MZZ54" s="316"/>
      <c r="NAA54" s="316"/>
      <c r="NAB54" s="316"/>
      <c r="NAC54" s="316"/>
      <c r="NAD54" s="316"/>
      <c r="NAE54" s="316"/>
      <c r="NAF54" s="316"/>
      <c r="NAG54" s="316"/>
      <c r="NAH54" s="316"/>
      <c r="NAI54" s="316"/>
      <c r="NAJ54" s="316"/>
      <c r="NAK54" s="316"/>
      <c r="NAL54" s="316"/>
      <c r="NAM54" s="316"/>
      <c r="NAN54" s="316"/>
      <c r="NAO54" s="316"/>
      <c r="NAP54" s="316"/>
      <c r="NAQ54" s="316"/>
      <c r="NAR54" s="316"/>
      <c r="NAS54" s="316"/>
      <c r="NAT54" s="316"/>
      <c r="NAU54" s="316"/>
      <c r="NAV54" s="316"/>
      <c r="NAW54" s="316"/>
      <c r="NAX54" s="316"/>
      <c r="NAY54" s="316"/>
      <c r="NAZ54" s="316"/>
      <c r="NBA54" s="316"/>
      <c r="NBB54" s="316"/>
      <c r="NBC54" s="316"/>
      <c r="NBD54" s="316"/>
      <c r="NBE54" s="316"/>
      <c r="NBF54" s="316"/>
      <c r="NBG54" s="316"/>
      <c r="NBH54" s="316"/>
      <c r="NBI54" s="316"/>
      <c r="NBJ54" s="316"/>
      <c r="NBK54" s="316"/>
      <c r="NBL54" s="316"/>
      <c r="NBM54" s="316"/>
      <c r="NBN54" s="316"/>
      <c r="NBO54" s="316"/>
      <c r="NBP54" s="316"/>
      <c r="NBQ54" s="316"/>
      <c r="NBR54" s="316"/>
      <c r="NBS54" s="316"/>
      <c r="NBT54" s="316"/>
      <c r="NBU54" s="316"/>
      <c r="NBV54" s="316"/>
      <c r="NBW54" s="316"/>
      <c r="NBX54" s="316"/>
      <c r="NBY54" s="316"/>
      <c r="NBZ54" s="316"/>
      <c r="NCA54" s="316"/>
      <c r="NCB54" s="316"/>
      <c r="NCC54" s="316"/>
      <c r="NCD54" s="316"/>
      <c r="NCE54" s="316"/>
      <c r="NCF54" s="316"/>
      <c r="NCG54" s="316"/>
      <c r="NCH54" s="316"/>
      <c r="NCI54" s="316"/>
      <c r="NCJ54" s="316"/>
      <c r="NCK54" s="316"/>
      <c r="NCL54" s="316"/>
      <c r="NCM54" s="316"/>
      <c r="NCN54" s="316"/>
      <c r="NCO54" s="316"/>
      <c r="NCP54" s="316"/>
      <c r="NCQ54" s="316"/>
      <c r="NCR54" s="316"/>
      <c r="NCS54" s="316"/>
      <c r="NCT54" s="316"/>
      <c r="NCU54" s="316"/>
      <c r="NCV54" s="316"/>
      <c r="NCW54" s="316"/>
      <c r="NCX54" s="316"/>
      <c r="NCY54" s="316"/>
      <c r="NCZ54" s="316"/>
      <c r="NDA54" s="316"/>
      <c r="NDB54" s="316"/>
      <c r="NDC54" s="316"/>
      <c r="NDD54" s="316"/>
      <c r="NDE54" s="316"/>
      <c r="NDF54" s="316"/>
      <c r="NDG54" s="316"/>
      <c r="NDH54" s="316"/>
      <c r="NDI54" s="316"/>
      <c r="NDJ54" s="316"/>
      <c r="NDK54" s="316"/>
      <c r="NDL54" s="316"/>
      <c r="NDM54" s="316"/>
      <c r="NDN54" s="316"/>
      <c r="NDO54" s="316"/>
      <c r="NDP54" s="316"/>
      <c r="NDQ54" s="316"/>
      <c r="NDR54" s="316"/>
      <c r="NDS54" s="316"/>
      <c r="NDT54" s="316"/>
      <c r="NDU54" s="316"/>
      <c r="NDV54" s="316"/>
      <c r="NDW54" s="316"/>
      <c r="NDX54" s="316"/>
      <c r="NDY54" s="316"/>
      <c r="NDZ54" s="316"/>
      <c r="NEA54" s="316"/>
      <c r="NEB54" s="316"/>
      <c r="NEC54" s="316"/>
      <c r="NED54" s="316"/>
      <c r="NEE54" s="316"/>
      <c r="NEF54" s="316"/>
      <c r="NEG54" s="316"/>
      <c r="NEH54" s="316"/>
      <c r="NEI54" s="316"/>
      <c r="NEJ54" s="316"/>
      <c r="NEK54" s="316"/>
      <c r="NEL54" s="316"/>
      <c r="NEM54" s="316"/>
      <c r="NEN54" s="316"/>
      <c r="NEO54" s="316"/>
      <c r="NEP54" s="316"/>
      <c r="NEQ54" s="316"/>
      <c r="NER54" s="316"/>
      <c r="NES54" s="316"/>
      <c r="NET54" s="316"/>
      <c r="NEU54" s="316"/>
      <c r="NEV54" s="316"/>
      <c r="NEW54" s="316"/>
      <c r="NEX54" s="316"/>
      <c r="NEY54" s="316"/>
      <c r="NEZ54" s="316"/>
      <c r="NFA54" s="316"/>
      <c r="NFB54" s="316"/>
      <c r="NFC54" s="316"/>
      <c r="NFD54" s="316"/>
      <c r="NFE54" s="316"/>
      <c r="NFF54" s="316"/>
      <c r="NFG54" s="316"/>
      <c r="NFH54" s="316"/>
      <c r="NFI54" s="316"/>
      <c r="NFJ54" s="316"/>
      <c r="NFK54" s="316"/>
      <c r="NFL54" s="316"/>
      <c r="NFM54" s="316"/>
      <c r="NFN54" s="316"/>
      <c r="NFO54" s="316"/>
      <c r="NFP54" s="316"/>
      <c r="NFQ54" s="316"/>
      <c r="NFR54" s="316"/>
      <c r="NFS54" s="316"/>
      <c r="NFT54" s="316"/>
      <c r="NFU54" s="316"/>
      <c r="NFV54" s="316"/>
      <c r="NFW54" s="316"/>
      <c r="NFX54" s="316"/>
      <c r="NFY54" s="316"/>
      <c r="NFZ54" s="316"/>
      <c r="NGA54" s="316"/>
      <c r="NGB54" s="316"/>
      <c r="NGC54" s="316"/>
      <c r="NGD54" s="316"/>
      <c r="NGE54" s="316"/>
      <c r="NGF54" s="316"/>
      <c r="NGG54" s="316"/>
      <c r="NGH54" s="316"/>
      <c r="NGI54" s="316"/>
      <c r="NGJ54" s="316"/>
      <c r="NGK54" s="316"/>
      <c r="NGL54" s="316"/>
      <c r="NGM54" s="316"/>
      <c r="NGN54" s="316"/>
      <c r="NGO54" s="316"/>
      <c r="NGP54" s="316"/>
      <c r="NGQ54" s="316"/>
      <c r="NGR54" s="316"/>
      <c r="NGS54" s="316"/>
      <c r="NGT54" s="316"/>
      <c r="NGU54" s="316"/>
      <c r="NGV54" s="316"/>
      <c r="NGW54" s="316"/>
      <c r="NGX54" s="316"/>
      <c r="NGY54" s="316"/>
      <c r="NGZ54" s="316"/>
      <c r="NHA54" s="316"/>
      <c r="NHB54" s="316"/>
      <c r="NHC54" s="316"/>
      <c r="NHD54" s="316"/>
      <c r="NHE54" s="316"/>
      <c r="NHF54" s="316"/>
      <c r="NHG54" s="316"/>
      <c r="NHH54" s="316"/>
      <c r="NHI54" s="316"/>
      <c r="NHJ54" s="316"/>
      <c r="NHK54" s="316"/>
      <c r="NHL54" s="316"/>
      <c r="NHM54" s="316"/>
      <c r="NHN54" s="316"/>
      <c r="NHO54" s="316"/>
      <c r="NHP54" s="316"/>
      <c r="NHQ54" s="316"/>
      <c r="NHR54" s="316"/>
      <c r="NHS54" s="316"/>
      <c r="NHT54" s="316"/>
      <c r="NHU54" s="316"/>
      <c r="NHV54" s="316"/>
      <c r="NHW54" s="316"/>
      <c r="NHX54" s="316"/>
      <c r="NHY54" s="316"/>
      <c r="NHZ54" s="316"/>
      <c r="NIA54" s="316"/>
      <c r="NIB54" s="316"/>
      <c r="NIC54" s="316"/>
      <c r="NID54" s="316"/>
      <c r="NIE54" s="316"/>
      <c r="NIF54" s="316"/>
      <c r="NIG54" s="316"/>
      <c r="NIH54" s="316"/>
      <c r="NII54" s="316"/>
      <c r="NIJ54" s="316"/>
      <c r="NIK54" s="316"/>
      <c r="NIL54" s="316"/>
      <c r="NIM54" s="316"/>
      <c r="NIN54" s="316"/>
      <c r="NIO54" s="316"/>
      <c r="NIP54" s="316"/>
      <c r="NIQ54" s="316"/>
      <c r="NIR54" s="316"/>
      <c r="NIS54" s="316"/>
      <c r="NIT54" s="316"/>
      <c r="NIU54" s="316"/>
      <c r="NIV54" s="316"/>
      <c r="NIW54" s="316"/>
      <c r="NIX54" s="316"/>
      <c r="NIY54" s="316"/>
      <c r="NIZ54" s="316"/>
      <c r="NJA54" s="316"/>
      <c r="NJB54" s="316"/>
      <c r="NJC54" s="316"/>
      <c r="NJD54" s="316"/>
      <c r="NJE54" s="316"/>
      <c r="NJF54" s="316"/>
      <c r="NJG54" s="316"/>
      <c r="NJH54" s="316"/>
      <c r="NJI54" s="316"/>
      <c r="NJJ54" s="316"/>
      <c r="NJK54" s="316"/>
      <c r="NJL54" s="316"/>
      <c r="NJM54" s="316"/>
      <c r="NJN54" s="316"/>
      <c r="NJO54" s="316"/>
      <c r="NJP54" s="316"/>
      <c r="NJQ54" s="316"/>
      <c r="NJR54" s="316"/>
      <c r="NJS54" s="316"/>
      <c r="NJT54" s="316"/>
      <c r="NJU54" s="316"/>
      <c r="NJV54" s="316"/>
      <c r="NJW54" s="316"/>
      <c r="NJX54" s="316"/>
      <c r="NJY54" s="316"/>
      <c r="NJZ54" s="316"/>
      <c r="NKA54" s="316"/>
      <c r="NKB54" s="316"/>
      <c r="NKC54" s="316"/>
      <c r="NKD54" s="316"/>
      <c r="NKE54" s="316"/>
      <c r="NKF54" s="316"/>
      <c r="NKG54" s="316"/>
      <c r="NKH54" s="316"/>
      <c r="NKI54" s="316"/>
      <c r="NKJ54" s="316"/>
      <c r="NKK54" s="316"/>
      <c r="NKL54" s="316"/>
      <c r="NKM54" s="316"/>
      <c r="NKN54" s="316"/>
      <c r="NKO54" s="316"/>
      <c r="NKP54" s="316"/>
      <c r="NKQ54" s="316"/>
      <c r="NKR54" s="316"/>
      <c r="NKS54" s="316"/>
      <c r="NKT54" s="316"/>
      <c r="NKU54" s="316"/>
      <c r="NKV54" s="316"/>
      <c r="NKW54" s="316"/>
      <c r="NKX54" s="316"/>
      <c r="NKY54" s="316"/>
      <c r="NKZ54" s="316"/>
      <c r="NLA54" s="316"/>
      <c r="NLB54" s="316"/>
      <c r="NLC54" s="316"/>
      <c r="NLD54" s="316"/>
      <c r="NLE54" s="316"/>
      <c r="NLF54" s="316"/>
      <c r="NLG54" s="316"/>
      <c r="NLH54" s="316"/>
      <c r="NLI54" s="316"/>
      <c r="NLJ54" s="316"/>
      <c r="NLK54" s="316"/>
      <c r="NLL54" s="316"/>
      <c r="NLM54" s="316"/>
      <c r="NLN54" s="316"/>
      <c r="NLO54" s="316"/>
      <c r="NLP54" s="316"/>
      <c r="NLQ54" s="316"/>
      <c r="NLR54" s="316"/>
      <c r="NLS54" s="316"/>
      <c r="NLT54" s="316"/>
      <c r="NLU54" s="316"/>
      <c r="NLV54" s="316"/>
      <c r="NLW54" s="316"/>
      <c r="NLX54" s="316"/>
      <c r="NLY54" s="316"/>
      <c r="NLZ54" s="316"/>
      <c r="NMA54" s="316"/>
      <c r="NMB54" s="316"/>
      <c r="NMC54" s="316"/>
      <c r="NMD54" s="316"/>
      <c r="NME54" s="316"/>
      <c r="NMF54" s="316"/>
      <c r="NMG54" s="316"/>
      <c r="NMH54" s="316"/>
      <c r="NMI54" s="316"/>
      <c r="NMJ54" s="316"/>
      <c r="NMK54" s="316"/>
      <c r="NML54" s="316"/>
      <c r="NMM54" s="316"/>
      <c r="NMN54" s="316"/>
      <c r="NMO54" s="316"/>
      <c r="NMP54" s="316"/>
      <c r="NMQ54" s="316"/>
      <c r="NMR54" s="316"/>
      <c r="NMS54" s="316"/>
      <c r="NMT54" s="316"/>
      <c r="NMU54" s="316"/>
      <c r="NMV54" s="316"/>
      <c r="NMW54" s="316"/>
      <c r="NMX54" s="316"/>
      <c r="NMY54" s="316"/>
      <c r="NMZ54" s="316"/>
      <c r="NNA54" s="316"/>
      <c r="NNB54" s="316"/>
      <c r="NNC54" s="316"/>
      <c r="NND54" s="316"/>
      <c r="NNE54" s="316"/>
      <c r="NNF54" s="316"/>
      <c r="NNG54" s="316"/>
      <c r="NNH54" s="316"/>
      <c r="NNI54" s="316"/>
      <c r="NNJ54" s="316"/>
      <c r="NNK54" s="316"/>
      <c r="NNL54" s="316"/>
      <c r="NNM54" s="316"/>
      <c r="NNN54" s="316"/>
      <c r="NNO54" s="316"/>
      <c r="NNP54" s="316"/>
      <c r="NNQ54" s="316"/>
      <c r="NNR54" s="316"/>
      <c r="NNS54" s="316"/>
      <c r="NNT54" s="316"/>
      <c r="NNU54" s="316"/>
      <c r="NNV54" s="316"/>
      <c r="NNW54" s="316"/>
      <c r="NNX54" s="316"/>
      <c r="NNY54" s="316"/>
      <c r="NNZ54" s="316"/>
      <c r="NOA54" s="316"/>
      <c r="NOB54" s="316"/>
      <c r="NOC54" s="316"/>
      <c r="NOD54" s="316"/>
      <c r="NOE54" s="316"/>
      <c r="NOF54" s="316"/>
      <c r="NOG54" s="316"/>
      <c r="NOH54" s="316"/>
      <c r="NOI54" s="316"/>
      <c r="NOJ54" s="316"/>
      <c r="NOK54" s="316"/>
      <c r="NOL54" s="316"/>
      <c r="NOM54" s="316"/>
      <c r="NON54" s="316"/>
      <c r="NOO54" s="316"/>
      <c r="NOP54" s="316"/>
      <c r="NOQ54" s="316"/>
      <c r="NOR54" s="316"/>
      <c r="NOS54" s="316"/>
      <c r="NOT54" s="316"/>
      <c r="NOU54" s="316"/>
      <c r="NOV54" s="316"/>
      <c r="NOW54" s="316"/>
      <c r="NOX54" s="316"/>
      <c r="NOY54" s="316"/>
      <c r="NOZ54" s="316"/>
      <c r="NPA54" s="316"/>
      <c r="NPB54" s="316"/>
      <c r="NPC54" s="316"/>
      <c r="NPD54" s="316"/>
      <c r="NPE54" s="316"/>
      <c r="NPF54" s="316"/>
      <c r="NPG54" s="316"/>
      <c r="NPH54" s="316"/>
      <c r="NPI54" s="316"/>
      <c r="NPJ54" s="316"/>
      <c r="NPK54" s="316"/>
      <c r="NPL54" s="316"/>
      <c r="NPM54" s="316"/>
      <c r="NPN54" s="316"/>
      <c r="NPO54" s="316"/>
      <c r="NPP54" s="316"/>
      <c r="NPQ54" s="316"/>
      <c r="NPR54" s="316"/>
      <c r="NPS54" s="316"/>
      <c r="NPT54" s="316"/>
      <c r="NPU54" s="316"/>
      <c r="NPV54" s="316"/>
      <c r="NPW54" s="316"/>
      <c r="NPX54" s="316"/>
      <c r="NPY54" s="316"/>
      <c r="NPZ54" s="316"/>
      <c r="NQA54" s="316"/>
      <c r="NQB54" s="316"/>
      <c r="NQC54" s="316"/>
      <c r="NQD54" s="316"/>
      <c r="NQE54" s="316"/>
      <c r="NQF54" s="316"/>
      <c r="NQG54" s="316"/>
      <c r="NQH54" s="316"/>
      <c r="NQI54" s="316"/>
      <c r="NQJ54" s="316"/>
      <c r="NQK54" s="316"/>
      <c r="NQL54" s="316"/>
      <c r="NQM54" s="316"/>
      <c r="NQN54" s="316"/>
      <c r="NQO54" s="316"/>
      <c r="NQP54" s="316"/>
      <c r="NQQ54" s="316"/>
      <c r="NQR54" s="316"/>
      <c r="NQS54" s="316"/>
      <c r="NQT54" s="316"/>
      <c r="NQU54" s="316"/>
      <c r="NQV54" s="316"/>
      <c r="NQW54" s="316"/>
      <c r="NQX54" s="316"/>
      <c r="NQY54" s="316"/>
      <c r="NQZ54" s="316"/>
      <c r="NRA54" s="316"/>
      <c r="NRB54" s="316"/>
      <c r="NRC54" s="316"/>
      <c r="NRD54" s="316"/>
      <c r="NRE54" s="316"/>
      <c r="NRF54" s="316"/>
      <c r="NRG54" s="316"/>
      <c r="NRH54" s="316"/>
      <c r="NRI54" s="316"/>
      <c r="NRJ54" s="316"/>
      <c r="NRK54" s="316"/>
      <c r="NRL54" s="316"/>
      <c r="NRM54" s="316"/>
      <c r="NRN54" s="316"/>
      <c r="NRO54" s="316"/>
      <c r="NRP54" s="316"/>
      <c r="NRQ54" s="316"/>
      <c r="NRR54" s="316"/>
      <c r="NRS54" s="316"/>
      <c r="NRT54" s="316"/>
      <c r="NRU54" s="316"/>
      <c r="NRV54" s="316"/>
      <c r="NRW54" s="316"/>
      <c r="NRX54" s="316"/>
      <c r="NRY54" s="316"/>
      <c r="NRZ54" s="316"/>
      <c r="NSA54" s="316"/>
      <c r="NSB54" s="316"/>
      <c r="NSC54" s="316"/>
      <c r="NSD54" s="316"/>
      <c r="NSE54" s="316"/>
      <c r="NSF54" s="316"/>
      <c r="NSG54" s="316"/>
      <c r="NSH54" s="316"/>
      <c r="NSI54" s="316"/>
      <c r="NSJ54" s="316"/>
      <c r="NSK54" s="316"/>
      <c r="NSL54" s="316"/>
      <c r="NSM54" s="316"/>
      <c r="NSN54" s="316"/>
      <c r="NSO54" s="316"/>
      <c r="NSP54" s="316"/>
      <c r="NSQ54" s="316"/>
      <c r="NSR54" s="316"/>
      <c r="NSS54" s="316"/>
      <c r="NST54" s="316"/>
      <c r="NSU54" s="316"/>
      <c r="NSV54" s="316"/>
      <c r="NSW54" s="316"/>
      <c r="NSX54" s="316"/>
      <c r="NSY54" s="316"/>
      <c r="NSZ54" s="316"/>
      <c r="NTA54" s="316"/>
      <c r="NTB54" s="316"/>
      <c r="NTC54" s="316"/>
      <c r="NTD54" s="316"/>
      <c r="NTE54" s="316"/>
      <c r="NTF54" s="316"/>
      <c r="NTG54" s="316"/>
      <c r="NTH54" s="316"/>
      <c r="NTI54" s="316"/>
      <c r="NTJ54" s="316"/>
      <c r="NTK54" s="316"/>
      <c r="NTL54" s="316"/>
      <c r="NTM54" s="316"/>
      <c r="NTN54" s="316"/>
      <c r="NTO54" s="316"/>
      <c r="NTP54" s="316"/>
      <c r="NTQ54" s="316"/>
      <c r="NTR54" s="316"/>
      <c r="NTS54" s="316"/>
      <c r="NTT54" s="316"/>
      <c r="NTU54" s="316"/>
      <c r="NTV54" s="316"/>
      <c r="NTW54" s="316"/>
      <c r="NTX54" s="316"/>
      <c r="NTY54" s="316"/>
      <c r="NTZ54" s="316"/>
      <c r="NUA54" s="316"/>
      <c r="NUB54" s="316"/>
      <c r="NUC54" s="316"/>
      <c r="NUD54" s="316"/>
      <c r="NUE54" s="316"/>
      <c r="NUF54" s="316"/>
      <c r="NUG54" s="316"/>
      <c r="NUH54" s="316"/>
      <c r="NUI54" s="316"/>
      <c r="NUJ54" s="316"/>
      <c r="NUK54" s="316"/>
      <c r="NUL54" s="316"/>
      <c r="NUM54" s="316"/>
      <c r="NUN54" s="316"/>
      <c r="NUO54" s="316"/>
      <c r="NUP54" s="316"/>
      <c r="NUQ54" s="316"/>
      <c r="NUR54" s="316"/>
      <c r="NUS54" s="316"/>
      <c r="NUT54" s="316"/>
      <c r="NUU54" s="316"/>
      <c r="NUV54" s="316"/>
      <c r="NUW54" s="316"/>
      <c r="NUX54" s="316"/>
      <c r="NUY54" s="316"/>
      <c r="NUZ54" s="316"/>
      <c r="NVA54" s="316"/>
      <c r="NVB54" s="316"/>
      <c r="NVC54" s="316"/>
      <c r="NVD54" s="316"/>
      <c r="NVE54" s="316"/>
      <c r="NVF54" s="316"/>
      <c r="NVG54" s="316"/>
      <c r="NVH54" s="316"/>
      <c r="NVI54" s="316"/>
      <c r="NVJ54" s="316"/>
      <c r="NVK54" s="316"/>
      <c r="NVL54" s="316"/>
      <c r="NVM54" s="316"/>
      <c r="NVN54" s="316"/>
      <c r="NVO54" s="316"/>
      <c r="NVP54" s="316"/>
      <c r="NVQ54" s="316"/>
      <c r="NVR54" s="316"/>
      <c r="NVS54" s="316"/>
      <c r="NVT54" s="316"/>
      <c r="NVU54" s="316"/>
      <c r="NVV54" s="316"/>
      <c r="NVW54" s="316"/>
      <c r="NVX54" s="316"/>
      <c r="NVY54" s="316"/>
      <c r="NVZ54" s="316"/>
      <c r="NWA54" s="316"/>
      <c r="NWB54" s="316"/>
      <c r="NWC54" s="316"/>
      <c r="NWD54" s="316"/>
      <c r="NWE54" s="316"/>
      <c r="NWF54" s="316"/>
      <c r="NWG54" s="316"/>
      <c r="NWH54" s="316"/>
      <c r="NWI54" s="316"/>
      <c r="NWJ54" s="316"/>
      <c r="NWK54" s="316"/>
      <c r="NWL54" s="316"/>
      <c r="NWM54" s="316"/>
      <c r="NWN54" s="316"/>
      <c r="NWO54" s="316"/>
      <c r="NWP54" s="316"/>
      <c r="NWQ54" s="316"/>
      <c r="NWR54" s="316"/>
      <c r="NWS54" s="316"/>
      <c r="NWT54" s="316"/>
      <c r="NWU54" s="316"/>
      <c r="NWV54" s="316"/>
      <c r="NWW54" s="316"/>
      <c r="NWX54" s="316"/>
      <c r="NWY54" s="316"/>
      <c r="NWZ54" s="316"/>
      <c r="NXA54" s="316"/>
      <c r="NXB54" s="316"/>
      <c r="NXC54" s="316"/>
      <c r="NXD54" s="316"/>
      <c r="NXE54" s="316"/>
      <c r="NXF54" s="316"/>
      <c r="NXG54" s="316"/>
      <c r="NXH54" s="316"/>
      <c r="NXI54" s="316"/>
      <c r="NXJ54" s="316"/>
      <c r="NXK54" s="316"/>
      <c r="NXL54" s="316"/>
      <c r="NXM54" s="316"/>
      <c r="NXN54" s="316"/>
      <c r="NXO54" s="316"/>
      <c r="NXP54" s="316"/>
      <c r="NXQ54" s="316"/>
      <c r="NXR54" s="316"/>
      <c r="NXS54" s="316"/>
      <c r="NXT54" s="316"/>
      <c r="NXU54" s="316"/>
      <c r="NXV54" s="316"/>
      <c r="NXW54" s="316"/>
      <c r="NXX54" s="316"/>
      <c r="NXY54" s="316"/>
      <c r="NXZ54" s="316"/>
      <c r="NYA54" s="316"/>
      <c r="NYB54" s="316"/>
      <c r="NYC54" s="316"/>
      <c r="NYD54" s="316"/>
      <c r="NYE54" s="316"/>
      <c r="NYF54" s="316"/>
      <c r="NYG54" s="316"/>
      <c r="NYH54" s="316"/>
      <c r="NYI54" s="316"/>
      <c r="NYJ54" s="316"/>
      <c r="NYK54" s="316"/>
      <c r="NYL54" s="316"/>
      <c r="NYM54" s="316"/>
      <c r="NYN54" s="316"/>
      <c r="NYO54" s="316"/>
      <c r="NYP54" s="316"/>
      <c r="NYQ54" s="316"/>
      <c r="NYR54" s="316"/>
      <c r="NYS54" s="316"/>
      <c r="NYT54" s="316"/>
      <c r="NYU54" s="316"/>
      <c r="NYV54" s="316"/>
      <c r="NYW54" s="316"/>
      <c r="NYX54" s="316"/>
      <c r="NYY54" s="316"/>
      <c r="NYZ54" s="316"/>
      <c r="NZA54" s="316"/>
      <c r="NZB54" s="316"/>
      <c r="NZC54" s="316"/>
      <c r="NZD54" s="316"/>
      <c r="NZE54" s="316"/>
      <c r="NZF54" s="316"/>
      <c r="NZG54" s="316"/>
      <c r="NZH54" s="316"/>
      <c r="NZI54" s="316"/>
      <c r="NZJ54" s="316"/>
      <c r="NZK54" s="316"/>
      <c r="NZL54" s="316"/>
      <c r="NZM54" s="316"/>
      <c r="NZN54" s="316"/>
      <c r="NZO54" s="316"/>
      <c r="NZP54" s="316"/>
      <c r="NZQ54" s="316"/>
      <c r="NZR54" s="316"/>
      <c r="NZS54" s="316"/>
      <c r="NZT54" s="316"/>
      <c r="NZU54" s="316"/>
      <c r="NZV54" s="316"/>
      <c r="NZW54" s="316"/>
      <c r="NZX54" s="316"/>
      <c r="NZY54" s="316"/>
      <c r="NZZ54" s="316"/>
      <c r="OAA54" s="316"/>
      <c r="OAB54" s="316"/>
      <c r="OAC54" s="316"/>
      <c r="OAD54" s="316"/>
      <c r="OAE54" s="316"/>
      <c r="OAF54" s="316"/>
      <c r="OAG54" s="316"/>
      <c r="OAH54" s="316"/>
      <c r="OAI54" s="316"/>
      <c r="OAJ54" s="316"/>
      <c r="OAK54" s="316"/>
      <c r="OAL54" s="316"/>
      <c r="OAM54" s="316"/>
      <c r="OAN54" s="316"/>
      <c r="OAO54" s="316"/>
      <c r="OAP54" s="316"/>
      <c r="OAQ54" s="316"/>
      <c r="OAR54" s="316"/>
      <c r="OAS54" s="316"/>
      <c r="OAT54" s="316"/>
      <c r="OAU54" s="316"/>
      <c r="OAV54" s="316"/>
      <c r="OAW54" s="316"/>
      <c r="OAX54" s="316"/>
      <c r="OAY54" s="316"/>
      <c r="OAZ54" s="316"/>
      <c r="OBA54" s="316"/>
      <c r="OBB54" s="316"/>
      <c r="OBC54" s="316"/>
      <c r="OBD54" s="316"/>
      <c r="OBE54" s="316"/>
      <c r="OBF54" s="316"/>
      <c r="OBG54" s="316"/>
      <c r="OBH54" s="316"/>
      <c r="OBI54" s="316"/>
      <c r="OBJ54" s="316"/>
      <c r="OBK54" s="316"/>
      <c r="OBL54" s="316"/>
      <c r="OBM54" s="316"/>
      <c r="OBN54" s="316"/>
      <c r="OBO54" s="316"/>
      <c r="OBP54" s="316"/>
      <c r="OBQ54" s="316"/>
      <c r="OBR54" s="316"/>
      <c r="OBS54" s="316"/>
      <c r="OBT54" s="316"/>
      <c r="OBU54" s="316"/>
      <c r="OBV54" s="316"/>
      <c r="OBW54" s="316"/>
      <c r="OBX54" s="316"/>
      <c r="OBY54" s="316"/>
      <c r="OBZ54" s="316"/>
      <c r="OCA54" s="316"/>
      <c r="OCB54" s="316"/>
      <c r="OCC54" s="316"/>
      <c r="OCD54" s="316"/>
      <c r="OCE54" s="316"/>
      <c r="OCF54" s="316"/>
      <c r="OCG54" s="316"/>
      <c r="OCH54" s="316"/>
      <c r="OCI54" s="316"/>
      <c r="OCJ54" s="316"/>
      <c r="OCK54" s="316"/>
      <c r="OCL54" s="316"/>
      <c r="OCM54" s="316"/>
      <c r="OCN54" s="316"/>
      <c r="OCO54" s="316"/>
      <c r="OCP54" s="316"/>
      <c r="OCQ54" s="316"/>
      <c r="OCR54" s="316"/>
      <c r="OCS54" s="316"/>
      <c r="OCT54" s="316"/>
      <c r="OCU54" s="316"/>
      <c r="OCV54" s="316"/>
      <c r="OCW54" s="316"/>
      <c r="OCX54" s="316"/>
      <c r="OCY54" s="316"/>
      <c r="OCZ54" s="316"/>
      <c r="ODA54" s="316"/>
      <c r="ODB54" s="316"/>
      <c r="ODC54" s="316"/>
      <c r="ODD54" s="316"/>
      <c r="ODE54" s="316"/>
      <c r="ODF54" s="316"/>
      <c r="ODG54" s="316"/>
      <c r="ODH54" s="316"/>
      <c r="ODI54" s="316"/>
      <c r="ODJ54" s="316"/>
      <c r="ODK54" s="316"/>
      <c r="ODL54" s="316"/>
      <c r="ODM54" s="316"/>
      <c r="ODN54" s="316"/>
      <c r="ODO54" s="316"/>
      <c r="ODP54" s="316"/>
      <c r="ODQ54" s="316"/>
      <c r="ODR54" s="316"/>
      <c r="ODS54" s="316"/>
      <c r="ODT54" s="316"/>
      <c r="ODU54" s="316"/>
      <c r="ODV54" s="316"/>
      <c r="ODW54" s="316"/>
      <c r="ODX54" s="316"/>
      <c r="ODY54" s="316"/>
      <c r="ODZ54" s="316"/>
      <c r="OEA54" s="316"/>
      <c r="OEB54" s="316"/>
      <c r="OEC54" s="316"/>
      <c r="OED54" s="316"/>
      <c r="OEE54" s="316"/>
      <c r="OEF54" s="316"/>
      <c r="OEG54" s="316"/>
      <c r="OEH54" s="316"/>
      <c r="OEI54" s="316"/>
      <c r="OEJ54" s="316"/>
      <c r="OEK54" s="316"/>
      <c r="OEL54" s="316"/>
      <c r="OEM54" s="316"/>
      <c r="OEN54" s="316"/>
      <c r="OEO54" s="316"/>
      <c r="OEP54" s="316"/>
      <c r="OEQ54" s="316"/>
      <c r="OER54" s="316"/>
      <c r="OES54" s="316"/>
      <c r="OET54" s="316"/>
      <c r="OEU54" s="316"/>
      <c r="OEV54" s="316"/>
      <c r="OEW54" s="316"/>
      <c r="OEX54" s="316"/>
      <c r="OEY54" s="316"/>
      <c r="OEZ54" s="316"/>
      <c r="OFA54" s="316"/>
      <c r="OFB54" s="316"/>
      <c r="OFC54" s="316"/>
      <c r="OFD54" s="316"/>
      <c r="OFE54" s="316"/>
      <c r="OFF54" s="316"/>
      <c r="OFG54" s="316"/>
      <c r="OFH54" s="316"/>
      <c r="OFI54" s="316"/>
      <c r="OFJ54" s="316"/>
      <c r="OFK54" s="316"/>
      <c r="OFL54" s="316"/>
      <c r="OFM54" s="316"/>
      <c r="OFN54" s="316"/>
      <c r="OFO54" s="316"/>
      <c r="OFP54" s="316"/>
      <c r="OFQ54" s="316"/>
      <c r="OFR54" s="316"/>
      <c r="OFS54" s="316"/>
      <c r="OFT54" s="316"/>
      <c r="OFU54" s="316"/>
      <c r="OFV54" s="316"/>
      <c r="OFW54" s="316"/>
      <c r="OFX54" s="316"/>
      <c r="OFY54" s="316"/>
      <c r="OFZ54" s="316"/>
      <c r="OGA54" s="316"/>
      <c r="OGB54" s="316"/>
      <c r="OGC54" s="316"/>
      <c r="OGD54" s="316"/>
      <c r="OGE54" s="316"/>
      <c r="OGF54" s="316"/>
      <c r="OGG54" s="316"/>
      <c r="OGH54" s="316"/>
      <c r="OGI54" s="316"/>
      <c r="OGJ54" s="316"/>
      <c r="OGK54" s="316"/>
      <c r="OGL54" s="316"/>
      <c r="OGM54" s="316"/>
      <c r="OGN54" s="316"/>
      <c r="OGO54" s="316"/>
      <c r="OGP54" s="316"/>
      <c r="OGQ54" s="316"/>
      <c r="OGR54" s="316"/>
      <c r="OGS54" s="316"/>
      <c r="OGT54" s="316"/>
      <c r="OGU54" s="316"/>
      <c r="OGV54" s="316"/>
      <c r="OGW54" s="316"/>
      <c r="OGX54" s="316"/>
      <c r="OGY54" s="316"/>
      <c r="OGZ54" s="316"/>
      <c r="OHA54" s="316"/>
      <c r="OHB54" s="316"/>
      <c r="OHC54" s="316"/>
      <c r="OHD54" s="316"/>
      <c r="OHE54" s="316"/>
      <c r="OHF54" s="316"/>
      <c r="OHG54" s="316"/>
      <c r="OHH54" s="316"/>
      <c r="OHI54" s="316"/>
      <c r="OHJ54" s="316"/>
      <c r="OHK54" s="316"/>
      <c r="OHL54" s="316"/>
      <c r="OHM54" s="316"/>
      <c r="OHN54" s="316"/>
      <c r="OHO54" s="316"/>
      <c r="OHP54" s="316"/>
      <c r="OHQ54" s="316"/>
      <c r="OHR54" s="316"/>
      <c r="OHS54" s="316"/>
      <c r="OHT54" s="316"/>
      <c r="OHU54" s="316"/>
      <c r="OHV54" s="316"/>
      <c r="OHW54" s="316"/>
      <c r="OHX54" s="316"/>
      <c r="OHY54" s="316"/>
      <c r="OHZ54" s="316"/>
      <c r="OIA54" s="316"/>
      <c r="OIB54" s="316"/>
      <c r="OIC54" s="316"/>
      <c r="OID54" s="316"/>
      <c r="OIE54" s="316"/>
      <c r="OIF54" s="316"/>
      <c r="OIG54" s="316"/>
      <c r="OIH54" s="316"/>
      <c r="OII54" s="316"/>
      <c r="OIJ54" s="316"/>
      <c r="OIK54" s="316"/>
      <c r="OIL54" s="316"/>
      <c r="OIM54" s="316"/>
      <c r="OIN54" s="316"/>
      <c r="OIO54" s="316"/>
      <c r="OIP54" s="316"/>
      <c r="OIQ54" s="316"/>
      <c r="OIR54" s="316"/>
      <c r="OIS54" s="316"/>
      <c r="OIT54" s="316"/>
      <c r="OIU54" s="316"/>
      <c r="OIV54" s="316"/>
      <c r="OIW54" s="316"/>
      <c r="OIX54" s="316"/>
      <c r="OIY54" s="316"/>
      <c r="OIZ54" s="316"/>
      <c r="OJA54" s="316"/>
      <c r="OJB54" s="316"/>
      <c r="OJC54" s="316"/>
      <c r="OJD54" s="316"/>
      <c r="OJE54" s="316"/>
      <c r="OJF54" s="316"/>
      <c r="OJG54" s="316"/>
      <c r="OJH54" s="316"/>
      <c r="OJI54" s="316"/>
      <c r="OJJ54" s="316"/>
      <c r="OJK54" s="316"/>
      <c r="OJL54" s="316"/>
      <c r="OJM54" s="316"/>
      <c r="OJN54" s="316"/>
      <c r="OJO54" s="316"/>
      <c r="OJP54" s="316"/>
      <c r="OJQ54" s="316"/>
      <c r="OJR54" s="316"/>
      <c r="OJS54" s="316"/>
      <c r="OJT54" s="316"/>
      <c r="OJU54" s="316"/>
      <c r="OJV54" s="316"/>
      <c r="OJW54" s="316"/>
      <c r="OJX54" s="316"/>
      <c r="OJY54" s="316"/>
      <c r="OJZ54" s="316"/>
      <c r="OKA54" s="316"/>
      <c r="OKB54" s="316"/>
      <c r="OKC54" s="316"/>
      <c r="OKD54" s="316"/>
      <c r="OKE54" s="316"/>
      <c r="OKF54" s="316"/>
      <c r="OKG54" s="316"/>
      <c r="OKH54" s="316"/>
      <c r="OKI54" s="316"/>
      <c r="OKJ54" s="316"/>
      <c r="OKK54" s="316"/>
      <c r="OKL54" s="316"/>
      <c r="OKM54" s="316"/>
      <c r="OKN54" s="316"/>
      <c r="OKO54" s="316"/>
      <c r="OKP54" s="316"/>
      <c r="OKQ54" s="316"/>
      <c r="OKR54" s="316"/>
      <c r="OKS54" s="316"/>
      <c r="OKT54" s="316"/>
      <c r="OKU54" s="316"/>
      <c r="OKV54" s="316"/>
      <c r="OKW54" s="316"/>
      <c r="OKX54" s="316"/>
      <c r="OKY54" s="316"/>
      <c r="OKZ54" s="316"/>
      <c r="OLA54" s="316"/>
      <c r="OLB54" s="316"/>
      <c r="OLC54" s="316"/>
      <c r="OLD54" s="316"/>
      <c r="OLE54" s="316"/>
      <c r="OLF54" s="316"/>
      <c r="OLG54" s="316"/>
      <c r="OLH54" s="316"/>
      <c r="OLI54" s="316"/>
      <c r="OLJ54" s="316"/>
      <c r="OLK54" s="316"/>
      <c r="OLL54" s="316"/>
      <c r="OLM54" s="316"/>
      <c r="OLN54" s="316"/>
      <c r="OLO54" s="316"/>
      <c r="OLP54" s="316"/>
      <c r="OLQ54" s="316"/>
      <c r="OLR54" s="316"/>
      <c r="OLS54" s="316"/>
      <c r="OLT54" s="316"/>
      <c r="OLU54" s="316"/>
      <c r="OLV54" s="316"/>
      <c r="OLW54" s="316"/>
      <c r="OLX54" s="316"/>
      <c r="OLY54" s="316"/>
      <c r="OLZ54" s="316"/>
      <c r="OMA54" s="316"/>
      <c r="OMB54" s="316"/>
      <c r="OMC54" s="316"/>
      <c r="OMD54" s="316"/>
      <c r="OME54" s="316"/>
      <c r="OMF54" s="316"/>
      <c r="OMG54" s="316"/>
      <c r="OMH54" s="316"/>
      <c r="OMI54" s="316"/>
      <c r="OMJ54" s="316"/>
      <c r="OMK54" s="316"/>
      <c r="OML54" s="316"/>
      <c r="OMM54" s="316"/>
      <c r="OMN54" s="316"/>
      <c r="OMO54" s="316"/>
      <c r="OMP54" s="316"/>
      <c r="OMQ54" s="316"/>
      <c r="OMR54" s="316"/>
      <c r="OMS54" s="316"/>
      <c r="OMT54" s="316"/>
      <c r="OMU54" s="316"/>
      <c r="OMV54" s="316"/>
      <c r="OMW54" s="316"/>
      <c r="OMX54" s="316"/>
      <c r="OMY54" s="316"/>
      <c r="OMZ54" s="316"/>
      <c r="ONA54" s="316"/>
      <c r="ONB54" s="316"/>
      <c r="ONC54" s="316"/>
      <c r="OND54" s="316"/>
      <c r="ONE54" s="316"/>
      <c r="ONF54" s="316"/>
      <c r="ONG54" s="316"/>
      <c r="ONH54" s="316"/>
      <c r="ONI54" s="316"/>
      <c r="ONJ54" s="316"/>
      <c r="ONK54" s="316"/>
      <c r="ONL54" s="316"/>
      <c r="ONM54" s="316"/>
      <c r="ONN54" s="316"/>
      <c r="ONO54" s="316"/>
      <c r="ONP54" s="316"/>
      <c r="ONQ54" s="316"/>
      <c r="ONR54" s="316"/>
      <c r="ONS54" s="316"/>
      <c r="ONT54" s="316"/>
      <c r="ONU54" s="316"/>
      <c r="ONV54" s="316"/>
      <c r="ONW54" s="316"/>
      <c r="ONX54" s="316"/>
      <c r="ONY54" s="316"/>
      <c r="ONZ54" s="316"/>
      <c r="OOA54" s="316"/>
      <c r="OOB54" s="316"/>
      <c r="OOC54" s="316"/>
      <c r="OOD54" s="316"/>
      <c r="OOE54" s="316"/>
      <c r="OOF54" s="316"/>
      <c r="OOG54" s="316"/>
      <c r="OOH54" s="316"/>
      <c r="OOI54" s="316"/>
      <c r="OOJ54" s="316"/>
      <c r="OOK54" s="316"/>
      <c r="OOL54" s="316"/>
      <c r="OOM54" s="316"/>
      <c r="OON54" s="316"/>
      <c r="OOO54" s="316"/>
      <c r="OOP54" s="316"/>
      <c r="OOQ54" s="316"/>
      <c r="OOR54" s="316"/>
      <c r="OOS54" s="316"/>
      <c r="OOT54" s="316"/>
      <c r="OOU54" s="316"/>
      <c r="OOV54" s="316"/>
      <c r="OOW54" s="316"/>
      <c r="OOX54" s="316"/>
      <c r="OOY54" s="316"/>
      <c r="OOZ54" s="316"/>
      <c r="OPA54" s="316"/>
      <c r="OPB54" s="316"/>
      <c r="OPC54" s="316"/>
      <c r="OPD54" s="316"/>
      <c r="OPE54" s="316"/>
      <c r="OPF54" s="316"/>
      <c r="OPG54" s="316"/>
      <c r="OPH54" s="316"/>
      <c r="OPI54" s="316"/>
      <c r="OPJ54" s="316"/>
      <c r="OPK54" s="316"/>
      <c r="OPL54" s="316"/>
      <c r="OPM54" s="316"/>
      <c r="OPN54" s="316"/>
      <c r="OPO54" s="316"/>
      <c r="OPP54" s="316"/>
      <c r="OPQ54" s="316"/>
      <c r="OPR54" s="316"/>
      <c r="OPS54" s="316"/>
      <c r="OPT54" s="316"/>
      <c r="OPU54" s="316"/>
      <c r="OPV54" s="316"/>
      <c r="OPW54" s="316"/>
      <c r="OPX54" s="316"/>
      <c r="OPY54" s="316"/>
      <c r="OPZ54" s="316"/>
      <c r="OQA54" s="316"/>
      <c r="OQB54" s="316"/>
      <c r="OQC54" s="316"/>
      <c r="OQD54" s="316"/>
      <c r="OQE54" s="316"/>
      <c r="OQF54" s="316"/>
      <c r="OQG54" s="316"/>
      <c r="OQH54" s="316"/>
      <c r="OQI54" s="316"/>
      <c r="OQJ54" s="316"/>
      <c r="OQK54" s="316"/>
      <c r="OQL54" s="316"/>
      <c r="OQM54" s="316"/>
      <c r="OQN54" s="316"/>
      <c r="OQO54" s="316"/>
      <c r="OQP54" s="316"/>
      <c r="OQQ54" s="316"/>
      <c r="OQR54" s="316"/>
      <c r="OQS54" s="316"/>
      <c r="OQT54" s="316"/>
      <c r="OQU54" s="316"/>
      <c r="OQV54" s="316"/>
      <c r="OQW54" s="316"/>
      <c r="OQX54" s="316"/>
      <c r="OQY54" s="316"/>
      <c r="OQZ54" s="316"/>
      <c r="ORA54" s="316"/>
      <c r="ORB54" s="316"/>
      <c r="ORC54" s="316"/>
      <c r="ORD54" s="316"/>
      <c r="ORE54" s="316"/>
      <c r="ORF54" s="316"/>
      <c r="ORG54" s="316"/>
      <c r="ORH54" s="316"/>
      <c r="ORI54" s="316"/>
      <c r="ORJ54" s="316"/>
      <c r="ORK54" s="316"/>
      <c r="ORL54" s="316"/>
      <c r="ORM54" s="316"/>
      <c r="ORN54" s="316"/>
      <c r="ORO54" s="316"/>
      <c r="ORP54" s="316"/>
      <c r="ORQ54" s="316"/>
      <c r="ORR54" s="316"/>
      <c r="ORS54" s="316"/>
      <c r="ORT54" s="316"/>
      <c r="ORU54" s="316"/>
      <c r="ORV54" s="316"/>
      <c r="ORW54" s="316"/>
      <c r="ORX54" s="316"/>
      <c r="ORY54" s="316"/>
      <c r="ORZ54" s="316"/>
      <c r="OSA54" s="316"/>
      <c r="OSB54" s="316"/>
      <c r="OSC54" s="316"/>
      <c r="OSD54" s="316"/>
      <c r="OSE54" s="316"/>
      <c r="OSF54" s="316"/>
      <c r="OSG54" s="316"/>
      <c r="OSH54" s="316"/>
      <c r="OSI54" s="316"/>
      <c r="OSJ54" s="316"/>
      <c r="OSK54" s="316"/>
      <c r="OSL54" s="316"/>
      <c r="OSM54" s="316"/>
      <c r="OSN54" s="316"/>
      <c r="OSO54" s="316"/>
      <c r="OSP54" s="316"/>
      <c r="OSQ54" s="316"/>
      <c r="OSR54" s="316"/>
      <c r="OSS54" s="316"/>
      <c r="OST54" s="316"/>
      <c r="OSU54" s="316"/>
      <c r="OSV54" s="316"/>
      <c r="OSW54" s="316"/>
      <c r="OSX54" s="316"/>
      <c r="OSY54" s="316"/>
      <c r="OSZ54" s="316"/>
      <c r="OTA54" s="316"/>
      <c r="OTB54" s="316"/>
      <c r="OTC54" s="316"/>
      <c r="OTD54" s="316"/>
      <c r="OTE54" s="316"/>
      <c r="OTF54" s="316"/>
      <c r="OTG54" s="316"/>
      <c r="OTH54" s="316"/>
      <c r="OTI54" s="316"/>
      <c r="OTJ54" s="316"/>
      <c r="OTK54" s="316"/>
      <c r="OTL54" s="316"/>
      <c r="OTM54" s="316"/>
      <c r="OTN54" s="316"/>
      <c r="OTO54" s="316"/>
      <c r="OTP54" s="316"/>
      <c r="OTQ54" s="316"/>
      <c r="OTR54" s="316"/>
      <c r="OTS54" s="316"/>
      <c r="OTT54" s="316"/>
      <c r="OTU54" s="316"/>
      <c r="OTV54" s="316"/>
      <c r="OTW54" s="316"/>
      <c r="OTX54" s="316"/>
      <c r="OTY54" s="316"/>
      <c r="OTZ54" s="316"/>
      <c r="OUA54" s="316"/>
      <c r="OUB54" s="316"/>
      <c r="OUC54" s="316"/>
      <c r="OUD54" s="316"/>
      <c r="OUE54" s="316"/>
      <c r="OUF54" s="316"/>
      <c r="OUG54" s="316"/>
      <c r="OUH54" s="316"/>
      <c r="OUI54" s="316"/>
      <c r="OUJ54" s="316"/>
      <c r="OUK54" s="316"/>
      <c r="OUL54" s="316"/>
      <c r="OUM54" s="316"/>
      <c r="OUN54" s="316"/>
      <c r="OUO54" s="316"/>
      <c r="OUP54" s="316"/>
      <c r="OUQ54" s="316"/>
      <c r="OUR54" s="316"/>
      <c r="OUS54" s="316"/>
      <c r="OUT54" s="316"/>
      <c r="OUU54" s="316"/>
      <c r="OUV54" s="316"/>
      <c r="OUW54" s="316"/>
      <c r="OUX54" s="316"/>
      <c r="OUY54" s="316"/>
      <c r="OUZ54" s="316"/>
      <c r="OVA54" s="316"/>
      <c r="OVB54" s="316"/>
      <c r="OVC54" s="316"/>
      <c r="OVD54" s="316"/>
      <c r="OVE54" s="316"/>
      <c r="OVF54" s="316"/>
      <c r="OVG54" s="316"/>
      <c r="OVH54" s="316"/>
      <c r="OVI54" s="316"/>
      <c r="OVJ54" s="316"/>
      <c r="OVK54" s="316"/>
      <c r="OVL54" s="316"/>
      <c r="OVM54" s="316"/>
      <c r="OVN54" s="316"/>
      <c r="OVO54" s="316"/>
      <c r="OVP54" s="316"/>
      <c r="OVQ54" s="316"/>
      <c r="OVR54" s="316"/>
      <c r="OVS54" s="316"/>
      <c r="OVT54" s="316"/>
      <c r="OVU54" s="316"/>
      <c r="OVV54" s="316"/>
      <c r="OVW54" s="316"/>
      <c r="OVX54" s="316"/>
      <c r="OVY54" s="316"/>
      <c r="OVZ54" s="316"/>
      <c r="OWA54" s="316"/>
      <c r="OWB54" s="316"/>
      <c r="OWC54" s="316"/>
      <c r="OWD54" s="316"/>
      <c r="OWE54" s="316"/>
      <c r="OWF54" s="316"/>
      <c r="OWG54" s="316"/>
      <c r="OWH54" s="316"/>
      <c r="OWI54" s="316"/>
      <c r="OWJ54" s="316"/>
      <c r="OWK54" s="316"/>
      <c r="OWL54" s="316"/>
      <c r="OWM54" s="316"/>
      <c r="OWN54" s="316"/>
      <c r="OWO54" s="316"/>
      <c r="OWP54" s="316"/>
      <c r="OWQ54" s="316"/>
      <c r="OWR54" s="316"/>
      <c r="OWS54" s="316"/>
      <c r="OWT54" s="316"/>
      <c r="OWU54" s="316"/>
      <c r="OWV54" s="316"/>
      <c r="OWW54" s="316"/>
      <c r="OWX54" s="316"/>
      <c r="OWY54" s="316"/>
      <c r="OWZ54" s="316"/>
      <c r="OXA54" s="316"/>
      <c r="OXB54" s="316"/>
      <c r="OXC54" s="316"/>
      <c r="OXD54" s="316"/>
      <c r="OXE54" s="316"/>
      <c r="OXF54" s="316"/>
      <c r="OXG54" s="316"/>
      <c r="OXH54" s="316"/>
      <c r="OXI54" s="316"/>
      <c r="OXJ54" s="316"/>
      <c r="OXK54" s="316"/>
      <c r="OXL54" s="316"/>
      <c r="OXM54" s="316"/>
      <c r="OXN54" s="316"/>
      <c r="OXO54" s="316"/>
      <c r="OXP54" s="316"/>
      <c r="OXQ54" s="316"/>
      <c r="OXR54" s="316"/>
      <c r="OXS54" s="316"/>
      <c r="OXT54" s="316"/>
      <c r="OXU54" s="316"/>
      <c r="OXV54" s="316"/>
      <c r="OXW54" s="316"/>
      <c r="OXX54" s="316"/>
      <c r="OXY54" s="316"/>
      <c r="OXZ54" s="316"/>
      <c r="OYA54" s="316"/>
      <c r="OYB54" s="316"/>
      <c r="OYC54" s="316"/>
      <c r="OYD54" s="316"/>
      <c r="OYE54" s="316"/>
      <c r="OYF54" s="316"/>
      <c r="OYG54" s="316"/>
      <c r="OYH54" s="316"/>
      <c r="OYI54" s="316"/>
      <c r="OYJ54" s="316"/>
      <c r="OYK54" s="316"/>
      <c r="OYL54" s="316"/>
      <c r="OYM54" s="316"/>
      <c r="OYN54" s="316"/>
      <c r="OYO54" s="316"/>
      <c r="OYP54" s="316"/>
      <c r="OYQ54" s="316"/>
      <c r="OYR54" s="316"/>
      <c r="OYS54" s="316"/>
      <c r="OYT54" s="316"/>
      <c r="OYU54" s="316"/>
      <c r="OYV54" s="316"/>
      <c r="OYW54" s="316"/>
      <c r="OYX54" s="316"/>
      <c r="OYY54" s="316"/>
      <c r="OYZ54" s="316"/>
      <c r="OZA54" s="316"/>
      <c r="OZB54" s="316"/>
      <c r="OZC54" s="316"/>
      <c r="OZD54" s="316"/>
      <c r="OZE54" s="316"/>
      <c r="OZF54" s="316"/>
      <c r="OZG54" s="316"/>
      <c r="OZH54" s="316"/>
      <c r="OZI54" s="316"/>
      <c r="OZJ54" s="316"/>
      <c r="OZK54" s="316"/>
      <c r="OZL54" s="316"/>
      <c r="OZM54" s="316"/>
      <c r="OZN54" s="316"/>
      <c r="OZO54" s="316"/>
      <c r="OZP54" s="316"/>
      <c r="OZQ54" s="316"/>
      <c r="OZR54" s="316"/>
      <c r="OZS54" s="316"/>
      <c r="OZT54" s="316"/>
      <c r="OZU54" s="316"/>
      <c r="OZV54" s="316"/>
      <c r="OZW54" s="316"/>
      <c r="OZX54" s="316"/>
      <c r="OZY54" s="316"/>
      <c r="OZZ54" s="316"/>
      <c r="PAA54" s="316"/>
      <c r="PAB54" s="316"/>
      <c r="PAC54" s="316"/>
      <c r="PAD54" s="316"/>
      <c r="PAE54" s="316"/>
      <c r="PAF54" s="316"/>
      <c r="PAG54" s="316"/>
      <c r="PAH54" s="316"/>
      <c r="PAI54" s="316"/>
      <c r="PAJ54" s="316"/>
      <c r="PAK54" s="316"/>
      <c r="PAL54" s="316"/>
      <c r="PAM54" s="316"/>
      <c r="PAN54" s="316"/>
      <c r="PAO54" s="316"/>
      <c r="PAP54" s="316"/>
      <c r="PAQ54" s="316"/>
      <c r="PAR54" s="316"/>
      <c r="PAS54" s="316"/>
      <c r="PAT54" s="316"/>
      <c r="PAU54" s="316"/>
      <c r="PAV54" s="316"/>
      <c r="PAW54" s="316"/>
      <c r="PAX54" s="316"/>
      <c r="PAY54" s="316"/>
      <c r="PAZ54" s="316"/>
      <c r="PBA54" s="316"/>
      <c r="PBB54" s="316"/>
      <c r="PBC54" s="316"/>
      <c r="PBD54" s="316"/>
      <c r="PBE54" s="316"/>
      <c r="PBF54" s="316"/>
      <c r="PBG54" s="316"/>
      <c r="PBH54" s="316"/>
      <c r="PBI54" s="316"/>
      <c r="PBJ54" s="316"/>
      <c r="PBK54" s="316"/>
      <c r="PBL54" s="316"/>
      <c r="PBM54" s="316"/>
      <c r="PBN54" s="316"/>
      <c r="PBO54" s="316"/>
      <c r="PBP54" s="316"/>
      <c r="PBQ54" s="316"/>
      <c r="PBR54" s="316"/>
      <c r="PBS54" s="316"/>
      <c r="PBT54" s="316"/>
      <c r="PBU54" s="316"/>
      <c r="PBV54" s="316"/>
      <c r="PBW54" s="316"/>
      <c r="PBX54" s="316"/>
      <c r="PBY54" s="316"/>
      <c r="PBZ54" s="316"/>
      <c r="PCA54" s="316"/>
      <c r="PCB54" s="316"/>
      <c r="PCC54" s="316"/>
      <c r="PCD54" s="316"/>
      <c r="PCE54" s="316"/>
      <c r="PCF54" s="316"/>
      <c r="PCG54" s="316"/>
      <c r="PCH54" s="316"/>
      <c r="PCI54" s="316"/>
      <c r="PCJ54" s="316"/>
      <c r="PCK54" s="316"/>
      <c r="PCL54" s="316"/>
      <c r="PCM54" s="316"/>
      <c r="PCN54" s="316"/>
      <c r="PCO54" s="316"/>
      <c r="PCP54" s="316"/>
      <c r="PCQ54" s="316"/>
      <c r="PCR54" s="316"/>
      <c r="PCS54" s="316"/>
      <c r="PCT54" s="316"/>
      <c r="PCU54" s="316"/>
      <c r="PCV54" s="316"/>
      <c r="PCW54" s="316"/>
      <c r="PCX54" s="316"/>
      <c r="PCY54" s="316"/>
      <c r="PCZ54" s="316"/>
      <c r="PDA54" s="316"/>
      <c r="PDB54" s="316"/>
      <c r="PDC54" s="316"/>
      <c r="PDD54" s="316"/>
      <c r="PDE54" s="316"/>
      <c r="PDF54" s="316"/>
      <c r="PDG54" s="316"/>
      <c r="PDH54" s="316"/>
      <c r="PDI54" s="316"/>
      <c r="PDJ54" s="316"/>
      <c r="PDK54" s="316"/>
      <c r="PDL54" s="316"/>
      <c r="PDM54" s="316"/>
      <c r="PDN54" s="316"/>
      <c r="PDO54" s="316"/>
      <c r="PDP54" s="316"/>
      <c r="PDQ54" s="316"/>
      <c r="PDR54" s="316"/>
      <c r="PDS54" s="316"/>
      <c r="PDT54" s="316"/>
      <c r="PDU54" s="316"/>
      <c r="PDV54" s="316"/>
      <c r="PDW54" s="316"/>
      <c r="PDX54" s="316"/>
      <c r="PDY54" s="316"/>
      <c r="PDZ54" s="316"/>
      <c r="PEA54" s="316"/>
      <c r="PEB54" s="316"/>
      <c r="PEC54" s="316"/>
      <c r="PED54" s="316"/>
      <c r="PEE54" s="316"/>
      <c r="PEF54" s="316"/>
      <c r="PEG54" s="316"/>
      <c r="PEH54" s="316"/>
      <c r="PEI54" s="316"/>
      <c r="PEJ54" s="316"/>
      <c r="PEK54" s="316"/>
      <c r="PEL54" s="316"/>
      <c r="PEM54" s="316"/>
      <c r="PEN54" s="316"/>
      <c r="PEO54" s="316"/>
      <c r="PEP54" s="316"/>
      <c r="PEQ54" s="316"/>
      <c r="PER54" s="316"/>
      <c r="PES54" s="316"/>
      <c r="PET54" s="316"/>
      <c r="PEU54" s="316"/>
      <c r="PEV54" s="316"/>
      <c r="PEW54" s="316"/>
      <c r="PEX54" s="316"/>
      <c r="PEY54" s="316"/>
      <c r="PEZ54" s="316"/>
      <c r="PFA54" s="316"/>
      <c r="PFB54" s="316"/>
      <c r="PFC54" s="316"/>
      <c r="PFD54" s="316"/>
      <c r="PFE54" s="316"/>
      <c r="PFF54" s="316"/>
      <c r="PFG54" s="316"/>
      <c r="PFH54" s="316"/>
      <c r="PFI54" s="316"/>
      <c r="PFJ54" s="316"/>
      <c r="PFK54" s="316"/>
      <c r="PFL54" s="316"/>
      <c r="PFM54" s="316"/>
      <c r="PFN54" s="316"/>
      <c r="PFO54" s="316"/>
      <c r="PFP54" s="316"/>
      <c r="PFQ54" s="316"/>
      <c r="PFR54" s="316"/>
      <c r="PFS54" s="316"/>
      <c r="PFT54" s="316"/>
      <c r="PFU54" s="316"/>
      <c r="PFV54" s="316"/>
      <c r="PFW54" s="316"/>
      <c r="PFX54" s="316"/>
      <c r="PFY54" s="316"/>
      <c r="PFZ54" s="316"/>
      <c r="PGA54" s="316"/>
      <c r="PGB54" s="316"/>
      <c r="PGC54" s="316"/>
      <c r="PGD54" s="316"/>
      <c r="PGE54" s="316"/>
      <c r="PGF54" s="316"/>
      <c r="PGG54" s="316"/>
      <c r="PGH54" s="316"/>
      <c r="PGI54" s="316"/>
      <c r="PGJ54" s="316"/>
      <c r="PGK54" s="316"/>
      <c r="PGL54" s="316"/>
      <c r="PGM54" s="316"/>
      <c r="PGN54" s="316"/>
      <c r="PGO54" s="316"/>
      <c r="PGP54" s="316"/>
      <c r="PGQ54" s="316"/>
      <c r="PGR54" s="316"/>
      <c r="PGS54" s="316"/>
      <c r="PGT54" s="316"/>
      <c r="PGU54" s="316"/>
      <c r="PGV54" s="316"/>
      <c r="PGW54" s="316"/>
      <c r="PGX54" s="316"/>
      <c r="PGY54" s="316"/>
      <c r="PGZ54" s="316"/>
      <c r="PHA54" s="316"/>
      <c r="PHB54" s="316"/>
      <c r="PHC54" s="316"/>
      <c r="PHD54" s="316"/>
      <c r="PHE54" s="316"/>
      <c r="PHF54" s="316"/>
      <c r="PHG54" s="316"/>
      <c r="PHH54" s="316"/>
      <c r="PHI54" s="316"/>
      <c r="PHJ54" s="316"/>
      <c r="PHK54" s="316"/>
      <c r="PHL54" s="316"/>
      <c r="PHM54" s="316"/>
      <c r="PHN54" s="316"/>
      <c r="PHO54" s="316"/>
      <c r="PHP54" s="316"/>
      <c r="PHQ54" s="316"/>
      <c r="PHR54" s="316"/>
      <c r="PHS54" s="316"/>
      <c r="PHT54" s="316"/>
      <c r="PHU54" s="316"/>
      <c r="PHV54" s="316"/>
      <c r="PHW54" s="316"/>
      <c r="PHX54" s="316"/>
      <c r="PHY54" s="316"/>
      <c r="PHZ54" s="316"/>
      <c r="PIA54" s="316"/>
      <c r="PIB54" s="316"/>
      <c r="PIC54" s="316"/>
      <c r="PID54" s="316"/>
      <c r="PIE54" s="316"/>
      <c r="PIF54" s="316"/>
      <c r="PIG54" s="316"/>
      <c r="PIH54" s="316"/>
      <c r="PII54" s="316"/>
      <c r="PIJ54" s="316"/>
      <c r="PIK54" s="316"/>
      <c r="PIL54" s="316"/>
      <c r="PIM54" s="316"/>
      <c r="PIN54" s="316"/>
      <c r="PIO54" s="316"/>
      <c r="PIP54" s="316"/>
      <c r="PIQ54" s="316"/>
      <c r="PIR54" s="316"/>
      <c r="PIS54" s="316"/>
      <c r="PIT54" s="316"/>
      <c r="PIU54" s="316"/>
      <c r="PIV54" s="316"/>
      <c r="PIW54" s="316"/>
      <c r="PIX54" s="316"/>
      <c r="PIY54" s="316"/>
      <c r="PIZ54" s="316"/>
      <c r="PJA54" s="316"/>
      <c r="PJB54" s="316"/>
      <c r="PJC54" s="316"/>
      <c r="PJD54" s="316"/>
      <c r="PJE54" s="316"/>
      <c r="PJF54" s="316"/>
      <c r="PJG54" s="316"/>
      <c r="PJH54" s="316"/>
      <c r="PJI54" s="316"/>
      <c r="PJJ54" s="316"/>
      <c r="PJK54" s="316"/>
      <c r="PJL54" s="316"/>
      <c r="PJM54" s="316"/>
      <c r="PJN54" s="316"/>
      <c r="PJO54" s="316"/>
      <c r="PJP54" s="316"/>
      <c r="PJQ54" s="316"/>
      <c r="PJR54" s="316"/>
      <c r="PJS54" s="316"/>
      <c r="PJT54" s="316"/>
      <c r="PJU54" s="316"/>
      <c r="PJV54" s="316"/>
      <c r="PJW54" s="316"/>
      <c r="PJX54" s="316"/>
      <c r="PJY54" s="316"/>
      <c r="PJZ54" s="316"/>
      <c r="PKA54" s="316"/>
      <c r="PKB54" s="316"/>
      <c r="PKC54" s="316"/>
      <c r="PKD54" s="316"/>
      <c r="PKE54" s="316"/>
      <c r="PKF54" s="316"/>
      <c r="PKG54" s="316"/>
      <c r="PKH54" s="316"/>
      <c r="PKI54" s="316"/>
      <c r="PKJ54" s="316"/>
      <c r="PKK54" s="316"/>
      <c r="PKL54" s="316"/>
      <c r="PKM54" s="316"/>
      <c r="PKN54" s="316"/>
      <c r="PKO54" s="316"/>
      <c r="PKP54" s="316"/>
      <c r="PKQ54" s="316"/>
      <c r="PKR54" s="316"/>
      <c r="PKS54" s="316"/>
      <c r="PKT54" s="316"/>
      <c r="PKU54" s="316"/>
      <c r="PKV54" s="316"/>
      <c r="PKW54" s="316"/>
      <c r="PKX54" s="316"/>
      <c r="PKY54" s="316"/>
      <c r="PKZ54" s="316"/>
      <c r="PLA54" s="316"/>
      <c r="PLB54" s="316"/>
      <c r="PLC54" s="316"/>
      <c r="PLD54" s="316"/>
      <c r="PLE54" s="316"/>
      <c r="PLF54" s="316"/>
      <c r="PLG54" s="316"/>
      <c r="PLH54" s="316"/>
      <c r="PLI54" s="316"/>
      <c r="PLJ54" s="316"/>
      <c r="PLK54" s="316"/>
      <c r="PLL54" s="316"/>
      <c r="PLM54" s="316"/>
      <c r="PLN54" s="316"/>
      <c r="PLO54" s="316"/>
      <c r="PLP54" s="316"/>
      <c r="PLQ54" s="316"/>
      <c r="PLR54" s="316"/>
      <c r="PLS54" s="316"/>
      <c r="PLT54" s="316"/>
      <c r="PLU54" s="316"/>
      <c r="PLV54" s="316"/>
      <c r="PLW54" s="316"/>
      <c r="PLX54" s="316"/>
      <c r="PLY54" s="316"/>
      <c r="PLZ54" s="316"/>
      <c r="PMA54" s="316"/>
      <c r="PMB54" s="316"/>
      <c r="PMC54" s="316"/>
      <c r="PMD54" s="316"/>
      <c r="PME54" s="316"/>
      <c r="PMF54" s="316"/>
      <c r="PMG54" s="316"/>
      <c r="PMH54" s="316"/>
      <c r="PMI54" s="316"/>
      <c r="PMJ54" s="316"/>
      <c r="PMK54" s="316"/>
      <c r="PML54" s="316"/>
      <c r="PMM54" s="316"/>
      <c r="PMN54" s="316"/>
      <c r="PMO54" s="316"/>
      <c r="PMP54" s="316"/>
      <c r="PMQ54" s="316"/>
      <c r="PMR54" s="316"/>
      <c r="PMS54" s="316"/>
      <c r="PMT54" s="316"/>
      <c r="PMU54" s="316"/>
      <c r="PMV54" s="316"/>
      <c r="PMW54" s="316"/>
      <c r="PMX54" s="316"/>
      <c r="PMY54" s="316"/>
      <c r="PMZ54" s="316"/>
      <c r="PNA54" s="316"/>
      <c r="PNB54" s="316"/>
      <c r="PNC54" s="316"/>
      <c r="PND54" s="316"/>
      <c r="PNE54" s="316"/>
      <c r="PNF54" s="316"/>
      <c r="PNG54" s="316"/>
      <c r="PNH54" s="316"/>
      <c r="PNI54" s="316"/>
      <c r="PNJ54" s="316"/>
      <c r="PNK54" s="316"/>
      <c r="PNL54" s="316"/>
      <c r="PNM54" s="316"/>
      <c r="PNN54" s="316"/>
      <c r="PNO54" s="316"/>
      <c r="PNP54" s="316"/>
      <c r="PNQ54" s="316"/>
      <c r="PNR54" s="316"/>
      <c r="PNS54" s="316"/>
      <c r="PNT54" s="316"/>
      <c r="PNU54" s="316"/>
      <c r="PNV54" s="316"/>
      <c r="PNW54" s="316"/>
      <c r="PNX54" s="316"/>
      <c r="PNY54" s="316"/>
      <c r="PNZ54" s="316"/>
      <c r="POA54" s="316"/>
      <c r="POB54" s="316"/>
      <c r="POC54" s="316"/>
      <c r="POD54" s="316"/>
      <c r="POE54" s="316"/>
      <c r="POF54" s="316"/>
      <c r="POG54" s="316"/>
      <c r="POH54" s="316"/>
      <c r="POI54" s="316"/>
      <c r="POJ54" s="316"/>
      <c r="POK54" s="316"/>
      <c r="POL54" s="316"/>
      <c r="POM54" s="316"/>
      <c r="PON54" s="316"/>
      <c r="POO54" s="316"/>
      <c r="POP54" s="316"/>
      <c r="POQ54" s="316"/>
      <c r="POR54" s="316"/>
      <c r="POS54" s="316"/>
      <c r="POT54" s="316"/>
      <c r="POU54" s="316"/>
      <c r="POV54" s="316"/>
      <c r="POW54" s="316"/>
      <c r="POX54" s="316"/>
      <c r="POY54" s="316"/>
      <c r="POZ54" s="316"/>
      <c r="PPA54" s="316"/>
      <c r="PPB54" s="316"/>
      <c r="PPC54" s="316"/>
      <c r="PPD54" s="316"/>
      <c r="PPE54" s="316"/>
      <c r="PPF54" s="316"/>
      <c r="PPG54" s="316"/>
      <c r="PPH54" s="316"/>
      <c r="PPI54" s="316"/>
      <c r="PPJ54" s="316"/>
      <c r="PPK54" s="316"/>
      <c r="PPL54" s="316"/>
      <c r="PPM54" s="316"/>
      <c r="PPN54" s="316"/>
      <c r="PPO54" s="316"/>
      <c r="PPP54" s="316"/>
      <c r="PPQ54" s="316"/>
      <c r="PPR54" s="316"/>
      <c r="PPS54" s="316"/>
      <c r="PPT54" s="316"/>
      <c r="PPU54" s="316"/>
      <c r="PPV54" s="316"/>
      <c r="PPW54" s="316"/>
      <c r="PPX54" s="316"/>
      <c r="PPY54" s="316"/>
      <c r="PPZ54" s="316"/>
      <c r="PQA54" s="316"/>
      <c r="PQB54" s="316"/>
      <c r="PQC54" s="316"/>
      <c r="PQD54" s="316"/>
      <c r="PQE54" s="316"/>
      <c r="PQF54" s="316"/>
      <c r="PQG54" s="316"/>
      <c r="PQH54" s="316"/>
      <c r="PQI54" s="316"/>
      <c r="PQJ54" s="316"/>
      <c r="PQK54" s="316"/>
      <c r="PQL54" s="316"/>
      <c r="PQM54" s="316"/>
      <c r="PQN54" s="316"/>
      <c r="PQO54" s="316"/>
      <c r="PQP54" s="316"/>
      <c r="PQQ54" s="316"/>
      <c r="PQR54" s="316"/>
      <c r="PQS54" s="316"/>
      <c r="PQT54" s="316"/>
      <c r="PQU54" s="316"/>
      <c r="PQV54" s="316"/>
      <c r="PQW54" s="316"/>
      <c r="PQX54" s="316"/>
      <c r="PQY54" s="316"/>
      <c r="PQZ54" s="316"/>
      <c r="PRA54" s="316"/>
      <c r="PRB54" s="316"/>
      <c r="PRC54" s="316"/>
      <c r="PRD54" s="316"/>
      <c r="PRE54" s="316"/>
      <c r="PRF54" s="316"/>
      <c r="PRG54" s="316"/>
      <c r="PRH54" s="316"/>
      <c r="PRI54" s="316"/>
      <c r="PRJ54" s="316"/>
      <c r="PRK54" s="316"/>
      <c r="PRL54" s="316"/>
      <c r="PRM54" s="316"/>
      <c r="PRN54" s="316"/>
      <c r="PRO54" s="316"/>
      <c r="PRP54" s="316"/>
      <c r="PRQ54" s="316"/>
      <c r="PRR54" s="316"/>
      <c r="PRS54" s="316"/>
      <c r="PRT54" s="316"/>
      <c r="PRU54" s="316"/>
      <c r="PRV54" s="316"/>
      <c r="PRW54" s="316"/>
      <c r="PRX54" s="316"/>
      <c r="PRY54" s="316"/>
      <c r="PRZ54" s="316"/>
      <c r="PSA54" s="316"/>
      <c r="PSB54" s="316"/>
      <c r="PSC54" s="316"/>
      <c r="PSD54" s="316"/>
      <c r="PSE54" s="316"/>
      <c r="PSF54" s="316"/>
      <c r="PSG54" s="316"/>
      <c r="PSH54" s="316"/>
      <c r="PSI54" s="316"/>
      <c r="PSJ54" s="316"/>
      <c r="PSK54" s="316"/>
      <c r="PSL54" s="316"/>
      <c r="PSM54" s="316"/>
      <c r="PSN54" s="316"/>
      <c r="PSO54" s="316"/>
      <c r="PSP54" s="316"/>
      <c r="PSQ54" s="316"/>
      <c r="PSR54" s="316"/>
      <c r="PSS54" s="316"/>
      <c r="PST54" s="316"/>
      <c r="PSU54" s="316"/>
      <c r="PSV54" s="316"/>
      <c r="PSW54" s="316"/>
      <c r="PSX54" s="316"/>
      <c r="PSY54" s="316"/>
      <c r="PSZ54" s="316"/>
      <c r="PTA54" s="316"/>
      <c r="PTB54" s="316"/>
      <c r="PTC54" s="316"/>
      <c r="PTD54" s="316"/>
      <c r="PTE54" s="316"/>
      <c r="PTF54" s="316"/>
      <c r="PTG54" s="316"/>
      <c r="PTH54" s="316"/>
      <c r="PTI54" s="316"/>
      <c r="PTJ54" s="316"/>
      <c r="PTK54" s="316"/>
      <c r="PTL54" s="316"/>
      <c r="PTM54" s="316"/>
      <c r="PTN54" s="316"/>
      <c r="PTO54" s="316"/>
      <c r="PTP54" s="316"/>
      <c r="PTQ54" s="316"/>
      <c r="PTR54" s="316"/>
      <c r="PTS54" s="316"/>
      <c r="PTT54" s="316"/>
      <c r="PTU54" s="316"/>
      <c r="PTV54" s="316"/>
      <c r="PTW54" s="316"/>
      <c r="PTX54" s="316"/>
      <c r="PTY54" s="316"/>
      <c r="PTZ54" s="316"/>
      <c r="PUA54" s="316"/>
      <c r="PUB54" s="316"/>
      <c r="PUC54" s="316"/>
      <c r="PUD54" s="316"/>
      <c r="PUE54" s="316"/>
      <c r="PUF54" s="316"/>
      <c r="PUG54" s="316"/>
      <c r="PUH54" s="316"/>
      <c r="PUI54" s="316"/>
      <c r="PUJ54" s="316"/>
      <c r="PUK54" s="316"/>
      <c r="PUL54" s="316"/>
      <c r="PUM54" s="316"/>
      <c r="PUN54" s="316"/>
      <c r="PUO54" s="316"/>
      <c r="PUP54" s="316"/>
      <c r="PUQ54" s="316"/>
      <c r="PUR54" s="316"/>
      <c r="PUS54" s="316"/>
      <c r="PUT54" s="316"/>
      <c r="PUU54" s="316"/>
      <c r="PUV54" s="316"/>
      <c r="PUW54" s="316"/>
      <c r="PUX54" s="316"/>
      <c r="PUY54" s="316"/>
      <c r="PUZ54" s="316"/>
      <c r="PVA54" s="316"/>
      <c r="PVB54" s="316"/>
      <c r="PVC54" s="316"/>
      <c r="PVD54" s="316"/>
      <c r="PVE54" s="316"/>
      <c r="PVF54" s="316"/>
      <c r="PVG54" s="316"/>
      <c r="PVH54" s="316"/>
      <c r="PVI54" s="316"/>
      <c r="PVJ54" s="316"/>
      <c r="PVK54" s="316"/>
      <c r="PVL54" s="316"/>
      <c r="PVM54" s="316"/>
      <c r="PVN54" s="316"/>
      <c r="PVO54" s="316"/>
      <c r="PVP54" s="316"/>
      <c r="PVQ54" s="316"/>
      <c r="PVR54" s="316"/>
      <c r="PVS54" s="316"/>
      <c r="PVT54" s="316"/>
      <c r="PVU54" s="316"/>
      <c r="PVV54" s="316"/>
      <c r="PVW54" s="316"/>
      <c r="PVX54" s="316"/>
      <c r="PVY54" s="316"/>
      <c r="PVZ54" s="316"/>
      <c r="PWA54" s="316"/>
      <c r="PWB54" s="316"/>
      <c r="PWC54" s="316"/>
      <c r="PWD54" s="316"/>
      <c r="PWE54" s="316"/>
      <c r="PWF54" s="316"/>
      <c r="PWG54" s="316"/>
      <c r="PWH54" s="316"/>
      <c r="PWI54" s="316"/>
      <c r="PWJ54" s="316"/>
      <c r="PWK54" s="316"/>
      <c r="PWL54" s="316"/>
      <c r="PWM54" s="316"/>
      <c r="PWN54" s="316"/>
      <c r="PWO54" s="316"/>
      <c r="PWP54" s="316"/>
      <c r="PWQ54" s="316"/>
      <c r="PWR54" s="316"/>
      <c r="PWS54" s="316"/>
      <c r="PWT54" s="316"/>
      <c r="PWU54" s="316"/>
      <c r="PWV54" s="316"/>
      <c r="PWW54" s="316"/>
      <c r="PWX54" s="316"/>
      <c r="PWY54" s="316"/>
      <c r="PWZ54" s="316"/>
      <c r="PXA54" s="316"/>
      <c r="PXB54" s="316"/>
      <c r="PXC54" s="316"/>
      <c r="PXD54" s="316"/>
      <c r="PXE54" s="316"/>
      <c r="PXF54" s="316"/>
      <c r="PXG54" s="316"/>
      <c r="PXH54" s="316"/>
      <c r="PXI54" s="316"/>
      <c r="PXJ54" s="316"/>
      <c r="PXK54" s="316"/>
      <c r="PXL54" s="316"/>
      <c r="PXM54" s="316"/>
      <c r="PXN54" s="316"/>
      <c r="PXO54" s="316"/>
      <c r="PXP54" s="316"/>
      <c r="PXQ54" s="316"/>
      <c r="PXR54" s="316"/>
      <c r="PXS54" s="316"/>
      <c r="PXT54" s="316"/>
      <c r="PXU54" s="316"/>
      <c r="PXV54" s="316"/>
      <c r="PXW54" s="316"/>
      <c r="PXX54" s="316"/>
      <c r="PXY54" s="316"/>
      <c r="PXZ54" s="316"/>
      <c r="PYA54" s="316"/>
      <c r="PYB54" s="316"/>
      <c r="PYC54" s="316"/>
      <c r="PYD54" s="316"/>
      <c r="PYE54" s="316"/>
      <c r="PYF54" s="316"/>
      <c r="PYG54" s="316"/>
      <c r="PYH54" s="316"/>
      <c r="PYI54" s="316"/>
      <c r="PYJ54" s="316"/>
      <c r="PYK54" s="316"/>
      <c r="PYL54" s="316"/>
      <c r="PYM54" s="316"/>
      <c r="PYN54" s="316"/>
      <c r="PYO54" s="316"/>
      <c r="PYP54" s="316"/>
      <c r="PYQ54" s="316"/>
      <c r="PYR54" s="316"/>
      <c r="PYS54" s="316"/>
      <c r="PYT54" s="316"/>
      <c r="PYU54" s="316"/>
      <c r="PYV54" s="316"/>
      <c r="PYW54" s="316"/>
      <c r="PYX54" s="316"/>
      <c r="PYY54" s="316"/>
      <c r="PYZ54" s="316"/>
      <c r="PZA54" s="316"/>
      <c r="PZB54" s="316"/>
      <c r="PZC54" s="316"/>
      <c r="PZD54" s="316"/>
      <c r="PZE54" s="316"/>
      <c r="PZF54" s="316"/>
      <c r="PZG54" s="316"/>
      <c r="PZH54" s="316"/>
      <c r="PZI54" s="316"/>
      <c r="PZJ54" s="316"/>
      <c r="PZK54" s="316"/>
      <c r="PZL54" s="316"/>
      <c r="PZM54" s="316"/>
      <c r="PZN54" s="316"/>
      <c r="PZO54" s="316"/>
      <c r="PZP54" s="316"/>
      <c r="PZQ54" s="316"/>
      <c r="PZR54" s="316"/>
      <c r="PZS54" s="316"/>
      <c r="PZT54" s="316"/>
      <c r="PZU54" s="316"/>
      <c r="PZV54" s="316"/>
      <c r="PZW54" s="316"/>
      <c r="PZX54" s="316"/>
      <c r="PZY54" s="316"/>
      <c r="PZZ54" s="316"/>
      <c r="QAA54" s="316"/>
      <c r="QAB54" s="316"/>
      <c r="QAC54" s="316"/>
      <c r="QAD54" s="316"/>
      <c r="QAE54" s="316"/>
      <c r="QAF54" s="316"/>
      <c r="QAG54" s="316"/>
      <c r="QAH54" s="316"/>
      <c r="QAI54" s="316"/>
      <c r="QAJ54" s="316"/>
      <c r="QAK54" s="316"/>
      <c r="QAL54" s="316"/>
      <c r="QAM54" s="316"/>
      <c r="QAN54" s="316"/>
      <c r="QAO54" s="316"/>
      <c r="QAP54" s="316"/>
      <c r="QAQ54" s="316"/>
      <c r="QAR54" s="316"/>
      <c r="QAS54" s="316"/>
      <c r="QAT54" s="316"/>
      <c r="QAU54" s="316"/>
      <c r="QAV54" s="316"/>
      <c r="QAW54" s="316"/>
      <c r="QAX54" s="316"/>
      <c r="QAY54" s="316"/>
      <c r="QAZ54" s="316"/>
      <c r="QBA54" s="316"/>
      <c r="QBB54" s="316"/>
      <c r="QBC54" s="316"/>
      <c r="QBD54" s="316"/>
      <c r="QBE54" s="316"/>
      <c r="QBF54" s="316"/>
      <c r="QBG54" s="316"/>
      <c r="QBH54" s="316"/>
      <c r="QBI54" s="316"/>
      <c r="QBJ54" s="316"/>
      <c r="QBK54" s="316"/>
      <c r="QBL54" s="316"/>
      <c r="QBM54" s="316"/>
      <c r="QBN54" s="316"/>
      <c r="QBO54" s="316"/>
      <c r="QBP54" s="316"/>
      <c r="QBQ54" s="316"/>
      <c r="QBR54" s="316"/>
      <c r="QBS54" s="316"/>
      <c r="QBT54" s="316"/>
      <c r="QBU54" s="316"/>
      <c r="QBV54" s="316"/>
      <c r="QBW54" s="316"/>
      <c r="QBX54" s="316"/>
      <c r="QBY54" s="316"/>
      <c r="QBZ54" s="316"/>
      <c r="QCA54" s="316"/>
      <c r="QCB54" s="316"/>
      <c r="QCC54" s="316"/>
      <c r="QCD54" s="316"/>
      <c r="QCE54" s="316"/>
      <c r="QCF54" s="316"/>
      <c r="QCG54" s="316"/>
      <c r="QCH54" s="316"/>
      <c r="QCI54" s="316"/>
      <c r="QCJ54" s="316"/>
      <c r="QCK54" s="316"/>
      <c r="QCL54" s="316"/>
      <c r="QCM54" s="316"/>
      <c r="QCN54" s="316"/>
      <c r="QCO54" s="316"/>
      <c r="QCP54" s="316"/>
      <c r="QCQ54" s="316"/>
      <c r="QCR54" s="316"/>
      <c r="QCS54" s="316"/>
      <c r="QCT54" s="316"/>
      <c r="QCU54" s="316"/>
      <c r="QCV54" s="316"/>
      <c r="QCW54" s="316"/>
      <c r="QCX54" s="316"/>
      <c r="QCY54" s="316"/>
      <c r="QCZ54" s="316"/>
      <c r="QDA54" s="316"/>
      <c r="QDB54" s="316"/>
      <c r="QDC54" s="316"/>
      <c r="QDD54" s="316"/>
      <c r="QDE54" s="316"/>
      <c r="QDF54" s="316"/>
      <c r="QDG54" s="316"/>
      <c r="QDH54" s="316"/>
      <c r="QDI54" s="316"/>
      <c r="QDJ54" s="316"/>
      <c r="QDK54" s="316"/>
      <c r="QDL54" s="316"/>
      <c r="QDM54" s="316"/>
      <c r="QDN54" s="316"/>
      <c r="QDO54" s="316"/>
      <c r="QDP54" s="316"/>
      <c r="QDQ54" s="316"/>
      <c r="QDR54" s="316"/>
      <c r="QDS54" s="316"/>
      <c r="QDT54" s="316"/>
      <c r="QDU54" s="316"/>
      <c r="QDV54" s="316"/>
      <c r="QDW54" s="316"/>
      <c r="QDX54" s="316"/>
      <c r="QDY54" s="316"/>
      <c r="QDZ54" s="316"/>
      <c r="QEA54" s="316"/>
      <c r="QEB54" s="316"/>
      <c r="QEC54" s="316"/>
      <c r="QED54" s="316"/>
      <c r="QEE54" s="316"/>
      <c r="QEF54" s="316"/>
      <c r="QEG54" s="316"/>
      <c r="QEH54" s="316"/>
      <c r="QEI54" s="316"/>
      <c r="QEJ54" s="316"/>
      <c r="QEK54" s="316"/>
      <c r="QEL54" s="316"/>
      <c r="QEM54" s="316"/>
      <c r="QEN54" s="316"/>
      <c r="QEO54" s="316"/>
      <c r="QEP54" s="316"/>
      <c r="QEQ54" s="316"/>
      <c r="QER54" s="316"/>
      <c r="QES54" s="316"/>
      <c r="QET54" s="316"/>
      <c r="QEU54" s="316"/>
      <c r="QEV54" s="316"/>
      <c r="QEW54" s="316"/>
      <c r="QEX54" s="316"/>
      <c r="QEY54" s="316"/>
      <c r="QEZ54" s="316"/>
      <c r="QFA54" s="316"/>
      <c r="QFB54" s="316"/>
      <c r="QFC54" s="316"/>
      <c r="QFD54" s="316"/>
      <c r="QFE54" s="316"/>
      <c r="QFF54" s="316"/>
      <c r="QFG54" s="316"/>
      <c r="QFH54" s="316"/>
      <c r="QFI54" s="316"/>
      <c r="QFJ54" s="316"/>
      <c r="QFK54" s="316"/>
      <c r="QFL54" s="316"/>
      <c r="QFM54" s="316"/>
      <c r="QFN54" s="316"/>
      <c r="QFO54" s="316"/>
      <c r="QFP54" s="316"/>
      <c r="QFQ54" s="316"/>
      <c r="QFR54" s="316"/>
      <c r="QFS54" s="316"/>
      <c r="QFT54" s="316"/>
      <c r="QFU54" s="316"/>
      <c r="QFV54" s="316"/>
      <c r="QFW54" s="316"/>
      <c r="QFX54" s="316"/>
      <c r="QFY54" s="316"/>
      <c r="QFZ54" s="316"/>
      <c r="QGA54" s="316"/>
      <c r="QGB54" s="316"/>
      <c r="QGC54" s="316"/>
      <c r="QGD54" s="316"/>
      <c r="QGE54" s="316"/>
      <c r="QGF54" s="316"/>
      <c r="QGG54" s="316"/>
      <c r="QGH54" s="316"/>
      <c r="QGI54" s="316"/>
      <c r="QGJ54" s="316"/>
      <c r="QGK54" s="316"/>
      <c r="QGL54" s="316"/>
      <c r="QGM54" s="316"/>
      <c r="QGN54" s="316"/>
      <c r="QGO54" s="316"/>
      <c r="QGP54" s="316"/>
      <c r="QGQ54" s="316"/>
      <c r="QGR54" s="316"/>
      <c r="QGS54" s="316"/>
      <c r="QGT54" s="316"/>
      <c r="QGU54" s="316"/>
      <c r="QGV54" s="316"/>
      <c r="QGW54" s="316"/>
      <c r="QGX54" s="316"/>
      <c r="QGY54" s="316"/>
      <c r="QGZ54" s="316"/>
      <c r="QHA54" s="316"/>
      <c r="QHB54" s="316"/>
      <c r="QHC54" s="316"/>
      <c r="QHD54" s="316"/>
      <c r="QHE54" s="316"/>
      <c r="QHF54" s="316"/>
      <c r="QHG54" s="316"/>
      <c r="QHH54" s="316"/>
      <c r="QHI54" s="316"/>
      <c r="QHJ54" s="316"/>
      <c r="QHK54" s="316"/>
      <c r="QHL54" s="316"/>
      <c r="QHM54" s="316"/>
      <c r="QHN54" s="316"/>
      <c r="QHO54" s="316"/>
      <c r="QHP54" s="316"/>
      <c r="QHQ54" s="316"/>
      <c r="QHR54" s="316"/>
      <c r="QHS54" s="316"/>
      <c r="QHT54" s="316"/>
      <c r="QHU54" s="316"/>
      <c r="QHV54" s="316"/>
      <c r="QHW54" s="316"/>
      <c r="QHX54" s="316"/>
      <c r="QHY54" s="316"/>
      <c r="QHZ54" s="316"/>
      <c r="QIA54" s="316"/>
      <c r="QIB54" s="316"/>
      <c r="QIC54" s="316"/>
      <c r="QID54" s="316"/>
      <c r="QIE54" s="316"/>
      <c r="QIF54" s="316"/>
      <c r="QIG54" s="316"/>
      <c r="QIH54" s="316"/>
      <c r="QII54" s="316"/>
      <c r="QIJ54" s="316"/>
      <c r="QIK54" s="316"/>
      <c r="QIL54" s="316"/>
      <c r="QIM54" s="316"/>
      <c r="QIN54" s="316"/>
      <c r="QIO54" s="316"/>
      <c r="QIP54" s="316"/>
      <c r="QIQ54" s="316"/>
      <c r="QIR54" s="316"/>
      <c r="QIS54" s="316"/>
      <c r="QIT54" s="316"/>
      <c r="QIU54" s="316"/>
      <c r="QIV54" s="316"/>
      <c r="QIW54" s="316"/>
      <c r="QIX54" s="316"/>
      <c r="QIY54" s="316"/>
      <c r="QIZ54" s="316"/>
      <c r="QJA54" s="316"/>
      <c r="QJB54" s="316"/>
      <c r="QJC54" s="316"/>
      <c r="QJD54" s="316"/>
      <c r="QJE54" s="316"/>
      <c r="QJF54" s="316"/>
      <c r="QJG54" s="316"/>
      <c r="QJH54" s="316"/>
      <c r="QJI54" s="316"/>
      <c r="QJJ54" s="316"/>
      <c r="QJK54" s="316"/>
      <c r="QJL54" s="316"/>
      <c r="QJM54" s="316"/>
      <c r="QJN54" s="316"/>
      <c r="QJO54" s="316"/>
      <c r="QJP54" s="316"/>
      <c r="QJQ54" s="316"/>
      <c r="QJR54" s="316"/>
      <c r="QJS54" s="316"/>
      <c r="QJT54" s="316"/>
      <c r="QJU54" s="316"/>
      <c r="QJV54" s="316"/>
      <c r="QJW54" s="316"/>
      <c r="QJX54" s="316"/>
      <c r="QJY54" s="316"/>
      <c r="QJZ54" s="316"/>
      <c r="QKA54" s="316"/>
      <c r="QKB54" s="316"/>
      <c r="QKC54" s="316"/>
      <c r="QKD54" s="316"/>
      <c r="QKE54" s="316"/>
      <c r="QKF54" s="316"/>
      <c r="QKG54" s="316"/>
      <c r="QKH54" s="316"/>
      <c r="QKI54" s="316"/>
      <c r="QKJ54" s="316"/>
      <c r="QKK54" s="316"/>
      <c r="QKL54" s="316"/>
      <c r="QKM54" s="316"/>
      <c r="QKN54" s="316"/>
      <c r="QKO54" s="316"/>
      <c r="QKP54" s="316"/>
      <c r="QKQ54" s="316"/>
      <c r="QKR54" s="316"/>
      <c r="QKS54" s="316"/>
      <c r="QKT54" s="316"/>
      <c r="QKU54" s="316"/>
      <c r="QKV54" s="316"/>
      <c r="QKW54" s="316"/>
      <c r="QKX54" s="316"/>
      <c r="QKY54" s="316"/>
      <c r="QKZ54" s="316"/>
      <c r="QLA54" s="316"/>
      <c r="QLB54" s="316"/>
      <c r="QLC54" s="316"/>
      <c r="QLD54" s="316"/>
      <c r="QLE54" s="316"/>
      <c r="QLF54" s="316"/>
      <c r="QLG54" s="316"/>
      <c r="QLH54" s="316"/>
      <c r="QLI54" s="316"/>
      <c r="QLJ54" s="316"/>
      <c r="QLK54" s="316"/>
      <c r="QLL54" s="316"/>
      <c r="QLM54" s="316"/>
      <c r="QLN54" s="316"/>
      <c r="QLO54" s="316"/>
      <c r="QLP54" s="316"/>
      <c r="QLQ54" s="316"/>
      <c r="QLR54" s="316"/>
      <c r="QLS54" s="316"/>
      <c r="QLT54" s="316"/>
      <c r="QLU54" s="316"/>
      <c r="QLV54" s="316"/>
      <c r="QLW54" s="316"/>
      <c r="QLX54" s="316"/>
      <c r="QLY54" s="316"/>
      <c r="QLZ54" s="316"/>
      <c r="QMA54" s="316"/>
      <c r="QMB54" s="316"/>
      <c r="QMC54" s="316"/>
      <c r="QMD54" s="316"/>
      <c r="QME54" s="316"/>
      <c r="QMF54" s="316"/>
      <c r="QMG54" s="316"/>
      <c r="QMH54" s="316"/>
      <c r="QMI54" s="316"/>
      <c r="QMJ54" s="316"/>
      <c r="QMK54" s="316"/>
      <c r="QML54" s="316"/>
      <c r="QMM54" s="316"/>
      <c r="QMN54" s="316"/>
      <c r="QMO54" s="316"/>
      <c r="QMP54" s="316"/>
      <c r="QMQ54" s="316"/>
      <c r="QMR54" s="316"/>
      <c r="QMS54" s="316"/>
      <c r="QMT54" s="316"/>
      <c r="QMU54" s="316"/>
      <c r="QMV54" s="316"/>
      <c r="QMW54" s="316"/>
      <c r="QMX54" s="316"/>
      <c r="QMY54" s="316"/>
      <c r="QMZ54" s="316"/>
      <c r="QNA54" s="316"/>
      <c r="QNB54" s="316"/>
      <c r="QNC54" s="316"/>
      <c r="QND54" s="316"/>
      <c r="QNE54" s="316"/>
      <c r="QNF54" s="316"/>
      <c r="QNG54" s="316"/>
      <c r="QNH54" s="316"/>
      <c r="QNI54" s="316"/>
      <c r="QNJ54" s="316"/>
      <c r="QNK54" s="316"/>
      <c r="QNL54" s="316"/>
      <c r="QNM54" s="316"/>
      <c r="QNN54" s="316"/>
      <c r="QNO54" s="316"/>
      <c r="QNP54" s="316"/>
      <c r="QNQ54" s="316"/>
      <c r="QNR54" s="316"/>
      <c r="QNS54" s="316"/>
      <c r="QNT54" s="316"/>
      <c r="QNU54" s="316"/>
      <c r="QNV54" s="316"/>
      <c r="QNW54" s="316"/>
      <c r="QNX54" s="316"/>
      <c r="QNY54" s="316"/>
      <c r="QNZ54" s="316"/>
      <c r="QOA54" s="316"/>
      <c r="QOB54" s="316"/>
      <c r="QOC54" s="316"/>
      <c r="QOD54" s="316"/>
      <c r="QOE54" s="316"/>
      <c r="QOF54" s="316"/>
      <c r="QOG54" s="316"/>
      <c r="QOH54" s="316"/>
      <c r="QOI54" s="316"/>
      <c r="QOJ54" s="316"/>
      <c r="QOK54" s="316"/>
      <c r="QOL54" s="316"/>
      <c r="QOM54" s="316"/>
      <c r="QON54" s="316"/>
      <c r="QOO54" s="316"/>
      <c r="QOP54" s="316"/>
      <c r="QOQ54" s="316"/>
      <c r="QOR54" s="316"/>
      <c r="QOS54" s="316"/>
      <c r="QOT54" s="316"/>
      <c r="QOU54" s="316"/>
      <c r="QOV54" s="316"/>
      <c r="QOW54" s="316"/>
      <c r="QOX54" s="316"/>
      <c r="QOY54" s="316"/>
      <c r="QOZ54" s="316"/>
      <c r="QPA54" s="316"/>
      <c r="QPB54" s="316"/>
      <c r="QPC54" s="316"/>
      <c r="QPD54" s="316"/>
      <c r="QPE54" s="316"/>
      <c r="QPF54" s="316"/>
      <c r="QPG54" s="316"/>
      <c r="QPH54" s="316"/>
      <c r="QPI54" s="316"/>
      <c r="QPJ54" s="316"/>
      <c r="QPK54" s="316"/>
      <c r="QPL54" s="316"/>
      <c r="QPM54" s="316"/>
      <c r="QPN54" s="316"/>
      <c r="QPO54" s="316"/>
      <c r="QPP54" s="316"/>
      <c r="QPQ54" s="316"/>
      <c r="QPR54" s="316"/>
      <c r="QPS54" s="316"/>
      <c r="QPT54" s="316"/>
      <c r="QPU54" s="316"/>
      <c r="QPV54" s="316"/>
      <c r="QPW54" s="316"/>
      <c r="QPX54" s="316"/>
      <c r="QPY54" s="316"/>
      <c r="QPZ54" s="316"/>
      <c r="QQA54" s="316"/>
      <c r="QQB54" s="316"/>
      <c r="QQC54" s="316"/>
      <c r="QQD54" s="316"/>
      <c r="QQE54" s="316"/>
      <c r="QQF54" s="316"/>
      <c r="QQG54" s="316"/>
      <c r="QQH54" s="316"/>
      <c r="QQI54" s="316"/>
      <c r="QQJ54" s="316"/>
      <c r="QQK54" s="316"/>
      <c r="QQL54" s="316"/>
      <c r="QQM54" s="316"/>
      <c r="QQN54" s="316"/>
      <c r="QQO54" s="316"/>
      <c r="QQP54" s="316"/>
      <c r="QQQ54" s="316"/>
      <c r="QQR54" s="316"/>
      <c r="QQS54" s="316"/>
      <c r="QQT54" s="316"/>
      <c r="QQU54" s="316"/>
      <c r="QQV54" s="316"/>
      <c r="QQW54" s="316"/>
      <c r="QQX54" s="316"/>
      <c r="QQY54" s="316"/>
      <c r="QQZ54" s="316"/>
      <c r="QRA54" s="316"/>
      <c r="QRB54" s="316"/>
      <c r="QRC54" s="316"/>
      <c r="QRD54" s="316"/>
      <c r="QRE54" s="316"/>
      <c r="QRF54" s="316"/>
      <c r="QRG54" s="316"/>
      <c r="QRH54" s="316"/>
      <c r="QRI54" s="316"/>
      <c r="QRJ54" s="316"/>
      <c r="QRK54" s="316"/>
      <c r="QRL54" s="316"/>
      <c r="QRM54" s="316"/>
      <c r="QRN54" s="316"/>
      <c r="QRO54" s="316"/>
      <c r="QRP54" s="316"/>
      <c r="QRQ54" s="316"/>
      <c r="QRR54" s="316"/>
      <c r="QRS54" s="316"/>
      <c r="QRT54" s="316"/>
      <c r="QRU54" s="316"/>
      <c r="QRV54" s="316"/>
      <c r="QRW54" s="316"/>
      <c r="QRX54" s="316"/>
      <c r="QRY54" s="316"/>
      <c r="QRZ54" s="316"/>
      <c r="QSA54" s="316"/>
      <c r="QSB54" s="316"/>
      <c r="QSC54" s="316"/>
      <c r="QSD54" s="316"/>
      <c r="QSE54" s="316"/>
      <c r="QSF54" s="316"/>
      <c r="QSG54" s="316"/>
      <c r="QSH54" s="316"/>
      <c r="QSI54" s="316"/>
      <c r="QSJ54" s="316"/>
      <c r="QSK54" s="316"/>
      <c r="QSL54" s="316"/>
      <c r="QSM54" s="316"/>
      <c r="QSN54" s="316"/>
      <c r="QSO54" s="316"/>
      <c r="QSP54" s="316"/>
      <c r="QSQ54" s="316"/>
      <c r="QSR54" s="316"/>
      <c r="QSS54" s="316"/>
      <c r="QST54" s="316"/>
      <c r="QSU54" s="316"/>
      <c r="QSV54" s="316"/>
      <c r="QSW54" s="316"/>
      <c r="QSX54" s="316"/>
      <c r="QSY54" s="316"/>
      <c r="QSZ54" s="316"/>
      <c r="QTA54" s="316"/>
      <c r="QTB54" s="316"/>
      <c r="QTC54" s="316"/>
      <c r="QTD54" s="316"/>
      <c r="QTE54" s="316"/>
      <c r="QTF54" s="316"/>
      <c r="QTG54" s="316"/>
      <c r="QTH54" s="316"/>
      <c r="QTI54" s="316"/>
      <c r="QTJ54" s="316"/>
      <c r="QTK54" s="316"/>
      <c r="QTL54" s="316"/>
      <c r="QTM54" s="316"/>
      <c r="QTN54" s="316"/>
      <c r="QTO54" s="316"/>
      <c r="QTP54" s="316"/>
      <c r="QTQ54" s="316"/>
      <c r="QTR54" s="316"/>
      <c r="QTS54" s="316"/>
      <c r="QTT54" s="316"/>
      <c r="QTU54" s="316"/>
      <c r="QTV54" s="316"/>
      <c r="QTW54" s="316"/>
      <c r="QTX54" s="316"/>
      <c r="QTY54" s="316"/>
      <c r="QTZ54" s="316"/>
      <c r="QUA54" s="316"/>
      <c r="QUB54" s="316"/>
      <c r="QUC54" s="316"/>
      <c r="QUD54" s="316"/>
      <c r="QUE54" s="316"/>
      <c r="QUF54" s="316"/>
      <c r="QUG54" s="316"/>
      <c r="QUH54" s="316"/>
      <c r="QUI54" s="316"/>
      <c r="QUJ54" s="316"/>
      <c r="QUK54" s="316"/>
      <c r="QUL54" s="316"/>
      <c r="QUM54" s="316"/>
      <c r="QUN54" s="316"/>
      <c r="QUO54" s="316"/>
      <c r="QUP54" s="316"/>
      <c r="QUQ54" s="316"/>
      <c r="QUR54" s="316"/>
      <c r="QUS54" s="316"/>
      <c r="QUT54" s="316"/>
      <c r="QUU54" s="316"/>
      <c r="QUV54" s="316"/>
      <c r="QUW54" s="316"/>
      <c r="QUX54" s="316"/>
      <c r="QUY54" s="316"/>
      <c r="QUZ54" s="316"/>
      <c r="QVA54" s="316"/>
      <c r="QVB54" s="316"/>
      <c r="QVC54" s="316"/>
      <c r="QVD54" s="316"/>
      <c r="QVE54" s="316"/>
      <c r="QVF54" s="316"/>
      <c r="QVG54" s="316"/>
      <c r="QVH54" s="316"/>
      <c r="QVI54" s="316"/>
      <c r="QVJ54" s="316"/>
      <c r="QVK54" s="316"/>
      <c r="QVL54" s="316"/>
      <c r="QVM54" s="316"/>
      <c r="QVN54" s="316"/>
      <c r="QVO54" s="316"/>
      <c r="QVP54" s="316"/>
      <c r="QVQ54" s="316"/>
      <c r="QVR54" s="316"/>
      <c r="QVS54" s="316"/>
      <c r="QVT54" s="316"/>
      <c r="QVU54" s="316"/>
      <c r="QVV54" s="316"/>
      <c r="QVW54" s="316"/>
      <c r="QVX54" s="316"/>
      <c r="QVY54" s="316"/>
      <c r="QVZ54" s="316"/>
      <c r="QWA54" s="316"/>
      <c r="QWB54" s="316"/>
      <c r="QWC54" s="316"/>
      <c r="QWD54" s="316"/>
      <c r="QWE54" s="316"/>
      <c r="QWF54" s="316"/>
      <c r="QWG54" s="316"/>
      <c r="QWH54" s="316"/>
      <c r="QWI54" s="316"/>
      <c r="QWJ54" s="316"/>
      <c r="QWK54" s="316"/>
      <c r="QWL54" s="316"/>
      <c r="QWM54" s="316"/>
      <c r="QWN54" s="316"/>
      <c r="QWO54" s="316"/>
      <c r="QWP54" s="316"/>
      <c r="QWQ54" s="316"/>
      <c r="QWR54" s="316"/>
      <c r="QWS54" s="316"/>
      <c r="QWT54" s="316"/>
      <c r="QWU54" s="316"/>
      <c r="QWV54" s="316"/>
      <c r="QWW54" s="316"/>
      <c r="QWX54" s="316"/>
      <c r="QWY54" s="316"/>
      <c r="QWZ54" s="316"/>
      <c r="QXA54" s="316"/>
      <c r="QXB54" s="316"/>
      <c r="QXC54" s="316"/>
      <c r="QXD54" s="316"/>
      <c r="QXE54" s="316"/>
      <c r="QXF54" s="316"/>
      <c r="QXG54" s="316"/>
      <c r="QXH54" s="316"/>
      <c r="QXI54" s="316"/>
      <c r="QXJ54" s="316"/>
      <c r="QXK54" s="316"/>
      <c r="QXL54" s="316"/>
      <c r="QXM54" s="316"/>
      <c r="QXN54" s="316"/>
      <c r="QXO54" s="316"/>
      <c r="QXP54" s="316"/>
      <c r="QXQ54" s="316"/>
      <c r="QXR54" s="316"/>
      <c r="QXS54" s="316"/>
      <c r="QXT54" s="316"/>
      <c r="QXU54" s="316"/>
      <c r="QXV54" s="316"/>
      <c r="QXW54" s="316"/>
      <c r="QXX54" s="316"/>
      <c r="QXY54" s="316"/>
      <c r="QXZ54" s="316"/>
      <c r="QYA54" s="316"/>
      <c r="QYB54" s="316"/>
      <c r="QYC54" s="316"/>
      <c r="QYD54" s="316"/>
      <c r="QYE54" s="316"/>
      <c r="QYF54" s="316"/>
      <c r="QYG54" s="316"/>
      <c r="QYH54" s="316"/>
      <c r="QYI54" s="316"/>
      <c r="QYJ54" s="316"/>
      <c r="QYK54" s="316"/>
      <c r="QYL54" s="316"/>
      <c r="QYM54" s="316"/>
      <c r="QYN54" s="316"/>
      <c r="QYO54" s="316"/>
      <c r="QYP54" s="316"/>
      <c r="QYQ54" s="316"/>
      <c r="QYR54" s="316"/>
      <c r="QYS54" s="316"/>
      <c r="QYT54" s="316"/>
      <c r="QYU54" s="316"/>
      <c r="QYV54" s="316"/>
      <c r="QYW54" s="316"/>
      <c r="QYX54" s="316"/>
      <c r="QYY54" s="316"/>
      <c r="QYZ54" s="316"/>
      <c r="QZA54" s="316"/>
      <c r="QZB54" s="316"/>
      <c r="QZC54" s="316"/>
      <c r="QZD54" s="316"/>
      <c r="QZE54" s="316"/>
      <c r="QZF54" s="316"/>
      <c r="QZG54" s="316"/>
      <c r="QZH54" s="316"/>
      <c r="QZI54" s="316"/>
      <c r="QZJ54" s="316"/>
      <c r="QZK54" s="316"/>
      <c r="QZL54" s="316"/>
      <c r="QZM54" s="316"/>
      <c r="QZN54" s="316"/>
      <c r="QZO54" s="316"/>
      <c r="QZP54" s="316"/>
      <c r="QZQ54" s="316"/>
      <c r="QZR54" s="316"/>
      <c r="QZS54" s="316"/>
      <c r="QZT54" s="316"/>
      <c r="QZU54" s="316"/>
      <c r="QZV54" s="316"/>
      <c r="QZW54" s="316"/>
      <c r="QZX54" s="316"/>
      <c r="QZY54" s="316"/>
      <c r="QZZ54" s="316"/>
      <c r="RAA54" s="316"/>
      <c r="RAB54" s="316"/>
      <c r="RAC54" s="316"/>
      <c r="RAD54" s="316"/>
      <c r="RAE54" s="316"/>
      <c r="RAF54" s="316"/>
      <c r="RAG54" s="316"/>
      <c r="RAH54" s="316"/>
      <c r="RAI54" s="316"/>
      <c r="RAJ54" s="316"/>
      <c r="RAK54" s="316"/>
      <c r="RAL54" s="316"/>
      <c r="RAM54" s="316"/>
      <c r="RAN54" s="316"/>
      <c r="RAO54" s="316"/>
      <c r="RAP54" s="316"/>
      <c r="RAQ54" s="316"/>
      <c r="RAR54" s="316"/>
      <c r="RAS54" s="316"/>
      <c r="RAT54" s="316"/>
      <c r="RAU54" s="316"/>
      <c r="RAV54" s="316"/>
      <c r="RAW54" s="316"/>
      <c r="RAX54" s="316"/>
      <c r="RAY54" s="316"/>
      <c r="RAZ54" s="316"/>
      <c r="RBA54" s="316"/>
      <c r="RBB54" s="316"/>
      <c r="RBC54" s="316"/>
      <c r="RBD54" s="316"/>
      <c r="RBE54" s="316"/>
      <c r="RBF54" s="316"/>
      <c r="RBG54" s="316"/>
      <c r="RBH54" s="316"/>
      <c r="RBI54" s="316"/>
      <c r="RBJ54" s="316"/>
      <c r="RBK54" s="316"/>
      <c r="RBL54" s="316"/>
      <c r="RBM54" s="316"/>
      <c r="RBN54" s="316"/>
      <c r="RBO54" s="316"/>
      <c r="RBP54" s="316"/>
      <c r="RBQ54" s="316"/>
      <c r="RBR54" s="316"/>
      <c r="RBS54" s="316"/>
      <c r="RBT54" s="316"/>
      <c r="RBU54" s="316"/>
      <c r="RBV54" s="316"/>
      <c r="RBW54" s="316"/>
      <c r="RBX54" s="316"/>
      <c r="RBY54" s="316"/>
      <c r="RBZ54" s="316"/>
      <c r="RCA54" s="316"/>
      <c r="RCB54" s="316"/>
      <c r="RCC54" s="316"/>
      <c r="RCD54" s="316"/>
      <c r="RCE54" s="316"/>
      <c r="RCF54" s="316"/>
      <c r="RCG54" s="316"/>
      <c r="RCH54" s="316"/>
      <c r="RCI54" s="316"/>
      <c r="RCJ54" s="316"/>
      <c r="RCK54" s="316"/>
      <c r="RCL54" s="316"/>
      <c r="RCM54" s="316"/>
      <c r="RCN54" s="316"/>
      <c r="RCO54" s="316"/>
      <c r="RCP54" s="316"/>
      <c r="RCQ54" s="316"/>
      <c r="RCR54" s="316"/>
      <c r="RCS54" s="316"/>
      <c r="RCT54" s="316"/>
      <c r="RCU54" s="316"/>
      <c r="RCV54" s="316"/>
      <c r="RCW54" s="316"/>
      <c r="RCX54" s="316"/>
      <c r="RCY54" s="316"/>
      <c r="RCZ54" s="316"/>
      <c r="RDA54" s="316"/>
      <c r="RDB54" s="316"/>
      <c r="RDC54" s="316"/>
      <c r="RDD54" s="316"/>
      <c r="RDE54" s="316"/>
      <c r="RDF54" s="316"/>
      <c r="RDG54" s="316"/>
      <c r="RDH54" s="316"/>
      <c r="RDI54" s="316"/>
      <c r="RDJ54" s="316"/>
      <c r="RDK54" s="316"/>
      <c r="RDL54" s="316"/>
      <c r="RDM54" s="316"/>
      <c r="RDN54" s="316"/>
      <c r="RDO54" s="316"/>
      <c r="RDP54" s="316"/>
      <c r="RDQ54" s="316"/>
      <c r="RDR54" s="316"/>
      <c r="RDS54" s="316"/>
      <c r="RDT54" s="316"/>
      <c r="RDU54" s="316"/>
      <c r="RDV54" s="316"/>
      <c r="RDW54" s="316"/>
      <c r="RDX54" s="316"/>
      <c r="RDY54" s="316"/>
      <c r="RDZ54" s="316"/>
      <c r="REA54" s="316"/>
      <c r="REB54" s="316"/>
      <c r="REC54" s="316"/>
      <c r="RED54" s="316"/>
      <c r="REE54" s="316"/>
      <c r="REF54" s="316"/>
      <c r="REG54" s="316"/>
      <c r="REH54" s="316"/>
      <c r="REI54" s="316"/>
      <c r="REJ54" s="316"/>
      <c r="REK54" s="316"/>
      <c r="REL54" s="316"/>
      <c r="REM54" s="316"/>
      <c r="REN54" s="316"/>
      <c r="REO54" s="316"/>
      <c r="REP54" s="316"/>
      <c r="REQ54" s="316"/>
      <c r="RER54" s="316"/>
      <c r="RES54" s="316"/>
      <c r="RET54" s="316"/>
      <c r="REU54" s="316"/>
      <c r="REV54" s="316"/>
      <c r="REW54" s="316"/>
      <c r="REX54" s="316"/>
      <c r="REY54" s="316"/>
      <c r="REZ54" s="316"/>
      <c r="RFA54" s="316"/>
      <c r="RFB54" s="316"/>
      <c r="RFC54" s="316"/>
      <c r="RFD54" s="316"/>
      <c r="RFE54" s="316"/>
      <c r="RFF54" s="316"/>
      <c r="RFG54" s="316"/>
      <c r="RFH54" s="316"/>
      <c r="RFI54" s="316"/>
      <c r="RFJ54" s="316"/>
      <c r="RFK54" s="316"/>
      <c r="RFL54" s="316"/>
      <c r="RFM54" s="316"/>
      <c r="RFN54" s="316"/>
      <c r="RFO54" s="316"/>
      <c r="RFP54" s="316"/>
      <c r="RFQ54" s="316"/>
      <c r="RFR54" s="316"/>
      <c r="RFS54" s="316"/>
      <c r="RFT54" s="316"/>
      <c r="RFU54" s="316"/>
      <c r="RFV54" s="316"/>
      <c r="RFW54" s="316"/>
      <c r="RFX54" s="316"/>
      <c r="RFY54" s="316"/>
      <c r="RFZ54" s="316"/>
      <c r="RGA54" s="316"/>
      <c r="RGB54" s="316"/>
      <c r="RGC54" s="316"/>
      <c r="RGD54" s="316"/>
      <c r="RGE54" s="316"/>
      <c r="RGF54" s="316"/>
      <c r="RGG54" s="316"/>
      <c r="RGH54" s="316"/>
      <c r="RGI54" s="316"/>
      <c r="RGJ54" s="316"/>
      <c r="RGK54" s="316"/>
      <c r="RGL54" s="316"/>
      <c r="RGM54" s="316"/>
      <c r="RGN54" s="316"/>
      <c r="RGO54" s="316"/>
      <c r="RGP54" s="316"/>
      <c r="RGQ54" s="316"/>
      <c r="RGR54" s="316"/>
      <c r="RGS54" s="316"/>
      <c r="RGT54" s="316"/>
      <c r="RGU54" s="316"/>
      <c r="RGV54" s="316"/>
      <c r="RGW54" s="316"/>
      <c r="RGX54" s="316"/>
      <c r="RGY54" s="316"/>
      <c r="RGZ54" s="316"/>
      <c r="RHA54" s="316"/>
      <c r="RHB54" s="316"/>
      <c r="RHC54" s="316"/>
      <c r="RHD54" s="316"/>
      <c r="RHE54" s="316"/>
      <c r="RHF54" s="316"/>
      <c r="RHG54" s="316"/>
      <c r="RHH54" s="316"/>
      <c r="RHI54" s="316"/>
      <c r="RHJ54" s="316"/>
      <c r="RHK54" s="316"/>
      <c r="RHL54" s="316"/>
      <c r="RHM54" s="316"/>
      <c r="RHN54" s="316"/>
      <c r="RHO54" s="316"/>
      <c r="RHP54" s="316"/>
      <c r="RHQ54" s="316"/>
      <c r="RHR54" s="316"/>
      <c r="RHS54" s="316"/>
      <c r="RHT54" s="316"/>
      <c r="RHU54" s="316"/>
      <c r="RHV54" s="316"/>
      <c r="RHW54" s="316"/>
      <c r="RHX54" s="316"/>
      <c r="RHY54" s="316"/>
      <c r="RHZ54" s="316"/>
      <c r="RIA54" s="316"/>
      <c r="RIB54" s="316"/>
      <c r="RIC54" s="316"/>
      <c r="RID54" s="316"/>
      <c r="RIE54" s="316"/>
      <c r="RIF54" s="316"/>
      <c r="RIG54" s="316"/>
      <c r="RIH54" s="316"/>
      <c r="RII54" s="316"/>
      <c r="RIJ54" s="316"/>
      <c r="RIK54" s="316"/>
      <c r="RIL54" s="316"/>
      <c r="RIM54" s="316"/>
      <c r="RIN54" s="316"/>
      <c r="RIO54" s="316"/>
      <c r="RIP54" s="316"/>
      <c r="RIQ54" s="316"/>
      <c r="RIR54" s="316"/>
      <c r="RIS54" s="316"/>
      <c r="RIT54" s="316"/>
      <c r="RIU54" s="316"/>
      <c r="RIV54" s="316"/>
      <c r="RIW54" s="316"/>
      <c r="RIX54" s="316"/>
      <c r="RIY54" s="316"/>
      <c r="RIZ54" s="316"/>
      <c r="RJA54" s="316"/>
      <c r="RJB54" s="316"/>
      <c r="RJC54" s="316"/>
      <c r="RJD54" s="316"/>
      <c r="RJE54" s="316"/>
      <c r="RJF54" s="316"/>
      <c r="RJG54" s="316"/>
      <c r="RJH54" s="316"/>
      <c r="RJI54" s="316"/>
      <c r="RJJ54" s="316"/>
      <c r="RJK54" s="316"/>
      <c r="RJL54" s="316"/>
      <c r="RJM54" s="316"/>
      <c r="RJN54" s="316"/>
      <c r="RJO54" s="316"/>
      <c r="RJP54" s="316"/>
      <c r="RJQ54" s="316"/>
      <c r="RJR54" s="316"/>
      <c r="RJS54" s="316"/>
      <c r="RJT54" s="316"/>
      <c r="RJU54" s="316"/>
      <c r="RJV54" s="316"/>
      <c r="RJW54" s="316"/>
      <c r="RJX54" s="316"/>
      <c r="RJY54" s="316"/>
      <c r="RJZ54" s="316"/>
      <c r="RKA54" s="316"/>
      <c r="RKB54" s="316"/>
      <c r="RKC54" s="316"/>
      <c r="RKD54" s="316"/>
      <c r="RKE54" s="316"/>
      <c r="RKF54" s="316"/>
      <c r="RKG54" s="316"/>
      <c r="RKH54" s="316"/>
      <c r="RKI54" s="316"/>
      <c r="RKJ54" s="316"/>
      <c r="RKK54" s="316"/>
      <c r="RKL54" s="316"/>
      <c r="RKM54" s="316"/>
      <c r="RKN54" s="316"/>
      <c r="RKO54" s="316"/>
      <c r="RKP54" s="316"/>
      <c r="RKQ54" s="316"/>
      <c r="RKR54" s="316"/>
      <c r="RKS54" s="316"/>
      <c r="RKT54" s="316"/>
      <c r="RKU54" s="316"/>
      <c r="RKV54" s="316"/>
      <c r="RKW54" s="316"/>
      <c r="RKX54" s="316"/>
      <c r="RKY54" s="316"/>
      <c r="RKZ54" s="316"/>
      <c r="RLA54" s="316"/>
      <c r="RLB54" s="316"/>
      <c r="RLC54" s="316"/>
      <c r="RLD54" s="316"/>
      <c r="RLE54" s="316"/>
      <c r="RLF54" s="316"/>
      <c r="RLG54" s="316"/>
      <c r="RLH54" s="316"/>
      <c r="RLI54" s="316"/>
      <c r="RLJ54" s="316"/>
      <c r="RLK54" s="316"/>
      <c r="RLL54" s="316"/>
      <c r="RLM54" s="316"/>
      <c r="RLN54" s="316"/>
      <c r="RLO54" s="316"/>
      <c r="RLP54" s="316"/>
      <c r="RLQ54" s="316"/>
      <c r="RLR54" s="316"/>
      <c r="RLS54" s="316"/>
      <c r="RLT54" s="316"/>
      <c r="RLU54" s="316"/>
      <c r="RLV54" s="316"/>
      <c r="RLW54" s="316"/>
      <c r="RLX54" s="316"/>
      <c r="RLY54" s="316"/>
      <c r="RLZ54" s="316"/>
      <c r="RMA54" s="316"/>
      <c r="RMB54" s="316"/>
      <c r="RMC54" s="316"/>
      <c r="RMD54" s="316"/>
      <c r="RME54" s="316"/>
      <c r="RMF54" s="316"/>
      <c r="RMG54" s="316"/>
      <c r="RMH54" s="316"/>
      <c r="RMI54" s="316"/>
      <c r="RMJ54" s="316"/>
      <c r="RMK54" s="316"/>
      <c r="RML54" s="316"/>
      <c r="RMM54" s="316"/>
      <c r="RMN54" s="316"/>
      <c r="RMO54" s="316"/>
      <c r="RMP54" s="316"/>
      <c r="RMQ54" s="316"/>
      <c r="RMR54" s="316"/>
      <c r="RMS54" s="316"/>
      <c r="RMT54" s="316"/>
      <c r="RMU54" s="316"/>
      <c r="RMV54" s="316"/>
      <c r="RMW54" s="316"/>
      <c r="RMX54" s="316"/>
      <c r="RMY54" s="316"/>
      <c r="RMZ54" s="316"/>
      <c r="RNA54" s="316"/>
      <c r="RNB54" s="316"/>
      <c r="RNC54" s="316"/>
      <c r="RND54" s="316"/>
      <c r="RNE54" s="316"/>
      <c r="RNF54" s="316"/>
      <c r="RNG54" s="316"/>
      <c r="RNH54" s="316"/>
      <c r="RNI54" s="316"/>
      <c r="RNJ54" s="316"/>
      <c r="RNK54" s="316"/>
      <c r="RNL54" s="316"/>
      <c r="RNM54" s="316"/>
      <c r="RNN54" s="316"/>
      <c r="RNO54" s="316"/>
      <c r="RNP54" s="316"/>
      <c r="RNQ54" s="316"/>
      <c r="RNR54" s="316"/>
      <c r="RNS54" s="316"/>
      <c r="RNT54" s="316"/>
      <c r="RNU54" s="316"/>
      <c r="RNV54" s="316"/>
      <c r="RNW54" s="316"/>
      <c r="RNX54" s="316"/>
      <c r="RNY54" s="316"/>
      <c r="RNZ54" s="316"/>
      <c r="ROA54" s="316"/>
      <c r="ROB54" s="316"/>
      <c r="ROC54" s="316"/>
      <c r="ROD54" s="316"/>
      <c r="ROE54" s="316"/>
      <c r="ROF54" s="316"/>
      <c r="ROG54" s="316"/>
      <c r="ROH54" s="316"/>
      <c r="ROI54" s="316"/>
      <c r="ROJ54" s="316"/>
      <c r="ROK54" s="316"/>
      <c r="ROL54" s="316"/>
      <c r="ROM54" s="316"/>
      <c r="RON54" s="316"/>
      <c r="ROO54" s="316"/>
      <c r="ROP54" s="316"/>
      <c r="ROQ54" s="316"/>
      <c r="ROR54" s="316"/>
      <c r="ROS54" s="316"/>
      <c r="ROT54" s="316"/>
      <c r="ROU54" s="316"/>
      <c r="ROV54" s="316"/>
      <c r="ROW54" s="316"/>
      <c r="ROX54" s="316"/>
      <c r="ROY54" s="316"/>
      <c r="ROZ54" s="316"/>
      <c r="RPA54" s="316"/>
      <c r="RPB54" s="316"/>
      <c r="RPC54" s="316"/>
      <c r="RPD54" s="316"/>
      <c r="RPE54" s="316"/>
      <c r="RPF54" s="316"/>
      <c r="RPG54" s="316"/>
      <c r="RPH54" s="316"/>
      <c r="RPI54" s="316"/>
      <c r="RPJ54" s="316"/>
      <c r="RPK54" s="316"/>
      <c r="RPL54" s="316"/>
      <c r="RPM54" s="316"/>
      <c r="RPN54" s="316"/>
      <c r="RPO54" s="316"/>
      <c r="RPP54" s="316"/>
      <c r="RPQ54" s="316"/>
      <c r="RPR54" s="316"/>
      <c r="RPS54" s="316"/>
      <c r="RPT54" s="316"/>
      <c r="RPU54" s="316"/>
      <c r="RPV54" s="316"/>
      <c r="RPW54" s="316"/>
      <c r="RPX54" s="316"/>
      <c r="RPY54" s="316"/>
      <c r="RPZ54" s="316"/>
      <c r="RQA54" s="316"/>
      <c r="RQB54" s="316"/>
      <c r="RQC54" s="316"/>
      <c r="RQD54" s="316"/>
      <c r="RQE54" s="316"/>
      <c r="RQF54" s="316"/>
      <c r="RQG54" s="316"/>
      <c r="RQH54" s="316"/>
      <c r="RQI54" s="316"/>
      <c r="RQJ54" s="316"/>
      <c r="RQK54" s="316"/>
      <c r="RQL54" s="316"/>
      <c r="RQM54" s="316"/>
      <c r="RQN54" s="316"/>
      <c r="RQO54" s="316"/>
      <c r="RQP54" s="316"/>
      <c r="RQQ54" s="316"/>
      <c r="RQR54" s="316"/>
      <c r="RQS54" s="316"/>
      <c r="RQT54" s="316"/>
      <c r="RQU54" s="316"/>
      <c r="RQV54" s="316"/>
      <c r="RQW54" s="316"/>
      <c r="RQX54" s="316"/>
      <c r="RQY54" s="316"/>
      <c r="RQZ54" s="316"/>
      <c r="RRA54" s="316"/>
      <c r="RRB54" s="316"/>
      <c r="RRC54" s="316"/>
      <c r="RRD54" s="316"/>
      <c r="RRE54" s="316"/>
      <c r="RRF54" s="316"/>
      <c r="RRG54" s="316"/>
      <c r="RRH54" s="316"/>
      <c r="RRI54" s="316"/>
      <c r="RRJ54" s="316"/>
      <c r="RRK54" s="316"/>
      <c r="RRL54" s="316"/>
      <c r="RRM54" s="316"/>
      <c r="RRN54" s="316"/>
      <c r="RRO54" s="316"/>
      <c r="RRP54" s="316"/>
      <c r="RRQ54" s="316"/>
      <c r="RRR54" s="316"/>
      <c r="RRS54" s="316"/>
      <c r="RRT54" s="316"/>
      <c r="RRU54" s="316"/>
      <c r="RRV54" s="316"/>
      <c r="RRW54" s="316"/>
      <c r="RRX54" s="316"/>
      <c r="RRY54" s="316"/>
      <c r="RRZ54" s="316"/>
      <c r="RSA54" s="316"/>
      <c r="RSB54" s="316"/>
      <c r="RSC54" s="316"/>
      <c r="RSD54" s="316"/>
      <c r="RSE54" s="316"/>
      <c r="RSF54" s="316"/>
      <c r="RSG54" s="316"/>
      <c r="RSH54" s="316"/>
      <c r="RSI54" s="316"/>
      <c r="RSJ54" s="316"/>
      <c r="RSK54" s="316"/>
      <c r="RSL54" s="316"/>
      <c r="RSM54" s="316"/>
      <c r="RSN54" s="316"/>
      <c r="RSO54" s="316"/>
      <c r="RSP54" s="316"/>
      <c r="RSQ54" s="316"/>
      <c r="RSR54" s="316"/>
      <c r="RSS54" s="316"/>
      <c r="RST54" s="316"/>
      <c r="RSU54" s="316"/>
      <c r="RSV54" s="316"/>
      <c r="RSW54" s="316"/>
      <c r="RSX54" s="316"/>
      <c r="RSY54" s="316"/>
      <c r="RSZ54" s="316"/>
      <c r="RTA54" s="316"/>
      <c r="RTB54" s="316"/>
      <c r="RTC54" s="316"/>
      <c r="RTD54" s="316"/>
      <c r="RTE54" s="316"/>
      <c r="RTF54" s="316"/>
      <c r="RTG54" s="316"/>
      <c r="RTH54" s="316"/>
      <c r="RTI54" s="316"/>
      <c r="RTJ54" s="316"/>
      <c r="RTK54" s="316"/>
      <c r="RTL54" s="316"/>
      <c r="RTM54" s="316"/>
      <c r="RTN54" s="316"/>
      <c r="RTO54" s="316"/>
      <c r="RTP54" s="316"/>
      <c r="RTQ54" s="316"/>
      <c r="RTR54" s="316"/>
      <c r="RTS54" s="316"/>
      <c r="RTT54" s="316"/>
      <c r="RTU54" s="316"/>
      <c r="RTV54" s="316"/>
      <c r="RTW54" s="316"/>
      <c r="RTX54" s="316"/>
      <c r="RTY54" s="316"/>
      <c r="RTZ54" s="316"/>
      <c r="RUA54" s="316"/>
      <c r="RUB54" s="316"/>
      <c r="RUC54" s="316"/>
      <c r="RUD54" s="316"/>
      <c r="RUE54" s="316"/>
      <c r="RUF54" s="316"/>
      <c r="RUG54" s="316"/>
      <c r="RUH54" s="316"/>
      <c r="RUI54" s="316"/>
      <c r="RUJ54" s="316"/>
      <c r="RUK54" s="316"/>
      <c r="RUL54" s="316"/>
      <c r="RUM54" s="316"/>
      <c r="RUN54" s="316"/>
      <c r="RUO54" s="316"/>
      <c r="RUP54" s="316"/>
      <c r="RUQ54" s="316"/>
      <c r="RUR54" s="316"/>
      <c r="RUS54" s="316"/>
      <c r="RUT54" s="316"/>
      <c r="RUU54" s="316"/>
      <c r="RUV54" s="316"/>
      <c r="RUW54" s="316"/>
      <c r="RUX54" s="316"/>
      <c r="RUY54" s="316"/>
      <c r="RUZ54" s="316"/>
      <c r="RVA54" s="316"/>
      <c r="RVB54" s="316"/>
      <c r="RVC54" s="316"/>
      <c r="RVD54" s="316"/>
      <c r="RVE54" s="316"/>
      <c r="RVF54" s="316"/>
      <c r="RVG54" s="316"/>
      <c r="RVH54" s="316"/>
      <c r="RVI54" s="316"/>
      <c r="RVJ54" s="316"/>
      <c r="RVK54" s="316"/>
      <c r="RVL54" s="316"/>
      <c r="RVM54" s="316"/>
      <c r="RVN54" s="316"/>
      <c r="RVO54" s="316"/>
      <c r="RVP54" s="316"/>
      <c r="RVQ54" s="316"/>
      <c r="RVR54" s="316"/>
      <c r="RVS54" s="316"/>
      <c r="RVT54" s="316"/>
      <c r="RVU54" s="316"/>
      <c r="RVV54" s="316"/>
      <c r="RVW54" s="316"/>
      <c r="RVX54" s="316"/>
      <c r="RVY54" s="316"/>
      <c r="RVZ54" s="316"/>
      <c r="RWA54" s="316"/>
      <c r="RWB54" s="316"/>
      <c r="RWC54" s="316"/>
      <c r="RWD54" s="316"/>
      <c r="RWE54" s="316"/>
      <c r="RWF54" s="316"/>
      <c r="RWG54" s="316"/>
      <c r="RWH54" s="316"/>
      <c r="RWI54" s="316"/>
      <c r="RWJ54" s="316"/>
      <c r="RWK54" s="316"/>
      <c r="RWL54" s="316"/>
      <c r="RWM54" s="316"/>
      <c r="RWN54" s="316"/>
      <c r="RWO54" s="316"/>
      <c r="RWP54" s="316"/>
      <c r="RWQ54" s="316"/>
      <c r="RWR54" s="316"/>
      <c r="RWS54" s="316"/>
      <c r="RWT54" s="316"/>
      <c r="RWU54" s="316"/>
      <c r="RWV54" s="316"/>
      <c r="RWW54" s="316"/>
      <c r="RWX54" s="316"/>
      <c r="RWY54" s="316"/>
      <c r="RWZ54" s="316"/>
      <c r="RXA54" s="316"/>
      <c r="RXB54" s="316"/>
      <c r="RXC54" s="316"/>
      <c r="RXD54" s="316"/>
      <c r="RXE54" s="316"/>
      <c r="RXF54" s="316"/>
      <c r="RXG54" s="316"/>
      <c r="RXH54" s="316"/>
      <c r="RXI54" s="316"/>
      <c r="RXJ54" s="316"/>
      <c r="RXK54" s="316"/>
      <c r="RXL54" s="316"/>
      <c r="RXM54" s="316"/>
      <c r="RXN54" s="316"/>
      <c r="RXO54" s="316"/>
      <c r="RXP54" s="316"/>
      <c r="RXQ54" s="316"/>
      <c r="RXR54" s="316"/>
      <c r="RXS54" s="316"/>
      <c r="RXT54" s="316"/>
      <c r="RXU54" s="316"/>
      <c r="RXV54" s="316"/>
      <c r="RXW54" s="316"/>
      <c r="RXX54" s="316"/>
      <c r="RXY54" s="316"/>
      <c r="RXZ54" s="316"/>
      <c r="RYA54" s="316"/>
      <c r="RYB54" s="316"/>
      <c r="RYC54" s="316"/>
      <c r="RYD54" s="316"/>
      <c r="RYE54" s="316"/>
      <c r="RYF54" s="316"/>
      <c r="RYG54" s="316"/>
      <c r="RYH54" s="316"/>
      <c r="RYI54" s="316"/>
      <c r="RYJ54" s="316"/>
      <c r="RYK54" s="316"/>
      <c r="RYL54" s="316"/>
      <c r="RYM54" s="316"/>
      <c r="RYN54" s="316"/>
      <c r="RYO54" s="316"/>
      <c r="RYP54" s="316"/>
      <c r="RYQ54" s="316"/>
      <c r="RYR54" s="316"/>
      <c r="RYS54" s="316"/>
      <c r="RYT54" s="316"/>
      <c r="RYU54" s="316"/>
      <c r="RYV54" s="316"/>
      <c r="RYW54" s="316"/>
      <c r="RYX54" s="316"/>
      <c r="RYY54" s="316"/>
      <c r="RYZ54" s="316"/>
      <c r="RZA54" s="316"/>
      <c r="RZB54" s="316"/>
      <c r="RZC54" s="316"/>
      <c r="RZD54" s="316"/>
      <c r="RZE54" s="316"/>
      <c r="RZF54" s="316"/>
      <c r="RZG54" s="316"/>
      <c r="RZH54" s="316"/>
      <c r="RZI54" s="316"/>
      <c r="RZJ54" s="316"/>
      <c r="RZK54" s="316"/>
      <c r="RZL54" s="316"/>
      <c r="RZM54" s="316"/>
      <c r="RZN54" s="316"/>
      <c r="RZO54" s="316"/>
      <c r="RZP54" s="316"/>
      <c r="RZQ54" s="316"/>
      <c r="RZR54" s="316"/>
      <c r="RZS54" s="316"/>
      <c r="RZT54" s="316"/>
      <c r="RZU54" s="316"/>
      <c r="RZV54" s="316"/>
      <c r="RZW54" s="316"/>
      <c r="RZX54" s="316"/>
      <c r="RZY54" s="316"/>
      <c r="RZZ54" s="316"/>
      <c r="SAA54" s="316"/>
      <c r="SAB54" s="316"/>
      <c r="SAC54" s="316"/>
      <c r="SAD54" s="316"/>
      <c r="SAE54" s="316"/>
      <c r="SAF54" s="316"/>
      <c r="SAG54" s="316"/>
      <c r="SAH54" s="316"/>
      <c r="SAI54" s="316"/>
      <c r="SAJ54" s="316"/>
      <c r="SAK54" s="316"/>
      <c r="SAL54" s="316"/>
      <c r="SAM54" s="316"/>
      <c r="SAN54" s="316"/>
      <c r="SAO54" s="316"/>
      <c r="SAP54" s="316"/>
      <c r="SAQ54" s="316"/>
      <c r="SAR54" s="316"/>
      <c r="SAS54" s="316"/>
      <c r="SAT54" s="316"/>
      <c r="SAU54" s="316"/>
      <c r="SAV54" s="316"/>
      <c r="SAW54" s="316"/>
      <c r="SAX54" s="316"/>
      <c r="SAY54" s="316"/>
      <c r="SAZ54" s="316"/>
      <c r="SBA54" s="316"/>
      <c r="SBB54" s="316"/>
      <c r="SBC54" s="316"/>
      <c r="SBD54" s="316"/>
      <c r="SBE54" s="316"/>
      <c r="SBF54" s="316"/>
      <c r="SBG54" s="316"/>
      <c r="SBH54" s="316"/>
      <c r="SBI54" s="316"/>
      <c r="SBJ54" s="316"/>
      <c r="SBK54" s="316"/>
      <c r="SBL54" s="316"/>
      <c r="SBM54" s="316"/>
      <c r="SBN54" s="316"/>
      <c r="SBO54" s="316"/>
      <c r="SBP54" s="316"/>
      <c r="SBQ54" s="316"/>
      <c r="SBR54" s="316"/>
      <c r="SBS54" s="316"/>
      <c r="SBT54" s="316"/>
      <c r="SBU54" s="316"/>
      <c r="SBV54" s="316"/>
      <c r="SBW54" s="316"/>
      <c r="SBX54" s="316"/>
      <c r="SBY54" s="316"/>
      <c r="SBZ54" s="316"/>
      <c r="SCA54" s="316"/>
      <c r="SCB54" s="316"/>
      <c r="SCC54" s="316"/>
      <c r="SCD54" s="316"/>
      <c r="SCE54" s="316"/>
      <c r="SCF54" s="316"/>
      <c r="SCG54" s="316"/>
      <c r="SCH54" s="316"/>
      <c r="SCI54" s="316"/>
      <c r="SCJ54" s="316"/>
      <c r="SCK54" s="316"/>
      <c r="SCL54" s="316"/>
      <c r="SCM54" s="316"/>
      <c r="SCN54" s="316"/>
      <c r="SCO54" s="316"/>
      <c r="SCP54" s="316"/>
      <c r="SCQ54" s="316"/>
      <c r="SCR54" s="316"/>
      <c r="SCS54" s="316"/>
      <c r="SCT54" s="316"/>
      <c r="SCU54" s="316"/>
      <c r="SCV54" s="316"/>
      <c r="SCW54" s="316"/>
      <c r="SCX54" s="316"/>
      <c r="SCY54" s="316"/>
      <c r="SCZ54" s="316"/>
      <c r="SDA54" s="316"/>
      <c r="SDB54" s="316"/>
      <c r="SDC54" s="316"/>
      <c r="SDD54" s="316"/>
      <c r="SDE54" s="316"/>
      <c r="SDF54" s="316"/>
      <c r="SDG54" s="316"/>
      <c r="SDH54" s="316"/>
      <c r="SDI54" s="316"/>
      <c r="SDJ54" s="316"/>
      <c r="SDK54" s="316"/>
      <c r="SDL54" s="316"/>
      <c r="SDM54" s="316"/>
      <c r="SDN54" s="316"/>
      <c r="SDO54" s="316"/>
      <c r="SDP54" s="316"/>
      <c r="SDQ54" s="316"/>
      <c r="SDR54" s="316"/>
      <c r="SDS54" s="316"/>
      <c r="SDT54" s="316"/>
      <c r="SDU54" s="316"/>
      <c r="SDV54" s="316"/>
      <c r="SDW54" s="316"/>
      <c r="SDX54" s="316"/>
      <c r="SDY54" s="316"/>
      <c r="SDZ54" s="316"/>
      <c r="SEA54" s="316"/>
      <c r="SEB54" s="316"/>
      <c r="SEC54" s="316"/>
      <c r="SED54" s="316"/>
      <c r="SEE54" s="316"/>
      <c r="SEF54" s="316"/>
      <c r="SEG54" s="316"/>
      <c r="SEH54" s="316"/>
      <c r="SEI54" s="316"/>
      <c r="SEJ54" s="316"/>
      <c r="SEK54" s="316"/>
      <c r="SEL54" s="316"/>
      <c r="SEM54" s="316"/>
      <c r="SEN54" s="316"/>
      <c r="SEO54" s="316"/>
      <c r="SEP54" s="316"/>
      <c r="SEQ54" s="316"/>
      <c r="SER54" s="316"/>
      <c r="SES54" s="316"/>
      <c r="SET54" s="316"/>
      <c r="SEU54" s="316"/>
      <c r="SEV54" s="316"/>
      <c r="SEW54" s="316"/>
      <c r="SEX54" s="316"/>
      <c r="SEY54" s="316"/>
      <c r="SEZ54" s="316"/>
      <c r="SFA54" s="316"/>
      <c r="SFB54" s="316"/>
      <c r="SFC54" s="316"/>
      <c r="SFD54" s="316"/>
      <c r="SFE54" s="316"/>
      <c r="SFF54" s="316"/>
      <c r="SFG54" s="316"/>
      <c r="SFH54" s="316"/>
      <c r="SFI54" s="316"/>
      <c r="SFJ54" s="316"/>
      <c r="SFK54" s="316"/>
      <c r="SFL54" s="316"/>
      <c r="SFM54" s="316"/>
      <c r="SFN54" s="316"/>
      <c r="SFO54" s="316"/>
      <c r="SFP54" s="316"/>
      <c r="SFQ54" s="316"/>
      <c r="SFR54" s="316"/>
      <c r="SFS54" s="316"/>
      <c r="SFT54" s="316"/>
      <c r="SFU54" s="316"/>
      <c r="SFV54" s="316"/>
      <c r="SFW54" s="316"/>
      <c r="SFX54" s="316"/>
      <c r="SFY54" s="316"/>
      <c r="SFZ54" s="316"/>
      <c r="SGA54" s="316"/>
      <c r="SGB54" s="316"/>
      <c r="SGC54" s="316"/>
      <c r="SGD54" s="316"/>
      <c r="SGE54" s="316"/>
      <c r="SGF54" s="316"/>
      <c r="SGG54" s="316"/>
      <c r="SGH54" s="316"/>
      <c r="SGI54" s="316"/>
      <c r="SGJ54" s="316"/>
      <c r="SGK54" s="316"/>
      <c r="SGL54" s="316"/>
      <c r="SGM54" s="316"/>
      <c r="SGN54" s="316"/>
      <c r="SGO54" s="316"/>
      <c r="SGP54" s="316"/>
      <c r="SGQ54" s="316"/>
      <c r="SGR54" s="316"/>
      <c r="SGS54" s="316"/>
      <c r="SGT54" s="316"/>
      <c r="SGU54" s="316"/>
      <c r="SGV54" s="316"/>
      <c r="SGW54" s="316"/>
      <c r="SGX54" s="316"/>
      <c r="SGY54" s="316"/>
      <c r="SGZ54" s="316"/>
      <c r="SHA54" s="316"/>
      <c r="SHB54" s="316"/>
      <c r="SHC54" s="316"/>
      <c r="SHD54" s="316"/>
      <c r="SHE54" s="316"/>
      <c r="SHF54" s="316"/>
      <c r="SHG54" s="316"/>
      <c r="SHH54" s="316"/>
      <c r="SHI54" s="316"/>
      <c r="SHJ54" s="316"/>
      <c r="SHK54" s="316"/>
      <c r="SHL54" s="316"/>
      <c r="SHM54" s="316"/>
      <c r="SHN54" s="316"/>
      <c r="SHO54" s="316"/>
      <c r="SHP54" s="316"/>
      <c r="SHQ54" s="316"/>
      <c r="SHR54" s="316"/>
      <c r="SHS54" s="316"/>
      <c r="SHT54" s="316"/>
      <c r="SHU54" s="316"/>
      <c r="SHV54" s="316"/>
      <c r="SHW54" s="316"/>
      <c r="SHX54" s="316"/>
      <c r="SHY54" s="316"/>
      <c r="SHZ54" s="316"/>
      <c r="SIA54" s="316"/>
      <c r="SIB54" s="316"/>
      <c r="SIC54" s="316"/>
      <c r="SID54" s="316"/>
      <c r="SIE54" s="316"/>
      <c r="SIF54" s="316"/>
      <c r="SIG54" s="316"/>
      <c r="SIH54" s="316"/>
      <c r="SII54" s="316"/>
      <c r="SIJ54" s="316"/>
      <c r="SIK54" s="316"/>
      <c r="SIL54" s="316"/>
      <c r="SIM54" s="316"/>
      <c r="SIN54" s="316"/>
      <c r="SIO54" s="316"/>
      <c r="SIP54" s="316"/>
      <c r="SIQ54" s="316"/>
      <c r="SIR54" s="316"/>
      <c r="SIS54" s="316"/>
      <c r="SIT54" s="316"/>
      <c r="SIU54" s="316"/>
      <c r="SIV54" s="316"/>
      <c r="SIW54" s="316"/>
      <c r="SIX54" s="316"/>
      <c r="SIY54" s="316"/>
      <c r="SIZ54" s="316"/>
      <c r="SJA54" s="316"/>
      <c r="SJB54" s="316"/>
      <c r="SJC54" s="316"/>
      <c r="SJD54" s="316"/>
      <c r="SJE54" s="316"/>
      <c r="SJF54" s="316"/>
      <c r="SJG54" s="316"/>
      <c r="SJH54" s="316"/>
      <c r="SJI54" s="316"/>
      <c r="SJJ54" s="316"/>
      <c r="SJK54" s="316"/>
      <c r="SJL54" s="316"/>
      <c r="SJM54" s="316"/>
      <c r="SJN54" s="316"/>
      <c r="SJO54" s="316"/>
      <c r="SJP54" s="316"/>
      <c r="SJQ54" s="316"/>
      <c r="SJR54" s="316"/>
      <c r="SJS54" s="316"/>
      <c r="SJT54" s="316"/>
      <c r="SJU54" s="316"/>
      <c r="SJV54" s="316"/>
      <c r="SJW54" s="316"/>
      <c r="SJX54" s="316"/>
      <c r="SJY54" s="316"/>
      <c r="SJZ54" s="316"/>
      <c r="SKA54" s="316"/>
      <c r="SKB54" s="316"/>
      <c r="SKC54" s="316"/>
      <c r="SKD54" s="316"/>
      <c r="SKE54" s="316"/>
      <c r="SKF54" s="316"/>
      <c r="SKG54" s="316"/>
      <c r="SKH54" s="316"/>
      <c r="SKI54" s="316"/>
      <c r="SKJ54" s="316"/>
      <c r="SKK54" s="316"/>
      <c r="SKL54" s="316"/>
      <c r="SKM54" s="316"/>
      <c r="SKN54" s="316"/>
      <c r="SKO54" s="316"/>
      <c r="SKP54" s="316"/>
      <c r="SKQ54" s="316"/>
      <c r="SKR54" s="316"/>
      <c r="SKS54" s="316"/>
      <c r="SKT54" s="316"/>
      <c r="SKU54" s="316"/>
      <c r="SKV54" s="316"/>
      <c r="SKW54" s="316"/>
      <c r="SKX54" s="316"/>
      <c r="SKY54" s="316"/>
      <c r="SKZ54" s="316"/>
      <c r="SLA54" s="316"/>
      <c r="SLB54" s="316"/>
      <c r="SLC54" s="316"/>
      <c r="SLD54" s="316"/>
      <c r="SLE54" s="316"/>
      <c r="SLF54" s="316"/>
      <c r="SLG54" s="316"/>
      <c r="SLH54" s="316"/>
      <c r="SLI54" s="316"/>
      <c r="SLJ54" s="316"/>
      <c r="SLK54" s="316"/>
      <c r="SLL54" s="316"/>
      <c r="SLM54" s="316"/>
      <c r="SLN54" s="316"/>
      <c r="SLO54" s="316"/>
      <c r="SLP54" s="316"/>
      <c r="SLQ54" s="316"/>
      <c r="SLR54" s="316"/>
      <c r="SLS54" s="316"/>
      <c r="SLT54" s="316"/>
      <c r="SLU54" s="316"/>
      <c r="SLV54" s="316"/>
      <c r="SLW54" s="316"/>
      <c r="SLX54" s="316"/>
      <c r="SLY54" s="316"/>
      <c r="SLZ54" s="316"/>
      <c r="SMA54" s="316"/>
      <c r="SMB54" s="316"/>
      <c r="SMC54" s="316"/>
      <c r="SMD54" s="316"/>
      <c r="SME54" s="316"/>
      <c r="SMF54" s="316"/>
      <c r="SMG54" s="316"/>
      <c r="SMH54" s="316"/>
      <c r="SMI54" s="316"/>
      <c r="SMJ54" s="316"/>
      <c r="SMK54" s="316"/>
      <c r="SML54" s="316"/>
      <c r="SMM54" s="316"/>
      <c r="SMN54" s="316"/>
      <c r="SMO54" s="316"/>
      <c r="SMP54" s="316"/>
      <c r="SMQ54" s="316"/>
      <c r="SMR54" s="316"/>
      <c r="SMS54" s="316"/>
      <c r="SMT54" s="316"/>
      <c r="SMU54" s="316"/>
      <c r="SMV54" s="316"/>
      <c r="SMW54" s="316"/>
      <c r="SMX54" s="316"/>
      <c r="SMY54" s="316"/>
      <c r="SMZ54" s="316"/>
      <c r="SNA54" s="316"/>
      <c r="SNB54" s="316"/>
      <c r="SNC54" s="316"/>
      <c r="SND54" s="316"/>
      <c r="SNE54" s="316"/>
      <c r="SNF54" s="316"/>
      <c r="SNG54" s="316"/>
      <c r="SNH54" s="316"/>
      <c r="SNI54" s="316"/>
      <c r="SNJ54" s="316"/>
      <c r="SNK54" s="316"/>
      <c r="SNL54" s="316"/>
      <c r="SNM54" s="316"/>
      <c r="SNN54" s="316"/>
      <c r="SNO54" s="316"/>
      <c r="SNP54" s="316"/>
      <c r="SNQ54" s="316"/>
      <c r="SNR54" s="316"/>
      <c r="SNS54" s="316"/>
      <c r="SNT54" s="316"/>
      <c r="SNU54" s="316"/>
      <c r="SNV54" s="316"/>
      <c r="SNW54" s="316"/>
      <c r="SNX54" s="316"/>
      <c r="SNY54" s="316"/>
      <c r="SNZ54" s="316"/>
      <c r="SOA54" s="316"/>
      <c r="SOB54" s="316"/>
      <c r="SOC54" s="316"/>
      <c r="SOD54" s="316"/>
      <c r="SOE54" s="316"/>
      <c r="SOF54" s="316"/>
      <c r="SOG54" s="316"/>
      <c r="SOH54" s="316"/>
      <c r="SOI54" s="316"/>
      <c r="SOJ54" s="316"/>
      <c r="SOK54" s="316"/>
      <c r="SOL54" s="316"/>
      <c r="SOM54" s="316"/>
      <c r="SON54" s="316"/>
      <c r="SOO54" s="316"/>
      <c r="SOP54" s="316"/>
      <c r="SOQ54" s="316"/>
      <c r="SOR54" s="316"/>
      <c r="SOS54" s="316"/>
      <c r="SOT54" s="316"/>
      <c r="SOU54" s="316"/>
      <c r="SOV54" s="316"/>
      <c r="SOW54" s="316"/>
      <c r="SOX54" s="316"/>
      <c r="SOY54" s="316"/>
      <c r="SOZ54" s="316"/>
      <c r="SPA54" s="316"/>
      <c r="SPB54" s="316"/>
      <c r="SPC54" s="316"/>
      <c r="SPD54" s="316"/>
      <c r="SPE54" s="316"/>
      <c r="SPF54" s="316"/>
      <c r="SPG54" s="316"/>
      <c r="SPH54" s="316"/>
      <c r="SPI54" s="316"/>
      <c r="SPJ54" s="316"/>
      <c r="SPK54" s="316"/>
      <c r="SPL54" s="316"/>
      <c r="SPM54" s="316"/>
      <c r="SPN54" s="316"/>
      <c r="SPO54" s="316"/>
      <c r="SPP54" s="316"/>
      <c r="SPQ54" s="316"/>
      <c r="SPR54" s="316"/>
      <c r="SPS54" s="316"/>
      <c r="SPT54" s="316"/>
      <c r="SPU54" s="316"/>
      <c r="SPV54" s="316"/>
      <c r="SPW54" s="316"/>
      <c r="SPX54" s="316"/>
      <c r="SPY54" s="316"/>
      <c r="SPZ54" s="316"/>
      <c r="SQA54" s="316"/>
      <c r="SQB54" s="316"/>
      <c r="SQC54" s="316"/>
      <c r="SQD54" s="316"/>
      <c r="SQE54" s="316"/>
      <c r="SQF54" s="316"/>
      <c r="SQG54" s="316"/>
      <c r="SQH54" s="316"/>
      <c r="SQI54" s="316"/>
      <c r="SQJ54" s="316"/>
      <c r="SQK54" s="316"/>
      <c r="SQL54" s="316"/>
      <c r="SQM54" s="316"/>
      <c r="SQN54" s="316"/>
      <c r="SQO54" s="316"/>
      <c r="SQP54" s="316"/>
      <c r="SQQ54" s="316"/>
      <c r="SQR54" s="316"/>
      <c r="SQS54" s="316"/>
      <c r="SQT54" s="316"/>
      <c r="SQU54" s="316"/>
      <c r="SQV54" s="316"/>
      <c r="SQW54" s="316"/>
      <c r="SQX54" s="316"/>
      <c r="SQY54" s="316"/>
      <c r="SQZ54" s="316"/>
      <c r="SRA54" s="316"/>
      <c r="SRB54" s="316"/>
      <c r="SRC54" s="316"/>
      <c r="SRD54" s="316"/>
      <c r="SRE54" s="316"/>
      <c r="SRF54" s="316"/>
      <c r="SRG54" s="316"/>
      <c r="SRH54" s="316"/>
      <c r="SRI54" s="316"/>
      <c r="SRJ54" s="316"/>
      <c r="SRK54" s="316"/>
      <c r="SRL54" s="316"/>
      <c r="SRM54" s="316"/>
      <c r="SRN54" s="316"/>
      <c r="SRO54" s="316"/>
      <c r="SRP54" s="316"/>
      <c r="SRQ54" s="316"/>
      <c r="SRR54" s="316"/>
      <c r="SRS54" s="316"/>
      <c r="SRT54" s="316"/>
      <c r="SRU54" s="316"/>
      <c r="SRV54" s="316"/>
      <c r="SRW54" s="316"/>
      <c r="SRX54" s="316"/>
      <c r="SRY54" s="316"/>
      <c r="SRZ54" s="316"/>
      <c r="SSA54" s="316"/>
      <c r="SSB54" s="316"/>
      <c r="SSC54" s="316"/>
      <c r="SSD54" s="316"/>
      <c r="SSE54" s="316"/>
      <c r="SSF54" s="316"/>
      <c r="SSG54" s="316"/>
      <c r="SSH54" s="316"/>
      <c r="SSI54" s="316"/>
      <c r="SSJ54" s="316"/>
      <c r="SSK54" s="316"/>
      <c r="SSL54" s="316"/>
      <c r="SSM54" s="316"/>
      <c r="SSN54" s="316"/>
      <c r="SSO54" s="316"/>
      <c r="SSP54" s="316"/>
      <c r="SSQ54" s="316"/>
      <c r="SSR54" s="316"/>
      <c r="SSS54" s="316"/>
      <c r="SST54" s="316"/>
      <c r="SSU54" s="316"/>
      <c r="SSV54" s="316"/>
      <c r="SSW54" s="316"/>
      <c r="SSX54" s="316"/>
      <c r="SSY54" s="316"/>
      <c r="SSZ54" s="316"/>
      <c r="STA54" s="316"/>
      <c r="STB54" s="316"/>
      <c r="STC54" s="316"/>
      <c r="STD54" s="316"/>
      <c r="STE54" s="316"/>
      <c r="STF54" s="316"/>
      <c r="STG54" s="316"/>
      <c r="STH54" s="316"/>
      <c r="STI54" s="316"/>
      <c r="STJ54" s="316"/>
      <c r="STK54" s="316"/>
      <c r="STL54" s="316"/>
      <c r="STM54" s="316"/>
      <c r="STN54" s="316"/>
      <c r="STO54" s="316"/>
      <c r="STP54" s="316"/>
      <c r="STQ54" s="316"/>
      <c r="STR54" s="316"/>
      <c r="STS54" s="316"/>
      <c r="STT54" s="316"/>
      <c r="STU54" s="316"/>
      <c r="STV54" s="316"/>
      <c r="STW54" s="316"/>
      <c r="STX54" s="316"/>
      <c r="STY54" s="316"/>
      <c r="STZ54" s="316"/>
      <c r="SUA54" s="316"/>
      <c r="SUB54" s="316"/>
      <c r="SUC54" s="316"/>
      <c r="SUD54" s="316"/>
      <c r="SUE54" s="316"/>
      <c r="SUF54" s="316"/>
      <c r="SUG54" s="316"/>
      <c r="SUH54" s="316"/>
      <c r="SUI54" s="316"/>
      <c r="SUJ54" s="316"/>
      <c r="SUK54" s="316"/>
      <c r="SUL54" s="316"/>
      <c r="SUM54" s="316"/>
      <c r="SUN54" s="316"/>
      <c r="SUO54" s="316"/>
      <c r="SUP54" s="316"/>
      <c r="SUQ54" s="316"/>
      <c r="SUR54" s="316"/>
      <c r="SUS54" s="316"/>
      <c r="SUT54" s="316"/>
      <c r="SUU54" s="316"/>
      <c r="SUV54" s="316"/>
      <c r="SUW54" s="316"/>
      <c r="SUX54" s="316"/>
      <c r="SUY54" s="316"/>
      <c r="SUZ54" s="316"/>
      <c r="SVA54" s="316"/>
      <c r="SVB54" s="316"/>
      <c r="SVC54" s="316"/>
      <c r="SVD54" s="316"/>
      <c r="SVE54" s="316"/>
      <c r="SVF54" s="316"/>
      <c r="SVG54" s="316"/>
      <c r="SVH54" s="316"/>
      <c r="SVI54" s="316"/>
      <c r="SVJ54" s="316"/>
      <c r="SVK54" s="316"/>
      <c r="SVL54" s="316"/>
      <c r="SVM54" s="316"/>
      <c r="SVN54" s="316"/>
      <c r="SVO54" s="316"/>
      <c r="SVP54" s="316"/>
      <c r="SVQ54" s="316"/>
      <c r="SVR54" s="316"/>
      <c r="SVS54" s="316"/>
      <c r="SVT54" s="316"/>
      <c r="SVU54" s="316"/>
      <c r="SVV54" s="316"/>
      <c r="SVW54" s="316"/>
      <c r="SVX54" s="316"/>
      <c r="SVY54" s="316"/>
      <c r="SVZ54" s="316"/>
      <c r="SWA54" s="316"/>
      <c r="SWB54" s="316"/>
      <c r="SWC54" s="316"/>
      <c r="SWD54" s="316"/>
      <c r="SWE54" s="316"/>
      <c r="SWF54" s="316"/>
      <c r="SWG54" s="316"/>
      <c r="SWH54" s="316"/>
      <c r="SWI54" s="316"/>
      <c r="SWJ54" s="316"/>
      <c r="SWK54" s="316"/>
      <c r="SWL54" s="316"/>
      <c r="SWM54" s="316"/>
      <c r="SWN54" s="316"/>
      <c r="SWO54" s="316"/>
      <c r="SWP54" s="316"/>
      <c r="SWQ54" s="316"/>
      <c r="SWR54" s="316"/>
      <c r="SWS54" s="316"/>
      <c r="SWT54" s="316"/>
      <c r="SWU54" s="316"/>
      <c r="SWV54" s="316"/>
      <c r="SWW54" s="316"/>
      <c r="SWX54" s="316"/>
      <c r="SWY54" s="316"/>
      <c r="SWZ54" s="316"/>
      <c r="SXA54" s="316"/>
      <c r="SXB54" s="316"/>
      <c r="SXC54" s="316"/>
      <c r="SXD54" s="316"/>
      <c r="SXE54" s="316"/>
      <c r="SXF54" s="316"/>
      <c r="SXG54" s="316"/>
      <c r="SXH54" s="316"/>
      <c r="SXI54" s="316"/>
      <c r="SXJ54" s="316"/>
      <c r="SXK54" s="316"/>
      <c r="SXL54" s="316"/>
      <c r="SXM54" s="316"/>
      <c r="SXN54" s="316"/>
      <c r="SXO54" s="316"/>
      <c r="SXP54" s="316"/>
      <c r="SXQ54" s="316"/>
      <c r="SXR54" s="316"/>
      <c r="SXS54" s="316"/>
      <c r="SXT54" s="316"/>
      <c r="SXU54" s="316"/>
      <c r="SXV54" s="316"/>
      <c r="SXW54" s="316"/>
      <c r="SXX54" s="316"/>
      <c r="SXY54" s="316"/>
      <c r="SXZ54" s="316"/>
      <c r="SYA54" s="316"/>
      <c r="SYB54" s="316"/>
      <c r="SYC54" s="316"/>
      <c r="SYD54" s="316"/>
      <c r="SYE54" s="316"/>
      <c r="SYF54" s="316"/>
      <c r="SYG54" s="316"/>
      <c r="SYH54" s="316"/>
      <c r="SYI54" s="316"/>
      <c r="SYJ54" s="316"/>
      <c r="SYK54" s="316"/>
      <c r="SYL54" s="316"/>
      <c r="SYM54" s="316"/>
      <c r="SYN54" s="316"/>
      <c r="SYO54" s="316"/>
      <c r="SYP54" s="316"/>
      <c r="SYQ54" s="316"/>
      <c r="SYR54" s="316"/>
      <c r="SYS54" s="316"/>
      <c r="SYT54" s="316"/>
      <c r="SYU54" s="316"/>
      <c r="SYV54" s="316"/>
      <c r="SYW54" s="316"/>
      <c r="SYX54" s="316"/>
      <c r="SYY54" s="316"/>
      <c r="SYZ54" s="316"/>
      <c r="SZA54" s="316"/>
      <c r="SZB54" s="316"/>
      <c r="SZC54" s="316"/>
      <c r="SZD54" s="316"/>
      <c r="SZE54" s="316"/>
      <c r="SZF54" s="316"/>
      <c r="SZG54" s="316"/>
      <c r="SZH54" s="316"/>
      <c r="SZI54" s="316"/>
      <c r="SZJ54" s="316"/>
      <c r="SZK54" s="316"/>
      <c r="SZL54" s="316"/>
      <c r="SZM54" s="316"/>
      <c r="SZN54" s="316"/>
      <c r="SZO54" s="316"/>
      <c r="SZP54" s="316"/>
      <c r="SZQ54" s="316"/>
      <c r="SZR54" s="316"/>
      <c r="SZS54" s="316"/>
      <c r="SZT54" s="316"/>
      <c r="SZU54" s="316"/>
      <c r="SZV54" s="316"/>
      <c r="SZW54" s="316"/>
      <c r="SZX54" s="316"/>
      <c r="SZY54" s="316"/>
      <c r="SZZ54" s="316"/>
      <c r="TAA54" s="316"/>
      <c r="TAB54" s="316"/>
      <c r="TAC54" s="316"/>
      <c r="TAD54" s="316"/>
      <c r="TAE54" s="316"/>
      <c r="TAF54" s="316"/>
      <c r="TAG54" s="316"/>
      <c r="TAH54" s="316"/>
      <c r="TAI54" s="316"/>
      <c r="TAJ54" s="316"/>
      <c r="TAK54" s="316"/>
      <c r="TAL54" s="316"/>
      <c r="TAM54" s="316"/>
      <c r="TAN54" s="316"/>
      <c r="TAO54" s="316"/>
      <c r="TAP54" s="316"/>
      <c r="TAQ54" s="316"/>
      <c r="TAR54" s="316"/>
      <c r="TAS54" s="316"/>
      <c r="TAT54" s="316"/>
      <c r="TAU54" s="316"/>
      <c r="TAV54" s="316"/>
      <c r="TAW54" s="316"/>
      <c r="TAX54" s="316"/>
      <c r="TAY54" s="316"/>
      <c r="TAZ54" s="316"/>
      <c r="TBA54" s="316"/>
      <c r="TBB54" s="316"/>
      <c r="TBC54" s="316"/>
      <c r="TBD54" s="316"/>
      <c r="TBE54" s="316"/>
      <c r="TBF54" s="316"/>
      <c r="TBG54" s="316"/>
      <c r="TBH54" s="316"/>
      <c r="TBI54" s="316"/>
      <c r="TBJ54" s="316"/>
      <c r="TBK54" s="316"/>
      <c r="TBL54" s="316"/>
      <c r="TBM54" s="316"/>
      <c r="TBN54" s="316"/>
      <c r="TBO54" s="316"/>
      <c r="TBP54" s="316"/>
      <c r="TBQ54" s="316"/>
      <c r="TBR54" s="316"/>
      <c r="TBS54" s="316"/>
      <c r="TBT54" s="316"/>
      <c r="TBU54" s="316"/>
      <c r="TBV54" s="316"/>
      <c r="TBW54" s="316"/>
      <c r="TBX54" s="316"/>
      <c r="TBY54" s="316"/>
      <c r="TBZ54" s="316"/>
      <c r="TCA54" s="316"/>
      <c r="TCB54" s="316"/>
      <c r="TCC54" s="316"/>
      <c r="TCD54" s="316"/>
      <c r="TCE54" s="316"/>
      <c r="TCF54" s="316"/>
      <c r="TCG54" s="316"/>
      <c r="TCH54" s="316"/>
      <c r="TCI54" s="316"/>
      <c r="TCJ54" s="316"/>
      <c r="TCK54" s="316"/>
      <c r="TCL54" s="316"/>
      <c r="TCM54" s="316"/>
      <c r="TCN54" s="316"/>
      <c r="TCO54" s="316"/>
      <c r="TCP54" s="316"/>
      <c r="TCQ54" s="316"/>
      <c r="TCR54" s="316"/>
      <c r="TCS54" s="316"/>
      <c r="TCT54" s="316"/>
      <c r="TCU54" s="316"/>
      <c r="TCV54" s="316"/>
      <c r="TCW54" s="316"/>
      <c r="TCX54" s="316"/>
      <c r="TCY54" s="316"/>
      <c r="TCZ54" s="316"/>
      <c r="TDA54" s="316"/>
      <c r="TDB54" s="316"/>
      <c r="TDC54" s="316"/>
      <c r="TDD54" s="316"/>
      <c r="TDE54" s="316"/>
      <c r="TDF54" s="316"/>
      <c r="TDG54" s="316"/>
      <c r="TDH54" s="316"/>
      <c r="TDI54" s="316"/>
      <c r="TDJ54" s="316"/>
      <c r="TDK54" s="316"/>
      <c r="TDL54" s="316"/>
      <c r="TDM54" s="316"/>
      <c r="TDN54" s="316"/>
      <c r="TDO54" s="316"/>
      <c r="TDP54" s="316"/>
      <c r="TDQ54" s="316"/>
      <c r="TDR54" s="316"/>
      <c r="TDS54" s="316"/>
      <c r="TDT54" s="316"/>
      <c r="TDU54" s="316"/>
      <c r="TDV54" s="316"/>
      <c r="TDW54" s="316"/>
      <c r="TDX54" s="316"/>
      <c r="TDY54" s="316"/>
      <c r="TDZ54" s="316"/>
      <c r="TEA54" s="316"/>
      <c r="TEB54" s="316"/>
      <c r="TEC54" s="316"/>
      <c r="TED54" s="316"/>
      <c r="TEE54" s="316"/>
      <c r="TEF54" s="316"/>
      <c r="TEG54" s="316"/>
      <c r="TEH54" s="316"/>
      <c r="TEI54" s="316"/>
      <c r="TEJ54" s="316"/>
      <c r="TEK54" s="316"/>
      <c r="TEL54" s="316"/>
      <c r="TEM54" s="316"/>
      <c r="TEN54" s="316"/>
      <c r="TEO54" s="316"/>
      <c r="TEP54" s="316"/>
      <c r="TEQ54" s="316"/>
      <c r="TER54" s="316"/>
      <c r="TES54" s="316"/>
      <c r="TET54" s="316"/>
      <c r="TEU54" s="316"/>
      <c r="TEV54" s="316"/>
      <c r="TEW54" s="316"/>
      <c r="TEX54" s="316"/>
      <c r="TEY54" s="316"/>
      <c r="TEZ54" s="316"/>
      <c r="TFA54" s="316"/>
      <c r="TFB54" s="316"/>
      <c r="TFC54" s="316"/>
      <c r="TFD54" s="316"/>
      <c r="TFE54" s="316"/>
      <c r="TFF54" s="316"/>
      <c r="TFG54" s="316"/>
      <c r="TFH54" s="316"/>
      <c r="TFI54" s="316"/>
      <c r="TFJ54" s="316"/>
      <c r="TFK54" s="316"/>
      <c r="TFL54" s="316"/>
      <c r="TFM54" s="316"/>
      <c r="TFN54" s="316"/>
      <c r="TFO54" s="316"/>
      <c r="TFP54" s="316"/>
      <c r="TFQ54" s="316"/>
      <c r="TFR54" s="316"/>
      <c r="TFS54" s="316"/>
      <c r="TFT54" s="316"/>
      <c r="TFU54" s="316"/>
      <c r="TFV54" s="316"/>
      <c r="TFW54" s="316"/>
      <c r="TFX54" s="316"/>
      <c r="TFY54" s="316"/>
      <c r="TFZ54" s="316"/>
      <c r="TGA54" s="316"/>
      <c r="TGB54" s="316"/>
      <c r="TGC54" s="316"/>
      <c r="TGD54" s="316"/>
      <c r="TGE54" s="316"/>
      <c r="TGF54" s="316"/>
      <c r="TGG54" s="316"/>
      <c r="TGH54" s="316"/>
      <c r="TGI54" s="316"/>
      <c r="TGJ54" s="316"/>
      <c r="TGK54" s="316"/>
      <c r="TGL54" s="316"/>
      <c r="TGM54" s="316"/>
      <c r="TGN54" s="316"/>
      <c r="TGO54" s="316"/>
      <c r="TGP54" s="316"/>
      <c r="TGQ54" s="316"/>
      <c r="TGR54" s="316"/>
      <c r="TGS54" s="316"/>
      <c r="TGT54" s="316"/>
      <c r="TGU54" s="316"/>
      <c r="TGV54" s="316"/>
      <c r="TGW54" s="316"/>
      <c r="TGX54" s="316"/>
      <c r="TGY54" s="316"/>
      <c r="TGZ54" s="316"/>
      <c r="THA54" s="316"/>
      <c r="THB54" s="316"/>
      <c r="THC54" s="316"/>
      <c r="THD54" s="316"/>
      <c r="THE54" s="316"/>
      <c r="THF54" s="316"/>
      <c r="THG54" s="316"/>
      <c r="THH54" s="316"/>
      <c r="THI54" s="316"/>
      <c r="THJ54" s="316"/>
      <c r="THK54" s="316"/>
      <c r="THL54" s="316"/>
      <c r="THM54" s="316"/>
      <c r="THN54" s="316"/>
      <c r="THO54" s="316"/>
      <c r="THP54" s="316"/>
      <c r="THQ54" s="316"/>
      <c r="THR54" s="316"/>
      <c r="THS54" s="316"/>
      <c r="THT54" s="316"/>
      <c r="THU54" s="316"/>
      <c r="THV54" s="316"/>
      <c r="THW54" s="316"/>
      <c r="THX54" s="316"/>
      <c r="THY54" s="316"/>
      <c r="THZ54" s="316"/>
      <c r="TIA54" s="316"/>
      <c r="TIB54" s="316"/>
      <c r="TIC54" s="316"/>
      <c r="TID54" s="316"/>
      <c r="TIE54" s="316"/>
      <c r="TIF54" s="316"/>
      <c r="TIG54" s="316"/>
      <c r="TIH54" s="316"/>
      <c r="TII54" s="316"/>
      <c r="TIJ54" s="316"/>
      <c r="TIK54" s="316"/>
      <c r="TIL54" s="316"/>
      <c r="TIM54" s="316"/>
      <c r="TIN54" s="316"/>
      <c r="TIO54" s="316"/>
      <c r="TIP54" s="316"/>
      <c r="TIQ54" s="316"/>
      <c r="TIR54" s="316"/>
      <c r="TIS54" s="316"/>
      <c r="TIT54" s="316"/>
      <c r="TIU54" s="316"/>
      <c r="TIV54" s="316"/>
      <c r="TIW54" s="316"/>
      <c r="TIX54" s="316"/>
      <c r="TIY54" s="316"/>
      <c r="TIZ54" s="316"/>
      <c r="TJA54" s="316"/>
      <c r="TJB54" s="316"/>
      <c r="TJC54" s="316"/>
      <c r="TJD54" s="316"/>
      <c r="TJE54" s="316"/>
      <c r="TJF54" s="316"/>
      <c r="TJG54" s="316"/>
      <c r="TJH54" s="316"/>
      <c r="TJI54" s="316"/>
      <c r="TJJ54" s="316"/>
      <c r="TJK54" s="316"/>
      <c r="TJL54" s="316"/>
      <c r="TJM54" s="316"/>
      <c r="TJN54" s="316"/>
      <c r="TJO54" s="316"/>
      <c r="TJP54" s="316"/>
      <c r="TJQ54" s="316"/>
      <c r="TJR54" s="316"/>
      <c r="TJS54" s="316"/>
      <c r="TJT54" s="316"/>
      <c r="TJU54" s="316"/>
      <c r="TJV54" s="316"/>
      <c r="TJW54" s="316"/>
      <c r="TJX54" s="316"/>
      <c r="TJY54" s="316"/>
      <c r="TJZ54" s="316"/>
      <c r="TKA54" s="316"/>
      <c r="TKB54" s="316"/>
      <c r="TKC54" s="316"/>
      <c r="TKD54" s="316"/>
      <c r="TKE54" s="316"/>
      <c r="TKF54" s="316"/>
      <c r="TKG54" s="316"/>
      <c r="TKH54" s="316"/>
      <c r="TKI54" s="316"/>
      <c r="TKJ54" s="316"/>
      <c r="TKK54" s="316"/>
      <c r="TKL54" s="316"/>
      <c r="TKM54" s="316"/>
      <c r="TKN54" s="316"/>
      <c r="TKO54" s="316"/>
      <c r="TKP54" s="316"/>
      <c r="TKQ54" s="316"/>
      <c r="TKR54" s="316"/>
      <c r="TKS54" s="316"/>
      <c r="TKT54" s="316"/>
      <c r="TKU54" s="316"/>
      <c r="TKV54" s="316"/>
      <c r="TKW54" s="316"/>
      <c r="TKX54" s="316"/>
      <c r="TKY54" s="316"/>
      <c r="TKZ54" s="316"/>
      <c r="TLA54" s="316"/>
      <c r="TLB54" s="316"/>
      <c r="TLC54" s="316"/>
      <c r="TLD54" s="316"/>
      <c r="TLE54" s="316"/>
      <c r="TLF54" s="316"/>
      <c r="TLG54" s="316"/>
      <c r="TLH54" s="316"/>
      <c r="TLI54" s="316"/>
      <c r="TLJ54" s="316"/>
      <c r="TLK54" s="316"/>
      <c r="TLL54" s="316"/>
      <c r="TLM54" s="316"/>
      <c r="TLN54" s="316"/>
      <c r="TLO54" s="316"/>
      <c r="TLP54" s="316"/>
      <c r="TLQ54" s="316"/>
      <c r="TLR54" s="316"/>
      <c r="TLS54" s="316"/>
      <c r="TLT54" s="316"/>
      <c r="TLU54" s="316"/>
      <c r="TLV54" s="316"/>
      <c r="TLW54" s="316"/>
      <c r="TLX54" s="316"/>
      <c r="TLY54" s="316"/>
      <c r="TLZ54" s="316"/>
      <c r="TMA54" s="316"/>
      <c r="TMB54" s="316"/>
      <c r="TMC54" s="316"/>
      <c r="TMD54" s="316"/>
      <c r="TME54" s="316"/>
      <c r="TMF54" s="316"/>
      <c r="TMG54" s="316"/>
      <c r="TMH54" s="316"/>
      <c r="TMI54" s="316"/>
      <c r="TMJ54" s="316"/>
      <c r="TMK54" s="316"/>
      <c r="TML54" s="316"/>
      <c r="TMM54" s="316"/>
      <c r="TMN54" s="316"/>
      <c r="TMO54" s="316"/>
      <c r="TMP54" s="316"/>
      <c r="TMQ54" s="316"/>
      <c r="TMR54" s="316"/>
      <c r="TMS54" s="316"/>
      <c r="TMT54" s="316"/>
      <c r="TMU54" s="316"/>
      <c r="TMV54" s="316"/>
      <c r="TMW54" s="316"/>
      <c r="TMX54" s="316"/>
      <c r="TMY54" s="316"/>
      <c r="TMZ54" s="316"/>
      <c r="TNA54" s="316"/>
      <c r="TNB54" s="316"/>
      <c r="TNC54" s="316"/>
      <c r="TND54" s="316"/>
      <c r="TNE54" s="316"/>
      <c r="TNF54" s="316"/>
      <c r="TNG54" s="316"/>
      <c r="TNH54" s="316"/>
      <c r="TNI54" s="316"/>
      <c r="TNJ54" s="316"/>
      <c r="TNK54" s="316"/>
      <c r="TNL54" s="316"/>
      <c r="TNM54" s="316"/>
      <c r="TNN54" s="316"/>
      <c r="TNO54" s="316"/>
      <c r="TNP54" s="316"/>
      <c r="TNQ54" s="316"/>
      <c r="TNR54" s="316"/>
      <c r="TNS54" s="316"/>
      <c r="TNT54" s="316"/>
      <c r="TNU54" s="316"/>
      <c r="TNV54" s="316"/>
      <c r="TNW54" s="316"/>
      <c r="TNX54" s="316"/>
      <c r="TNY54" s="316"/>
      <c r="TNZ54" s="316"/>
      <c r="TOA54" s="316"/>
      <c r="TOB54" s="316"/>
      <c r="TOC54" s="316"/>
      <c r="TOD54" s="316"/>
      <c r="TOE54" s="316"/>
      <c r="TOF54" s="316"/>
      <c r="TOG54" s="316"/>
      <c r="TOH54" s="316"/>
      <c r="TOI54" s="316"/>
      <c r="TOJ54" s="316"/>
      <c r="TOK54" s="316"/>
      <c r="TOL54" s="316"/>
      <c r="TOM54" s="316"/>
      <c r="TON54" s="316"/>
      <c r="TOO54" s="316"/>
      <c r="TOP54" s="316"/>
      <c r="TOQ54" s="316"/>
      <c r="TOR54" s="316"/>
      <c r="TOS54" s="316"/>
      <c r="TOT54" s="316"/>
      <c r="TOU54" s="316"/>
      <c r="TOV54" s="316"/>
      <c r="TOW54" s="316"/>
      <c r="TOX54" s="316"/>
      <c r="TOY54" s="316"/>
      <c r="TOZ54" s="316"/>
      <c r="TPA54" s="316"/>
      <c r="TPB54" s="316"/>
      <c r="TPC54" s="316"/>
      <c r="TPD54" s="316"/>
      <c r="TPE54" s="316"/>
      <c r="TPF54" s="316"/>
      <c r="TPG54" s="316"/>
      <c r="TPH54" s="316"/>
      <c r="TPI54" s="316"/>
      <c r="TPJ54" s="316"/>
      <c r="TPK54" s="316"/>
      <c r="TPL54" s="316"/>
      <c r="TPM54" s="316"/>
      <c r="TPN54" s="316"/>
      <c r="TPO54" s="316"/>
      <c r="TPP54" s="316"/>
      <c r="TPQ54" s="316"/>
      <c r="TPR54" s="316"/>
      <c r="TPS54" s="316"/>
      <c r="TPT54" s="316"/>
      <c r="TPU54" s="316"/>
      <c r="TPV54" s="316"/>
      <c r="TPW54" s="316"/>
      <c r="TPX54" s="316"/>
      <c r="TPY54" s="316"/>
      <c r="TPZ54" s="316"/>
      <c r="TQA54" s="316"/>
      <c r="TQB54" s="316"/>
      <c r="TQC54" s="316"/>
      <c r="TQD54" s="316"/>
      <c r="TQE54" s="316"/>
      <c r="TQF54" s="316"/>
      <c r="TQG54" s="316"/>
      <c r="TQH54" s="316"/>
      <c r="TQI54" s="316"/>
      <c r="TQJ54" s="316"/>
      <c r="TQK54" s="316"/>
      <c r="TQL54" s="316"/>
      <c r="TQM54" s="316"/>
      <c r="TQN54" s="316"/>
      <c r="TQO54" s="316"/>
      <c r="TQP54" s="316"/>
      <c r="TQQ54" s="316"/>
      <c r="TQR54" s="316"/>
      <c r="TQS54" s="316"/>
      <c r="TQT54" s="316"/>
      <c r="TQU54" s="316"/>
      <c r="TQV54" s="316"/>
      <c r="TQW54" s="316"/>
      <c r="TQX54" s="316"/>
      <c r="TQY54" s="316"/>
      <c r="TQZ54" s="316"/>
      <c r="TRA54" s="316"/>
      <c r="TRB54" s="316"/>
      <c r="TRC54" s="316"/>
      <c r="TRD54" s="316"/>
      <c r="TRE54" s="316"/>
      <c r="TRF54" s="316"/>
      <c r="TRG54" s="316"/>
      <c r="TRH54" s="316"/>
      <c r="TRI54" s="316"/>
      <c r="TRJ54" s="316"/>
      <c r="TRK54" s="316"/>
      <c r="TRL54" s="316"/>
      <c r="TRM54" s="316"/>
      <c r="TRN54" s="316"/>
      <c r="TRO54" s="316"/>
      <c r="TRP54" s="316"/>
      <c r="TRQ54" s="316"/>
      <c r="TRR54" s="316"/>
      <c r="TRS54" s="316"/>
      <c r="TRT54" s="316"/>
      <c r="TRU54" s="316"/>
      <c r="TRV54" s="316"/>
      <c r="TRW54" s="316"/>
      <c r="TRX54" s="316"/>
      <c r="TRY54" s="316"/>
      <c r="TRZ54" s="316"/>
      <c r="TSA54" s="316"/>
      <c r="TSB54" s="316"/>
      <c r="TSC54" s="316"/>
      <c r="TSD54" s="316"/>
      <c r="TSE54" s="316"/>
      <c r="TSF54" s="316"/>
      <c r="TSG54" s="316"/>
      <c r="TSH54" s="316"/>
      <c r="TSI54" s="316"/>
      <c r="TSJ54" s="316"/>
      <c r="TSK54" s="316"/>
      <c r="TSL54" s="316"/>
      <c r="TSM54" s="316"/>
      <c r="TSN54" s="316"/>
      <c r="TSO54" s="316"/>
      <c r="TSP54" s="316"/>
      <c r="TSQ54" s="316"/>
      <c r="TSR54" s="316"/>
      <c r="TSS54" s="316"/>
      <c r="TST54" s="316"/>
      <c r="TSU54" s="316"/>
      <c r="TSV54" s="316"/>
      <c r="TSW54" s="316"/>
      <c r="TSX54" s="316"/>
      <c r="TSY54" s="316"/>
      <c r="TSZ54" s="316"/>
      <c r="TTA54" s="316"/>
      <c r="TTB54" s="316"/>
      <c r="TTC54" s="316"/>
      <c r="TTD54" s="316"/>
      <c r="TTE54" s="316"/>
      <c r="TTF54" s="316"/>
      <c r="TTG54" s="316"/>
      <c r="TTH54" s="316"/>
      <c r="TTI54" s="316"/>
      <c r="TTJ54" s="316"/>
      <c r="TTK54" s="316"/>
      <c r="TTL54" s="316"/>
      <c r="TTM54" s="316"/>
      <c r="TTN54" s="316"/>
      <c r="TTO54" s="316"/>
      <c r="TTP54" s="316"/>
      <c r="TTQ54" s="316"/>
      <c r="TTR54" s="316"/>
      <c r="TTS54" s="316"/>
      <c r="TTT54" s="316"/>
      <c r="TTU54" s="316"/>
      <c r="TTV54" s="316"/>
      <c r="TTW54" s="316"/>
      <c r="TTX54" s="316"/>
      <c r="TTY54" s="316"/>
      <c r="TTZ54" s="316"/>
      <c r="TUA54" s="316"/>
      <c r="TUB54" s="316"/>
      <c r="TUC54" s="316"/>
      <c r="TUD54" s="316"/>
      <c r="TUE54" s="316"/>
      <c r="TUF54" s="316"/>
      <c r="TUG54" s="316"/>
      <c r="TUH54" s="316"/>
      <c r="TUI54" s="316"/>
      <c r="TUJ54" s="316"/>
      <c r="TUK54" s="316"/>
      <c r="TUL54" s="316"/>
      <c r="TUM54" s="316"/>
      <c r="TUN54" s="316"/>
      <c r="TUO54" s="316"/>
      <c r="TUP54" s="316"/>
      <c r="TUQ54" s="316"/>
      <c r="TUR54" s="316"/>
      <c r="TUS54" s="316"/>
      <c r="TUT54" s="316"/>
      <c r="TUU54" s="316"/>
      <c r="TUV54" s="316"/>
      <c r="TUW54" s="316"/>
      <c r="TUX54" s="316"/>
      <c r="TUY54" s="316"/>
      <c r="TUZ54" s="316"/>
      <c r="TVA54" s="316"/>
      <c r="TVB54" s="316"/>
      <c r="TVC54" s="316"/>
      <c r="TVD54" s="316"/>
      <c r="TVE54" s="316"/>
      <c r="TVF54" s="316"/>
      <c r="TVG54" s="316"/>
      <c r="TVH54" s="316"/>
      <c r="TVI54" s="316"/>
      <c r="TVJ54" s="316"/>
      <c r="TVK54" s="316"/>
      <c r="TVL54" s="316"/>
      <c r="TVM54" s="316"/>
      <c r="TVN54" s="316"/>
      <c r="TVO54" s="316"/>
      <c r="TVP54" s="316"/>
      <c r="TVQ54" s="316"/>
      <c r="TVR54" s="316"/>
      <c r="TVS54" s="316"/>
      <c r="TVT54" s="316"/>
      <c r="TVU54" s="316"/>
      <c r="TVV54" s="316"/>
      <c r="TVW54" s="316"/>
      <c r="TVX54" s="316"/>
      <c r="TVY54" s="316"/>
      <c r="TVZ54" s="316"/>
      <c r="TWA54" s="316"/>
      <c r="TWB54" s="316"/>
      <c r="TWC54" s="316"/>
      <c r="TWD54" s="316"/>
      <c r="TWE54" s="316"/>
      <c r="TWF54" s="316"/>
      <c r="TWG54" s="316"/>
      <c r="TWH54" s="316"/>
      <c r="TWI54" s="316"/>
      <c r="TWJ54" s="316"/>
      <c r="TWK54" s="316"/>
      <c r="TWL54" s="316"/>
      <c r="TWM54" s="316"/>
      <c r="TWN54" s="316"/>
      <c r="TWO54" s="316"/>
      <c r="TWP54" s="316"/>
      <c r="TWQ54" s="316"/>
      <c r="TWR54" s="316"/>
      <c r="TWS54" s="316"/>
      <c r="TWT54" s="316"/>
      <c r="TWU54" s="316"/>
      <c r="TWV54" s="316"/>
      <c r="TWW54" s="316"/>
      <c r="TWX54" s="316"/>
      <c r="TWY54" s="316"/>
      <c r="TWZ54" s="316"/>
      <c r="TXA54" s="316"/>
      <c r="TXB54" s="316"/>
      <c r="TXC54" s="316"/>
      <c r="TXD54" s="316"/>
      <c r="TXE54" s="316"/>
      <c r="TXF54" s="316"/>
      <c r="TXG54" s="316"/>
      <c r="TXH54" s="316"/>
      <c r="TXI54" s="316"/>
      <c r="TXJ54" s="316"/>
      <c r="TXK54" s="316"/>
      <c r="TXL54" s="316"/>
      <c r="TXM54" s="316"/>
      <c r="TXN54" s="316"/>
      <c r="TXO54" s="316"/>
      <c r="TXP54" s="316"/>
      <c r="TXQ54" s="316"/>
      <c r="TXR54" s="316"/>
      <c r="TXS54" s="316"/>
      <c r="TXT54" s="316"/>
      <c r="TXU54" s="316"/>
      <c r="TXV54" s="316"/>
      <c r="TXW54" s="316"/>
      <c r="TXX54" s="316"/>
      <c r="TXY54" s="316"/>
      <c r="TXZ54" s="316"/>
      <c r="TYA54" s="316"/>
      <c r="TYB54" s="316"/>
      <c r="TYC54" s="316"/>
      <c r="TYD54" s="316"/>
      <c r="TYE54" s="316"/>
      <c r="TYF54" s="316"/>
      <c r="TYG54" s="316"/>
      <c r="TYH54" s="316"/>
      <c r="TYI54" s="316"/>
      <c r="TYJ54" s="316"/>
      <c r="TYK54" s="316"/>
      <c r="TYL54" s="316"/>
      <c r="TYM54" s="316"/>
      <c r="TYN54" s="316"/>
      <c r="TYO54" s="316"/>
      <c r="TYP54" s="316"/>
      <c r="TYQ54" s="316"/>
      <c r="TYR54" s="316"/>
      <c r="TYS54" s="316"/>
      <c r="TYT54" s="316"/>
      <c r="TYU54" s="316"/>
      <c r="TYV54" s="316"/>
      <c r="TYW54" s="316"/>
      <c r="TYX54" s="316"/>
      <c r="TYY54" s="316"/>
      <c r="TYZ54" s="316"/>
      <c r="TZA54" s="316"/>
      <c r="TZB54" s="316"/>
      <c r="TZC54" s="316"/>
      <c r="TZD54" s="316"/>
      <c r="TZE54" s="316"/>
      <c r="TZF54" s="316"/>
      <c r="TZG54" s="316"/>
      <c r="TZH54" s="316"/>
      <c r="TZI54" s="316"/>
      <c r="TZJ54" s="316"/>
      <c r="TZK54" s="316"/>
      <c r="TZL54" s="316"/>
      <c r="TZM54" s="316"/>
      <c r="TZN54" s="316"/>
      <c r="TZO54" s="316"/>
      <c r="TZP54" s="316"/>
      <c r="TZQ54" s="316"/>
      <c r="TZR54" s="316"/>
      <c r="TZS54" s="316"/>
      <c r="TZT54" s="316"/>
      <c r="TZU54" s="316"/>
      <c r="TZV54" s="316"/>
      <c r="TZW54" s="316"/>
      <c r="TZX54" s="316"/>
      <c r="TZY54" s="316"/>
      <c r="TZZ54" s="316"/>
      <c r="UAA54" s="316"/>
      <c r="UAB54" s="316"/>
      <c r="UAC54" s="316"/>
      <c r="UAD54" s="316"/>
      <c r="UAE54" s="316"/>
      <c r="UAF54" s="316"/>
      <c r="UAG54" s="316"/>
      <c r="UAH54" s="316"/>
      <c r="UAI54" s="316"/>
      <c r="UAJ54" s="316"/>
      <c r="UAK54" s="316"/>
      <c r="UAL54" s="316"/>
      <c r="UAM54" s="316"/>
      <c r="UAN54" s="316"/>
      <c r="UAO54" s="316"/>
      <c r="UAP54" s="316"/>
      <c r="UAQ54" s="316"/>
      <c r="UAR54" s="316"/>
      <c r="UAS54" s="316"/>
      <c r="UAT54" s="316"/>
      <c r="UAU54" s="316"/>
      <c r="UAV54" s="316"/>
      <c r="UAW54" s="316"/>
      <c r="UAX54" s="316"/>
      <c r="UAY54" s="316"/>
      <c r="UAZ54" s="316"/>
      <c r="UBA54" s="316"/>
      <c r="UBB54" s="316"/>
      <c r="UBC54" s="316"/>
      <c r="UBD54" s="316"/>
      <c r="UBE54" s="316"/>
      <c r="UBF54" s="316"/>
      <c r="UBG54" s="316"/>
      <c r="UBH54" s="316"/>
      <c r="UBI54" s="316"/>
      <c r="UBJ54" s="316"/>
      <c r="UBK54" s="316"/>
      <c r="UBL54" s="316"/>
      <c r="UBM54" s="316"/>
      <c r="UBN54" s="316"/>
      <c r="UBO54" s="316"/>
      <c r="UBP54" s="316"/>
      <c r="UBQ54" s="316"/>
      <c r="UBR54" s="316"/>
      <c r="UBS54" s="316"/>
      <c r="UBT54" s="316"/>
      <c r="UBU54" s="316"/>
      <c r="UBV54" s="316"/>
      <c r="UBW54" s="316"/>
      <c r="UBX54" s="316"/>
      <c r="UBY54" s="316"/>
      <c r="UBZ54" s="316"/>
      <c r="UCA54" s="316"/>
      <c r="UCB54" s="316"/>
      <c r="UCC54" s="316"/>
      <c r="UCD54" s="316"/>
      <c r="UCE54" s="316"/>
      <c r="UCF54" s="316"/>
      <c r="UCG54" s="316"/>
      <c r="UCH54" s="316"/>
      <c r="UCI54" s="316"/>
      <c r="UCJ54" s="316"/>
      <c r="UCK54" s="316"/>
      <c r="UCL54" s="316"/>
      <c r="UCM54" s="316"/>
      <c r="UCN54" s="316"/>
      <c r="UCO54" s="316"/>
      <c r="UCP54" s="316"/>
      <c r="UCQ54" s="316"/>
      <c r="UCR54" s="316"/>
      <c r="UCS54" s="316"/>
      <c r="UCT54" s="316"/>
      <c r="UCU54" s="316"/>
      <c r="UCV54" s="316"/>
      <c r="UCW54" s="316"/>
      <c r="UCX54" s="316"/>
      <c r="UCY54" s="316"/>
      <c r="UCZ54" s="316"/>
      <c r="UDA54" s="316"/>
      <c r="UDB54" s="316"/>
      <c r="UDC54" s="316"/>
      <c r="UDD54" s="316"/>
      <c r="UDE54" s="316"/>
      <c r="UDF54" s="316"/>
      <c r="UDG54" s="316"/>
      <c r="UDH54" s="316"/>
      <c r="UDI54" s="316"/>
      <c r="UDJ54" s="316"/>
      <c r="UDK54" s="316"/>
      <c r="UDL54" s="316"/>
      <c r="UDM54" s="316"/>
      <c r="UDN54" s="316"/>
      <c r="UDO54" s="316"/>
      <c r="UDP54" s="316"/>
      <c r="UDQ54" s="316"/>
      <c r="UDR54" s="316"/>
      <c r="UDS54" s="316"/>
      <c r="UDT54" s="316"/>
      <c r="UDU54" s="316"/>
      <c r="UDV54" s="316"/>
      <c r="UDW54" s="316"/>
      <c r="UDX54" s="316"/>
      <c r="UDY54" s="316"/>
      <c r="UDZ54" s="316"/>
      <c r="UEA54" s="316"/>
      <c r="UEB54" s="316"/>
      <c r="UEC54" s="316"/>
      <c r="UED54" s="316"/>
      <c r="UEE54" s="316"/>
      <c r="UEF54" s="316"/>
      <c r="UEG54" s="316"/>
      <c r="UEH54" s="316"/>
      <c r="UEI54" s="316"/>
      <c r="UEJ54" s="316"/>
      <c r="UEK54" s="316"/>
      <c r="UEL54" s="316"/>
      <c r="UEM54" s="316"/>
      <c r="UEN54" s="316"/>
      <c r="UEO54" s="316"/>
      <c r="UEP54" s="316"/>
      <c r="UEQ54" s="316"/>
      <c r="UER54" s="316"/>
      <c r="UES54" s="316"/>
      <c r="UET54" s="316"/>
      <c r="UEU54" s="316"/>
      <c r="UEV54" s="316"/>
      <c r="UEW54" s="316"/>
      <c r="UEX54" s="316"/>
      <c r="UEY54" s="316"/>
      <c r="UEZ54" s="316"/>
      <c r="UFA54" s="316"/>
      <c r="UFB54" s="316"/>
      <c r="UFC54" s="316"/>
      <c r="UFD54" s="316"/>
      <c r="UFE54" s="316"/>
      <c r="UFF54" s="316"/>
      <c r="UFG54" s="316"/>
      <c r="UFH54" s="316"/>
      <c r="UFI54" s="316"/>
      <c r="UFJ54" s="316"/>
      <c r="UFK54" s="316"/>
      <c r="UFL54" s="316"/>
      <c r="UFM54" s="316"/>
      <c r="UFN54" s="316"/>
      <c r="UFO54" s="316"/>
      <c r="UFP54" s="316"/>
      <c r="UFQ54" s="316"/>
      <c r="UFR54" s="316"/>
      <c r="UFS54" s="316"/>
      <c r="UFT54" s="316"/>
      <c r="UFU54" s="316"/>
      <c r="UFV54" s="316"/>
      <c r="UFW54" s="316"/>
      <c r="UFX54" s="316"/>
      <c r="UFY54" s="316"/>
      <c r="UFZ54" s="316"/>
      <c r="UGA54" s="316"/>
      <c r="UGB54" s="316"/>
      <c r="UGC54" s="316"/>
      <c r="UGD54" s="316"/>
      <c r="UGE54" s="316"/>
      <c r="UGF54" s="316"/>
      <c r="UGG54" s="316"/>
      <c r="UGH54" s="316"/>
      <c r="UGI54" s="316"/>
      <c r="UGJ54" s="316"/>
      <c r="UGK54" s="316"/>
      <c r="UGL54" s="316"/>
      <c r="UGM54" s="316"/>
      <c r="UGN54" s="316"/>
      <c r="UGO54" s="316"/>
      <c r="UGP54" s="316"/>
      <c r="UGQ54" s="316"/>
      <c r="UGR54" s="316"/>
      <c r="UGS54" s="316"/>
      <c r="UGT54" s="316"/>
      <c r="UGU54" s="316"/>
      <c r="UGV54" s="316"/>
      <c r="UGW54" s="316"/>
      <c r="UGX54" s="316"/>
      <c r="UGY54" s="316"/>
      <c r="UGZ54" s="316"/>
      <c r="UHA54" s="316"/>
      <c r="UHB54" s="316"/>
      <c r="UHC54" s="316"/>
      <c r="UHD54" s="316"/>
      <c r="UHE54" s="316"/>
      <c r="UHF54" s="316"/>
      <c r="UHG54" s="316"/>
      <c r="UHH54" s="316"/>
      <c r="UHI54" s="316"/>
      <c r="UHJ54" s="316"/>
      <c r="UHK54" s="316"/>
      <c r="UHL54" s="316"/>
      <c r="UHM54" s="316"/>
      <c r="UHN54" s="316"/>
      <c r="UHO54" s="316"/>
      <c r="UHP54" s="316"/>
      <c r="UHQ54" s="316"/>
      <c r="UHR54" s="316"/>
      <c r="UHS54" s="316"/>
      <c r="UHT54" s="316"/>
      <c r="UHU54" s="316"/>
      <c r="UHV54" s="316"/>
      <c r="UHW54" s="316"/>
      <c r="UHX54" s="316"/>
      <c r="UHY54" s="316"/>
      <c r="UHZ54" s="316"/>
      <c r="UIA54" s="316"/>
      <c r="UIB54" s="316"/>
      <c r="UIC54" s="316"/>
      <c r="UID54" s="316"/>
      <c r="UIE54" s="316"/>
      <c r="UIF54" s="316"/>
      <c r="UIG54" s="316"/>
      <c r="UIH54" s="316"/>
      <c r="UII54" s="316"/>
      <c r="UIJ54" s="316"/>
      <c r="UIK54" s="316"/>
      <c r="UIL54" s="316"/>
      <c r="UIM54" s="316"/>
      <c r="UIN54" s="316"/>
      <c r="UIO54" s="316"/>
      <c r="UIP54" s="316"/>
      <c r="UIQ54" s="316"/>
      <c r="UIR54" s="316"/>
      <c r="UIS54" s="316"/>
      <c r="UIT54" s="316"/>
      <c r="UIU54" s="316"/>
      <c r="UIV54" s="316"/>
      <c r="UIW54" s="316"/>
      <c r="UIX54" s="316"/>
      <c r="UIY54" s="316"/>
      <c r="UIZ54" s="316"/>
      <c r="UJA54" s="316"/>
      <c r="UJB54" s="316"/>
      <c r="UJC54" s="316"/>
      <c r="UJD54" s="316"/>
      <c r="UJE54" s="316"/>
      <c r="UJF54" s="316"/>
      <c r="UJG54" s="316"/>
      <c r="UJH54" s="316"/>
      <c r="UJI54" s="316"/>
      <c r="UJJ54" s="316"/>
      <c r="UJK54" s="316"/>
      <c r="UJL54" s="316"/>
      <c r="UJM54" s="316"/>
      <c r="UJN54" s="316"/>
      <c r="UJO54" s="316"/>
      <c r="UJP54" s="316"/>
      <c r="UJQ54" s="316"/>
      <c r="UJR54" s="316"/>
      <c r="UJS54" s="316"/>
      <c r="UJT54" s="316"/>
      <c r="UJU54" s="316"/>
      <c r="UJV54" s="316"/>
      <c r="UJW54" s="316"/>
      <c r="UJX54" s="316"/>
      <c r="UJY54" s="316"/>
      <c r="UJZ54" s="316"/>
      <c r="UKA54" s="316"/>
      <c r="UKB54" s="316"/>
      <c r="UKC54" s="316"/>
      <c r="UKD54" s="316"/>
      <c r="UKE54" s="316"/>
      <c r="UKF54" s="316"/>
      <c r="UKG54" s="316"/>
      <c r="UKH54" s="316"/>
      <c r="UKI54" s="316"/>
      <c r="UKJ54" s="316"/>
      <c r="UKK54" s="316"/>
      <c r="UKL54" s="316"/>
      <c r="UKM54" s="316"/>
      <c r="UKN54" s="316"/>
      <c r="UKO54" s="316"/>
      <c r="UKP54" s="316"/>
      <c r="UKQ54" s="316"/>
      <c r="UKR54" s="316"/>
      <c r="UKS54" s="316"/>
      <c r="UKT54" s="316"/>
      <c r="UKU54" s="316"/>
      <c r="UKV54" s="316"/>
      <c r="UKW54" s="316"/>
      <c r="UKX54" s="316"/>
      <c r="UKY54" s="316"/>
      <c r="UKZ54" s="316"/>
      <c r="ULA54" s="316"/>
      <c r="ULB54" s="316"/>
      <c r="ULC54" s="316"/>
      <c r="ULD54" s="316"/>
      <c r="ULE54" s="316"/>
      <c r="ULF54" s="316"/>
      <c r="ULG54" s="316"/>
      <c r="ULH54" s="316"/>
      <c r="ULI54" s="316"/>
      <c r="ULJ54" s="316"/>
      <c r="ULK54" s="316"/>
      <c r="ULL54" s="316"/>
      <c r="ULM54" s="316"/>
      <c r="ULN54" s="316"/>
      <c r="ULO54" s="316"/>
      <c r="ULP54" s="316"/>
      <c r="ULQ54" s="316"/>
      <c r="ULR54" s="316"/>
      <c r="ULS54" s="316"/>
      <c r="ULT54" s="316"/>
      <c r="ULU54" s="316"/>
      <c r="ULV54" s="316"/>
      <c r="ULW54" s="316"/>
      <c r="ULX54" s="316"/>
      <c r="ULY54" s="316"/>
      <c r="ULZ54" s="316"/>
      <c r="UMA54" s="316"/>
      <c r="UMB54" s="316"/>
      <c r="UMC54" s="316"/>
      <c r="UMD54" s="316"/>
      <c r="UME54" s="316"/>
      <c r="UMF54" s="316"/>
      <c r="UMG54" s="316"/>
      <c r="UMH54" s="316"/>
      <c r="UMI54" s="316"/>
      <c r="UMJ54" s="316"/>
      <c r="UMK54" s="316"/>
      <c r="UML54" s="316"/>
      <c r="UMM54" s="316"/>
      <c r="UMN54" s="316"/>
      <c r="UMO54" s="316"/>
      <c r="UMP54" s="316"/>
      <c r="UMQ54" s="316"/>
      <c r="UMR54" s="316"/>
      <c r="UMS54" s="316"/>
      <c r="UMT54" s="316"/>
      <c r="UMU54" s="316"/>
      <c r="UMV54" s="316"/>
      <c r="UMW54" s="316"/>
      <c r="UMX54" s="316"/>
      <c r="UMY54" s="316"/>
      <c r="UMZ54" s="316"/>
      <c r="UNA54" s="316"/>
      <c r="UNB54" s="316"/>
      <c r="UNC54" s="316"/>
      <c r="UND54" s="316"/>
      <c r="UNE54" s="316"/>
      <c r="UNF54" s="316"/>
      <c r="UNG54" s="316"/>
      <c r="UNH54" s="316"/>
      <c r="UNI54" s="316"/>
      <c r="UNJ54" s="316"/>
      <c r="UNK54" s="316"/>
      <c r="UNL54" s="316"/>
      <c r="UNM54" s="316"/>
      <c r="UNN54" s="316"/>
      <c r="UNO54" s="316"/>
      <c r="UNP54" s="316"/>
      <c r="UNQ54" s="316"/>
      <c r="UNR54" s="316"/>
      <c r="UNS54" s="316"/>
      <c r="UNT54" s="316"/>
      <c r="UNU54" s="316"/>
      <c r="UNV54" s="316"/>
      <c r="UNW54" s="316"/>
      <c r="UNX54" s="316"/>
      <c r="UNY54" s="316"/>
      <c r="UNZ54" s="316"/>
      <c r="UOA54" s="316"/>
      <c r="UOB54" s="316"/>
      <c r="UOC54" s="316"/>
      <c r="UOD54" s="316"/>
      <c r="UOE54" s="316"/>
      <c r="UOF54" s="316"/>
      <c r="UOG54" s="316"/>
      <c r="UOH54" s="316"/>
      <c r="UOI54" s="316"/>
      <c r="UOJ54" s="316"/>
      <c r="UOK54" s="316"/>
      <c r="UOL54" s="316"/>
      <c r="UOM54" s="316"/>
      <c r="UON54" s="316"/>
      <c r="UOO54" s="316"/>
      <c r="UOP54" s="316"/>
      <c r="UOQ54" s="316"/>
      <c r="UOR54" s="316"/>
      <c r="UOS54" s="316"/>
      <c r="UOT54" s="316"/>
      <c r="UOU54" s="316"/>
      <c r="UOV54" s="316"/>
      <c r="UOW54" s="316"/>
      <c r="UOX54" s="316"/>
      <c r="UOY54" s="316"/>
      <c r="UOZ54" s="316"/>
      <c r="UPA54" s="316"/>
      <c r="UPB54" s="316"/>
      <c r="UPC54" s="316"/>
      <c r="UPD54" s="316"/>
      <c r="UPE54" s="316"/>
      <c r="UPF54" s="316"/>
      <c r="UPG54" s="316"/>
      <c r="UPH54" s="316"/>
      <c r="UPI54" s="316"/>
      <c r="UPJ54" s="316"/>
      <c r="UPK54" s="316"/>
      <c r="UPL54" s="316"/>
      <c r="UPM54" s="316"/>
      <c r="UPN54" s="316"/>
      <c r="UPO54" s="316"/>
      <c r="UPP54" s="316"/>
      <c r="UPQ54" s="316"/>
      <c r="UPR54" s="316"/>
      <c r="UPS54" s="316"/>
      <c r="UPT54" s="316"/>
      <c r="UPU54" s="316"/>
      <c r="UPV54" s="316"/>
      <c r="UPW54" s="316"/>
      <c r="UPX54" s="316"/>
      <c r="UPY54" s="316"/>
      <c r="UPZ54" s="316"/>
      <c r="UQA54" s="316"/>
      <c r="UQB54" s="316"/>
      <c r="UQC54" s="316"/>
      <c r="UQD54" s="316"/>
      <c r="UQE54" s="316"/>
      <c r="UQF54" s="316"/>
      <c r="UQG54" s="316"/>
      <c r="UQH54" s="316"/>
      <c r="UQI54" s="316"/>
      <c r="UQJ54" s="316"/>
      <c r="UQK54" s="316"/>
      <c r="UQL54" s="316"/>
      <c r="UQM54" s="316"/>
      <c r="UQN54" s="316"/>
      <c r="UQO54" s="316"/>
      <c r="UQP54" s="316"/>
      <c r="UQQ54" s="316"/>
      <c r="UQR54" s="316"/>
      <c r="UQS54" s="316"/>
      <c r="UQT54" s="316"/>
      <c r="UQU54" s="316"/>
      <c r="UQV54" s="316"/>
      <c r="UQW54" s="316"/>
      <c r="UQX54" s="316"/>
      <c r="UQY54" s="316"/>
      <c r="UQZ54" s="316"/>
      <c r="URA54" s="316"/>
      <c r="URB54" s="316"/>
      <c r="URC54" s="316"/>
      <c r="URD54" s="316"/>
      <c r="URE54" s="316"/>
      <c r="URF54" s="316"/>
      <c r="URG54" s="316"/>
      <c r="URH54" s="316"/>
      <c r="URI54" s="316"/>
      <c r="URJ54" s="316"/>
      <c r="URK54" s="316"/>
      <c r="URL54" s="316"/>
      <c r="URM54" s="316"/>
      <c r="URN54" s="316"/>
      <c r="URO54" s="316"/>
      <c r="URP54" s="316"/>
      <c r="URQ54" s="316"/>
      <c r="URR54" s="316"/>
      <c r="URS54" s="316"/>
      <c r="URT54" s="316"/>
      <c r="URU54" s="316"/>
      <c r="URV54" s="316"/>
      <c r="URW54" s="316"/>
      <c r="URX54" s="316"/>
      <c r="URY54" s="316"/>
      <c r="URZ54" s="316"/>
      <c r="USA54" s="316"/>
      <c r="USB54" s="316"/>
      <c r="USC54" s="316"/>
      <c r="USD54" s="316"/>
      <c r="USE54" s="316"/>
      <c r="USF54" s="316"/>
      <c r="USG54" s="316"/>
      <c r="USH54" s="316"/>
      <c r="USI54" s="316"/>
      <c r="USJ54" s="316"/>
      <c r="USK54" s="316"/>
      <c r="USL54" s="316"/>
      <c r="USM54" s="316"/>
      <c r="USN54" s="316"/>
      <c r="USO54" s="316"/>
      <c r="USP54" s="316"/>
      <c r="USQ54" s="316"/>
      <c r="USR54" s="316"/>
      <c r="USS54" s="316"/>
      <c r="UST54" s="316"/>
      <c r="USU54" s="316"/>
      <c r="USV54" s="316"/>
      <c r="USW54" s="316"/>
      <c r="USX54" s="316"/>
      <c r="USY54" s="316"/>
      <c r="USZ54" s="316"/>
      <c r="UTA54" s="316"/>
      <c r="UTB54" s="316"/>
      <c r="UTC54" s="316"/>
      <c r="UTD54" s="316"/>
      <c r="UTE54" s="316"/>
      <c r="UTF54" s="316"/>
      <c r="UTG54" s="316"/>
      <c r="UTH54" s="316"/>
      <c r="UTI54" s="316"/>
      <c r="UTJ54" s="316"/>
      <c r="UTK54" s="316"/>
      <c r="UTL54" s="316"/>
      <c r="UTM54" s="316"/>
      <c r="UTN54" s="316"/>
      <c r="UTO54" s="316"/>
      <c r="UTP54" s="316"/>
      <c r="UTQ54" s="316"/>
      <c r="UTR54" s="316"/>
      <c r="UTS54" s="316"/>
      <c r="UTT54" s="316"/>
      <c r="UTU54" s="316"/>
      <c r="UTV54" s="316"/>
      <c r="UTW54" s="316"/>
      <c r="UTX54" s="316"/>
      <c r="UTY54" s="316"/>
      <c r="UTZ54" s="316"/>
      <c r="UUA54" s="316"/>
      <c r="UUB54" s="316"/>
      <c r="UUC54" s="316"/>
      <c r="UUD54" s="316"/>
      <c r="UUE54" s="316"/>
      <c r="UUF54" s="316"/>
      <c r="UUG54" s="316"/>
      <c r="UUH54" s="316"/>
      <c r="UUI54" s="316"/>
      <c r="UUJ54" s="316"/>
      <c r="UUK54" s="316"/>
      <c r="UUL54" s="316"/>
      <c r="UUM54" s="316"/>
      <c r="UUN54" s="316"/>
      <c r="UUO54" s="316"/>
      <c r="UUP54" s="316"/>
      <c r="UUQ54" s="316"/>
      <c r="UUR54" s="316"/>
      <c r="UUS54" s="316"/>
      <c r="UUT54" s="316"/>
      <c r="UUU54" s="316"/>
      <c r="UUV54" s="316"/>
      <c r="UUW54" s="316"/>
      <c r="UUX54" s="316"/>
      <c r="UUY54" s="316"/>
      <c r="UUZ54" s="316"/>
      <c r="UVA54" s="316"/>
      <c r="UVB54" s="316"/>
      <c r="UVC54" s="316"/>
      <c r="UVD54" s="316"/>
      <c r="UVE54" s="316"/>
      <c r="UVF54" s="316"/>
      <c r="UVG54" s="316"/>
      <c r="UVH54" s="316"/>
      <c r="UVI54" s="316"/>
      <c r="UVJ54" s="316"/>
      <c r="UVK54" s="316"/>
      <c r="UVL54" s="316"/>
      <c r="UVM54" s="316"/>
      <c r="UVN54" s="316"/>
      <c r="UVO54" s="316"/>
      <c r="UVP54" s="316"/>
      <c r="UVQ54" s="316"/>
      <c r="UVR54" s="316"/>
      <c r="UVS54" s="316"/>
      <c r="UVT54" s="316"/>
      <c r="UVU54" s="316"/>
      <c r="UVV54" s="316"/>
      <c r="UVW54" s="316"/>
      <c r="UVX54" s="316"/>
      <c r="UVY54" s="316"/>
      <c r="UVZ54" s="316"/>
      <c r="UWA54" s="316"/>
      <c r="UWB54" s="316"/>
      <c r="UWC54" s="316"/>
      <c r="UWD54" s="316"/>
      <c r="UWE54" s="316"/>
      <c r="UWF54" s="316"/>
      <c r="UWG54" s="316"/>
      <c r="UWH54" s="316"/>
      <c r="UWI54" s="316"/>
      <c r="UWJ54" s="316"/>
      <c r="UWK54" s="316"/>
      <c r="UWL54" s="316"/>
      <c r="UWM54" s="316"/>
      <c r="UWN54" s="316"/>
      <c r="UWO54" s="316"/>
      <c r="UWP54" s="316"/>
      <c r="UWQ54" s="316"/>
      <c r="UWR54" s="316"/>
      <c r="UWS54" s="316"/>
      <c r="UWT54" s="316"/>
      <c r="UWU54" s="316"/>
      <c r="UWV54" s="316"/>
      <c r="UWW54" s="316"/>
      <c r="UWX54" s="316"/>
      <c r="UWY54" s="316"/>
      <c r="UWZ54" s="316"/>
      <c r="UXA54" s="316"/>
      <c r="UXB54" s="316"/>
      <c r="UXC54" s="316"/>
      <c r="UXD54" s="316"/>
      <c r="UXE54" s="316"/>
      <c r="UXF54" s="316"/>
      <c r="UXG54" s="316"/>
      <c r="UXH54" s="316"/>
      <c r="UXI54" s="316"/>
      <c r="UXJ54" s="316"/>
      <c r="UXK54" s="316"/>
      <c r="UXL54" s="316"/>
      <c r="UXM54" s="316"/>
      <c r="UXN54" s="316"/>
      <c r="UXO54" s="316"/>
      <c r="UXP54" s="316"/>
      <c r="UXQ54" s="316"/>
      <c r="UXR54" s="316"/>
      <c r="UXS54" s="316"/>
      <c r="UXT54" s="316"/>
      <c r="UXU54" s="316"/>
      <c r="UXV54" s="316"/>
      <c r="UXW54" s="316"/>
      <c r="UXX54" s="316"/>
      <c r="UXY54" s="316"/>
      <c r="UXZ54" s="316"/>
      <c r="UYA54" s="316"/>
      <c r="UYB54" s="316"/>
      <c r="UYC54" s="316"/>
      <c r="UYD54" s="316"/>
      <c r="UYE54" s="316"/>
      <c r="UYF54" s="316"/>
      <c r="UYG54" s="316"/>
      <c r="UYH54" s="316"/>
      <c r="UYI54" s="316"/>
      <c r="UYJ54" s="316"/>
      <c r="UYK54" s="316"/>
      <c r="UYL54" s="316"/>
      <c r="UYM54" s="316"/>
      <c r="UYN54" s="316"/>
      <c r="UYO54" s="316"/>
      <c r="UYP54" s="316"/>
      <c r="UYQ54" s="316"/>
      <c r="UYR54" s="316"/>
      <c r="UYS54" s="316"/>
      <c r="UYT54" s="316"/>
      <c r="UYU54" s="316"/>
      <c r="UYV54" s="316"/>
      <c r="UYW54" s="316"/>
      <c r="UYX54" s="316"/>
      <c r="UYY54" s="316"/>
      <c r="UYZ54" s="316"/>
      <c r="UZA54" s="316"/>
      <c r="UZB54" s="316"/>
      <c r="UZC54" s="316"/>
      <c r="UZD54" s="316"/>
      <c r="UZE54" s="316"/>
      <c r="UZF54" s="316"/>
      <c r="UZG54" s="316"/>
      <c r="UZH54" s="316"/>
      <c r="UZI54" s="316"/>
      <c r="UZJ54" s="316"/>
      <c r="UZK54" s="316"/>
      <c r="UZL54" s="316"/>
      <c r="UZM54" s="316"/>
      <c r="UZN54" s="316"/>
      <c r="UZO54" s="316"/>
      <c r="UZP54" s="316"/>
      <c r="UZQ54" s="316"/>
      <c r="UZR54" s="316"/>
      <c r="UZS54" s="316"/>
      <c r="UZT54" s="316"/>
      <c r="UZU54" s="316"/>
      <c r="UZV54" s="316"/>
      <c r="UZW54" s="316"/>
      <c r="UZX54" s="316"/>
      <c r="UZY54" s="316"/>
      <c r="UZZ54" s="316"/>
      <c r="VAA54" s="316"/>
      <c r="VAB54" s="316"/>
      <c r="VAC54" s="316"/>
      <c r="VAD54" s="316"/>
      <c r="VAE54" s="316"/>
      <c r="VAF54" s="316"/>
      <c r="VAG54" s="316"/>
      <c r="VAH54" s="316"/>
      <c r="VAI54" s="316"/>
      <c r="VAJ54" s="316"/>
      <c r="VAK54" s="316"/>
      <c r="VAL54" s="316"/>
      <c r="VAM54" s="316"/>
      <c r="VAN54" s="316"/>
      <c r="VAO54" s="316"/>
      <c r="VAP54" s="316"/>
      <c r="VAQ54" s="316"/>
      <c r="VAR54" s="316"/>
      <c r="VAS54" s="316"/>
      <c r="VAT54" s="316"/>
      <c r="VAU54" s="316"/>
      <c r="VAV54" s="316"/>
      <c r="VAW54" s="316"/>
      <c r="VAX54" s="316"/>
      <c r="VAY54" s="316"/>
      <c r="VAZ54" s="316"/>
      <c r="VBA54" s="316"/>
      <c r="VBB54" s="316"/>
      <c r="VBC54" s="316"/>
      <c r="VBD54" s="316"/>
      <c r="VBE54" s="316"/>
      <c r="VBF54" s="316"/>
      <c r="VBG54" s="316"/>
      <c r="VBH54" s="316"/>
      <c r="VBI54" s="316"/>
      <c r="VBJ54" s="316"/>
      <c r="VBK54" s="316"/>
      <c r="VBL54" s="316"/>
      <c r="VBM54" s="316"/>
      <c r="VBN54" s="316"/>
      <c r="VBO54" s="316"/>
      <c r="VBP54" s="316"/>
      <c r="VBQ54" s="316"/>
      <c r="VBR54" s="316"/>
      <c r="VBS54" s="316"/>
      <c r="VBT54" s="316"/>
      <c r="VBU54" s="316"/>
      <c r="VBV54" s="316"/>
      <c r="VBW54" s="316"/>
      <c r="VBX54" s="316"/>
      <c r="VBY54" s="316"/>
      <c r="VBZ54" s="316"/>
      <c r="VCA54" s="316"/>
      <c r="VCB54" s="316"/>
      <c r="VCC54" s="316"/>
      <c r="VCD54" s="316"/>
      <c r="VCE54" s="316"/>
      <c r="VCF54" s="316"/>
      <c r="VCG54" s="316"/>
      <c r="VCH54" s="316"/>
      <c r="VCI54" s="316"/>
      <c r="VCJ54" s="316"/>
      <c r="VCK54" s="316"/>
      <c r="VCL54" s="316"/>
      <c r="VCM54" s="316"/>
      <c r="VCN54" s="316"/>
      <c r="VCO54" s="316"/>
      <c r="VCP54" s="316"/>
      <c r="VCQ54" s="316"/>
      <c r="VCR54" s="316"/>
      <c r="VCS54" s="316"/>
      <c r="VCT54" s="316"/>
      <c r="VCU54" s="316"/>
      <c r="VCV54" s="316"/>
      <c r="VCW54" s="316"/>
      <c r="VCX54" s="316"/>
      <c r="VCY54" s="316"/>
      <c r="VCZ54" s="316"/>
      <c r="VDA54" s="316"/>
      <c r="VDB54" s="316"/>
      <c r="VDC54" s="316"/>
      <c r="VDD54" s="316"/>
      <c r="VDE54" s="316"/>
      <c r="VDF54" s="316"/>
      <c r="VDG54" s="316"/>
      <c r="VDH54" s="316"/>
      <c r="VDI54" s="316"/>
      <c r="VDJ54" s="316"/>
      <c r="VDK54" s="316"/>
      <c r="VDL54" s="316"/>
      <c r="VDM54" s="316"/>
      <c r="VDN54" s="316"/>
      <c r="VDO54" s="316"/>
      <c r="VDP54" s="316"/>
      <c r="VDQ54" s="316"/>
      <c r="VDR54" s="316"/>
      <c r="VDS54" s="316"/>
      <c r="VDT54" s="316"/>
      <c r="VDU54" s="316"/>
      <c r="VDV54" s="316"/>
      <c r="VDW54" s="316"/>
      <c r="VDX54" s="316"/>
      <c r="VDY54" s="316"/>
      <c r="VDZ54" s="316"/>
      <c r="VEA54" s="316"/>
      <c r="VEB54" s="316"/>
      <c r="VEC54" s="316"/>
      <c r="VED54" s="316"/>
      <c r="VEE54" s="316"/>
      <c r="VEF54" s="316"/>
      <c r="VEG54" s="316"/>
      <c r="VEH54" s="316"/>
      <c r="VEI54" s="316"/>
      <c r="VEJ54" s="316"/>
      <c r="VEK54" s="316"/>
      <c r="VEL54" s="316"/>
      <c r="VEM54" s="316"/>
      <c r="VEN54" s="316"/>
      <c r="VEO54" s="316"/>
      <c r="VEP54" s="316"/>
      <c r="VEQ54" s="316"/>
      <c r="VER54" s="316"/>
      <c r="VES54" s="316"/>
      <c r="VET54" s="316"/>
      <c r="VEU54" s="316"/>
      <c r="VEV54" s="316"/>
      <c r="VEW54" s="316"/>
      <c r="VEX54" s="316"/>
      <c r="VEY54" s="316"/>
      <c r="VEZ54" s="316"/>
      <c r="VFA54" s="316"/>
      <c r="VFB54" s="316"/>
      <c r="VFC54" s="316"/>
      <c r="VFD54" s="316"/>
      <c r="VFE54" s="316"/>
      <c r="VFF54" s="316"/>
      <c r="VFG54" s="316"/>
      <c r="VFH54" s="316"/>
      <c r="VFI54" s="316"/>
      <c r="VFJ54" s="316"/>
      <c r="VFK54" s="316"/>
      <c r="VFL54" s="316"/>
      <c r="VFM54" s="316"/>
      <c r="VFN54" s="316"/>
      <c r="VFO54" s="316"/>
      <c r="VFP54" s="316"/>
      <c r="VFQ54" s="316"/>
      <c r="VFR54" s="316"/>
      <c r="VFS54" s="316"/>
      <c r="VFT54" s="316"/>
      <c r="VFU54" s="316"/>
      <c r="VFV54" s="316"/>
      <c r="VFW54" s="316"/>
      <c r="VFX54" s="316"/>
      <c r="VFY54" s="316"/>
      <c r="VFZ54" s="316"/>
      <c r="VGA54" s="316"/>
      <c r="VGB54" s="316"/>
      <c r="VGC54" s="316"/>
      <c r="VGD54" s="316"/>
      <c r="VGE54" s="316"/>
      <c r="VGF54" s="316"/>
      <c r="VGG54" s="316"/>
      <c r="VGH54" s="316"/>
      <c r="VGI54" s="316"/>
      <c r="VGJ54" s="316"/>
      <c r="VGK54" s="316"/>
      <c r="VGL54" s="316"/>
      <c r="VGM54" s="316"/>
      <c r="VGN54" s="316"/>
      <c r="VGO54" s="316"/>
      <c r="VGP54" s="316"/>
      <c r="VGQ54" s="316"/>
      <c r="VGR54" s="316"/>
      <c r="VGS54" s="316"/>
      <c r="VGT54" s="316"/>
      <c r="VGU54" s="316"/>
      <c r="VGV54" s="316"/>
      <c r="VGW54" s="316"/>
      <c r="VGX54" s="316"/>
      <c r="VGY54" s="316"/>
      <c r="VGZ54" s="316"/>
      <c r="VHA54" s="316"/>
      <c r="VHB54" s="316"/>
      <c r="VHC54" s="316"/>
      <c r="VHD54" s="316"/>
      <c r="VHE54" s="316"/>
      <c r="VHF54" s="316"/>
      <c r="VHG54" s="316"/>
      <c r="VHH54" s="316"/>
      <c r="VHI54" s="316"/>
      <c r="VHJ54" s="316"/>
      <c r="VHK54" s="316"/>
      <c r="VHL54" s="316"/>
      <c r="VHM54" s="316"/>
      <c r="VHN54" s="316"/>
      <c r="VHO54" s="316"/>
      <c r="VHP54" s="316"/>
      <c r="VHQ54" s="316"/>
      <c r="VHR54" s="316"/>
      <c r="VHS54" s="316"/>
      <c r="VHT54" s="316"/>
      <c r="VHU54" s="316"/>
      <c r="VHV54" s="316"/>
      <c r="VHW54" s="316"/>
      <c r="VHX54" s="316"/>
      <c r="VHY54" s="316"/>
      <c r="VHZ54" s="316"/>
      <c r="VIA54" s="316"/>
      <c r="VIB54" s="316"/>
      <c r="VIC54" s="316"/>
      <c r="VID54" s="316"/>
      <c r="VIE54" s="316"/>
      <c r="VIF54" s="316"/>
      <c r="VIG54" s="316"/>
      <c r="VIH54" s="316"/>
      <c r="VII54" s="316"/>
      <c r="VIJ54" s="316"/>
      <c r="VIK54" s="316"/>
      <c r="VIL54" s="316"/>
      <c r="VIM54" s="316"/>
      <c r="VIN54" s="316"/>
      <c r="VIO54" s="316"/>
      <c r="VIP54" s="316"/>
      <c r="VIQ54" s="316"/>
      <c r="VIR54" s="316"/>
      <c r="VIS54" s="316"/>
      <c r="VIT54" s="316"/>
      <c r="VIU54" s="316"/>
      <c r="VIV54" s="316"/>
      <c r="VIW54" s="316"/>
      <c r="VIX54" s="316"/>
      <c r="VIY54" s="316"/>
      <c r="VIZ54" s="316"/>
      <c r="VJA54" s="316"/>
      <c r="VJB54" s="316"/>
      <c r="VJC54" s="316"/>
      <c r="VJD54" s="316"/>
      <c r="VJE54" s="316"/>
      <c r="VJF54" s="316"/>
      <c r="VJG54" s="316"/>
      <c r="VJH54" s="316"/>
      <c r="VJI54" s="316"/>
      <c r="VJJ54" s="316"/>
      <c r="VJK54" s="316"/>
      <c r="VJL54" s="316"/>
      <c r="VJM54" s="316"/>
      <c r="VJN54" s="316"/>
      <c r="VJO54" s="316"/>
      <c r="VJP54" s="316"/>
      <c r="VJQ54" s="316"/>
      <c r="VJR54" s="316"/>
      <c r="VJS54" s="316"/>
      <c r="VJT54" s="316"/>
      <c r="VJU54" s="316"/>
      <c r="VJV54" s="316"/>
      <c r="VJW54" s="316"/>
      <c r="VJX54" s="316"/>
      <c r="VJY54" s="316"/>
      <c r="VJZ54" s="316"/>
      <c r="VKA54" s="316"/>
      <c r="VKB54" s="316"/>
      <c r="VKC54" s="316"/>
      <c r="VKD54" s="316"/>
      <c r="VKE54" s="316"/>
      <c r="VKF54" s="316"/>
      <c r="VKG54" s="316"/>
      <c r="VKH54" s="316"/>
      <c r="VKI54" s="316"/>
      <c r="VKJ54" s="316"/>
      <c r="VKK54" s="316"/>
      <c r="VKL54" s="316"/>
      <c r="VKM54" s="316"/>
      <c r="VKN54" s="316"/>
      <c r="VKO54" s="316"/>
      <c r="VKP54" s="316"/>
      <c r="VKQ54" s="316"/>
      <c r="VKR54" s="316"/>
      <c r="VKS54" s="316"/>
      <c r="VKT54" s="316"/>
      <c r="VKU54" s="316"/>
      <c r="VKV54" s="316"/>
      <c r="VKW54" s="316"/>
      <c r="VKX54" s="316"/>
      <c r="VKY54" s="316"/>
      <c r="VKZ54" s="316"/>
      <c r="VLA54" s="316"/>
      <c r="VLB54" s="316"/>
      <c r="VLC54" s="316"/>
      <c r="VLD54" s="316"/>
      <c r="VLE54" s="316"/>
      <c r="VLF54" s="316"/>
      <c r="VLG54" s="316"/>
      <c r="VLH54" s="316"/>
      <c r="VLI54" s="316"/>
      <c r="VLJ54" s="316"/>
      <c r="VLK54" s="316"/>
      <c r="VLL54" s="316"/>
      <c r="VLM54" s="316"/>
      <c r="VLN54" s="316"/>
      <c r="VLO54" s="316"/>
      <c r="VLP54" s="316"/>
      <c r="VLQ54" s="316"/>
      <c r="VLR54" s="316"/>
      <c r="VLS54" s="316"/>
      <c r="VLT54" s="316"/>
      <c r="VLU54" s="316"/>
      <c r="VLV54" s="316"/>
      <c r="VLW54" s="316"/>
      <c r="VLX54" s="316"/>
      <c r="VLY54" s="316"/>
      <c r="VLZ54" s="316"/>
      <c r="VMA54" s="316"/>
      <c r="VMB54" s="316"/>
      <c r="VMC54" s="316"/>
      <c r="VMD54" s="316"/>
      <c r="VME54" s="316"/>
      <c r="VMF54" s="316"/>
      <c r="VMG54" s="316"/>
      <c r="VMH54" s="316"/>
      <c r="VMI54" s="316"/>
      <c r="VMJ54" s="316"/>
      <c r="VMK54" s="316"/>
      <c r="VML54" s="316"/>
      <c r="VMM54" s="316"/>
      <c r="VMN54" s="316"/>
      <c r="VMO54" s="316"/>
      <c r="VMP54" s="316"/>
      <c r="VMQ54" s="316"/>
      <c r="VMR54" s="316"/>
      <c r="VMS54" s="316"/>
      <c r="VMT54" s="316"/>
      <c r="VMU54" s="316"/>
      <c r="VMV54" s="316"/>
      <c r="VMW54" s="316"/>
      <c r="VMX54" s="316"/>
      <c r="VMY54" s="316"/>
      <c r="VMZ54" s="316"/>
      <c r="VNA54" s="316"/>
      <c r="VNB54" s="316"/>
      <c r="VNC54" s="316"/>
      <c r="VND54" s="316"/>
      <c r="VNE54" s="316"/>
      <c r="VNF54" s="316"/>
      <c r="VNG54" s="316"/>
      <c r="VNH54" s="316"/>
      <c r="VNI54" s="316"/>
      <c r="VNJ54" s="316"/>
      <c r="VNK54" s="316"/>
      <c r="VNL54" s="316"/>
      <c r="VNM54" s="316"/>
      <c r="VNN54" s="316"/>
      <c r="VNO54" s="316"/>
      <c r="VNP54" s="316"/>
      <c r="VNQ54" s="316"/>
      <c r="VNR54" s="316"/>
      <c r="VNS54" s="316"/>
      <c r="VNT54" s="316"/>
      <c r="VNU54" s="316"/>
      <c r="VNV54" s="316"/>
      <c r="VNW54" s="316"/>
      <c r="VNX54" s="316"/>
      <c r="VNY54" s="316"/>
      <c r="VNZ54" s="316"/>
      <c r="VOA54" s="316"/>
      <c r="VOB54" s="316"/>
      <c r="VOC54" s="316"/>
      <c r="VOD54" s="316"/>
      <c r="VOE54" s="316"/>
      <c r="VOF54" s="316"/>
      <c r="VOG54" s="316"/>
      <c r="VOH54" s="316"/>
      <c r="VOI54" s="316"/>
      <c r="VOJ54" s="316"/>
      <c r="VOK54" s="316"/>
      <c r="VOL54" s="316"/>
      <c r="VOM54" s="316"/>
      <c r="VON54" s="316"/>
      <c r="VOO54" s="316"/>
      <c r="VOP54" s="316"/>
      <c r="VOQ54" s="316"/>
      <c r="VOR54" s="316"/>
      <c r="VOS54" s="316"/>
      <c r="VOT54" s="316"/>
      <c r="VOU54" s="316"/>
      <c r="VOV54" s="316"/>
      <c r="VOW54" s="316"/>
      <c r="VOX54" s="316"/>
      <c r="VOY54" s="316"/>
      <c r="VOZ54" s="316"/>
      <c r="VPA54" s="316"/>
      <c r="VPB54" s="316"/>
      <c r="VPC54" s="316"/>
      <c r="VPD54" s="316"/>
      <c r="VPE54" s="316"/>
      <c r="VPF54" s="316"/>
      <c r="VPG54" s="316"/>
      <c r="VPH54" s="316"/>
      <c r="VPI54" s="316"/>
      <c r="VPJ54" s="316"/>
      <c r="VPK54" s="316"/>
      <c r="VPL54" s="316"/>
      <c r="VPM54" s="316"/>
      <c r="VPN54" s="316"/>
      <c r="VPO54" s="316"/>
      <c r="VPP54" s="316"/>
      <c r="VPQ54" s="316"/>
      <c r="VPR54" s="316"/>
      <c r="VPS54" s="316"/>
      <c r="VPT54" s="316"/>
      <c r="VPU54" s="316"/>
      <c r="VPV54" s="316"/>
      <c r="VPW54" s="316"/>
      <c r="VPX54" s="316"/>
      <c r="VPY54" s="316"/>
      <c r="VPZ54" s="316"/>
      <c r="VQA54" s="316"/>
      <c r="VQB54" s="316"/>
      <c r="VQC54" s="316"/>
      <c r="VQD54" s="316"/>
      <c r="VQE54" s="316"/>
      <c r="VQF54" s="316"/>
      <c r="VQG54" s="316"/>
      <c r="VQH54" s="316"/>
      <c r="VQI54" s="316"/>
      <c r="VQJ54" s="316"/>
      <c r="VQK54" s="316"/>
      <c r="VQL54" s="316"/>
      <c r="VQM54" s="316"/>
      <c r="VQN54" s="316"/>
      <c r="VQO54" s="316"/>
      <c r="VQP54" s="316"/>
      <c r="VQQ54" s="316"/>
      <c r="VQR54" s="316"/>
      <c r="VQS54" s="316"/>
      <c r="VQT54" s="316"/>
      <c r="VQU54" s="316"/>
      <c r="VQV54" s="316"/>
      <c r="VQW54" s="316"/>
      <c r="VQX54" s="316"/>
      <c r="VQY54" s="316"/>
      <c r="VQZ54" s="316"/>
      <c r="VRA54" s="316"/>
      <c r="VRB54" s="316"/>
      <c r="VRC54" s="316"/>
      <c r="VRD54" s="316"/>
      <c r="VRE54" s="316"/>
      <c r="VRF54" s="316"/>
      <c r="VRG54" s="316"/>
      <c r="VRH54" s="316"/>
      <c r="VRI54" s="316"/>
      <c r="VRJ54" s="316"/>
      <c r="VRK54" s="316"/>
      <c r="VRL54" s="316"/>
      <c r="VRM54" s="316"/>
      <c r="VRN54" s="316"/>
      <c r="VRO54" s="316"/>
      <c r="VRP54" s="316"/>
      <c r="VRQ54" s="316"/>
      <c r="VRR54" s="316"/>
      <c r="VRS54" s="316"/>
      <c r="VRT54" s="316"/>
      <c r="VRU54" s="316"/>
      <c r="VRV54" s="316"/>
      <c r="VRW54" s="316"/>
      <c r="VRX54" s="316"/>
      <c r="VRY54" s="316"/>
      <c r="VRZ54" s="316"/>
      <c r="VSA54" s="316"/>
      <c r="VSB54" s="316"/>
      <c r="VSC54" s="316"/>
      <c r="VSD54" s="316"/>
      <c r="VSE54" s="316"/>
      <c r="VSF54" s="316"/>
      <c r="VSG54" s="316"/>
      <c r="VSH54" s="316"/>
      <c r="VSI54" s="316"/>
      <c r="VSJ54" s="316"/>
      <c r="VSK54" s="316"/>
      <c r="VSL54" s="316"/>
      <c r="VSM54" s="316"/>
      <c r="VSN54" s="316"/>
      <c r="VSO54" s="316"/>
      <c r="VSP54" s="316"/>
      <c r="VSQ54" s="316"/>
      <c r="VSR54" s="316"/>
      <c r="VSS54" s="316"/>
      <c r="VST54" s="316"/>
      <c r="VSU54" s="316"/>
      <c r="VSV54" s="316"/>
      <c r="VSW54" s="316"/>
      <c r="VSX54" s="316"/>
      <c r="VSY54" s="316"/>
      <c r="VSZ54" s="316"/>
      <c r="VTA54" s="316"/>
      <c r="VTB54" s="316"/>
      <c r="VTC54" s="316"/>
      <c r="VTD54" s="316"/>
      <c r="VTE54" s="316"/>
      <c r="VTF54" s="316"/>
      <c r="VTG54" s="316"/>
      <c r="VTH54" s="316"/>
      <c r="VTI54" s="316"/>
      <c r="VTJ54" s="316"/>
      <c r="VTK54" s="316"/>
      <c r="VTL54" s="316"/>
      <c r="VTM54" s="316"/>
      <c r="VTN54" s="316"/>
      <c r="VTO54" s="316"/>
      <c r="VTP54" s="316"/>
      <c r="VTQ54" s="316"/>
      <c r="VTR54" s="316"/>
      <c r="VTS54" s="316"/>
      <c r="VTT54" s="316"/>
      <c r="VTU54" s="316"/>
      <c r="VTV54" s="316"/>
      <c r="VTW54" s="316"/>
      <c r="VTX54" s="316"/>
      <c r="VTY54" s="316"/>
      <c r="VTZ54" s="316"/>
      <c r="VUA54" s="316"/>
      <c r="VUB54" s="316"/>
      <c r="VUC54" s="316"/>
      <c r="VUD54" s="316"/>
      <c r="VUE54" s="316"/>
      <c r="VUF54" s="316"/>
      <c r="VUG54" s="316"/>
      <c r="VUH54" s="316"/>
      <c r="VUI54" s="316"/>
      <c r="VUJ54" s="316"/>
      <c r="VUK54" s="316"/>
      <c r="VUL54" s="316"/>
      <c r="VUM54" s="316"/>
      <c r="VUN54" s="316"/>
      <c r="VUO54" s="316"/>
      <c r="VUP54" s="316"/>
      <c r="VUQ54" s="316"/>
      <c r="VUR54" s="316"/>
      <c r="VUS54" s="316"/>
      <c r="VUT54" s="316"/>
      <c r="VUU54" s="316"/>
      <c r="VUV54" s="316"/>
      <c r="VUW54" s="316"/>
      <c r="VUX54" s="316"/>
      <c r="VUY54" s="316"/>
      <c r="VUZ54" s="316"/>
      <c r="VVA54" s="316"/>
      <c r="VVB54" s="316"/>
      <c r="VVC54" s="316"/>
      <c r="VVD54" s="316"/>
      <c r="VVE54" s="316"/>
      <c r="VVF54" s="316"/>
      <c r="VVG54" s="316"/>
      <c r="VVH54" s="316"/>
      <c r="VVI54" s="316"/>
      <c r="VVJ54" s="316"/>
      <c r="VVK54" s="316"/>
      <c r="VVL54" s="316"/>
      <c r="VVM54" s="316"/>
      <c r="VVN54" s="316"/>
      <c r="VVO54" s="316"/>
      <c r="VVP54" s="316"/>
      <c r="VVQ54" s="316"/>
      <c r="VVR54" s="316"/>
      <c r="VVS54" s="316"/>
      <c r="VVT54" s="316"/>
      <c r="VVU54" s="316"/>
      <c r="VVV54" s="316"/>
      <c r="VVW54" s="316"/>
      <c r="VVX54" s="316"/>
      <c r="VVY54" s="316"/>
      <c r="VVZ54" s="316"/>
      <c r="VWA54" s="316"/>
      <c r="VWB54" s="316"/>
      <c r="VWC54" s="316"/>
      <c r="VWD54" s="316"/>
      <c r="VWE54" s="316"/>
      <c r="VWF54" s="316"/>
      <c r="VWG54" s="316"/>
      <c r="VWH54" s="316"/>
      <c r="VWI54" s="316"/>
      <c r="VWJ54" s="316"/>
      <c r="VWK54" s="316"/>
      <c r="VWL54" s="316"/>
      <c r="VWM54" s="316"/>
      <c r="VWN54" s="316"/>
      <c r="VWO54" s="316"/>
      <c r="VWP54" s="316"/>
      <c r="VWQ54" s="316"/>
      <c r="VWR54" s="316"/>
      <c r="VWS54" s="316"/>
      <c r="VWT54" s="316"/>
      <c r="VWU54" s="316"/>
      <c r="VWV54" s="316"/>
      <c r="VWW54" s="316"/>
      <c r="VWX54" s="316"/>
      <c r="VWY54" s="316"/>
      <c r="VWZ54" s="316"/>
      <c r="VXA54" s="316"/>
      <c r="VXB54" s="316"/>
      <c r="VXC54" s="316"/>
      <c r="VXD54" s="316"/>
      <c r="VXE54" s="316"/>
      <c r="VXF54" s="316"/>
      <c r="VXG54" s="316"/>
      <c r="VXH54" s="316"/>
      <c r="VXI54" s="316"/>
      <c r="VXJ54" s="316"/>
      <c r="VXK54" s="316"/>
      <c r="VXL54" s="316"/>
      <c r="VXM54" s="316"/>
      <c r="VXN54" s="316"/>
      <c r="VXO54" s="316"/>
      <c r="VXP54" s="316"/>
      <c r="VXQ54" s="316"/>
      <c r="VXR54" s="316"/>
      <c r="VXS54" s="316"/>
      <c r="VXT54" s="316"/>
      <c r="VXU54" s="316"/>
      <c r="VXV54" s="316"/>
      <c r="VXW54" s="316"/>
      <c r="VXX54" s="316"/>
      <c r="VXY54" s="316"/>
      <c r="VXZ54" s="316"/>
      <c r="VYA54" s="316"/>
      <c r="VYB54" s="316"/>
      <c r="VYC54" s="316"/>
      <c r="VYD54" s="316"/>
      <c r="VYE54" s="316"/>
      <c r="VYF54" s="316"/>
      <c r="VYG54" s="316"/>
      <c r="VYH54" s="316"/>
      <c r="VYI54" s="316"/>
      <c r="VYJ54" s="316"/>
      <c r="VYK54" s="316"/>
      <c r="VYL54" s="316"/>
      <c r="VYM54" s="316"/>
      <c r="VYN54" s="316"/>
      <c r="VYO54" s="316"/>
      <c r="VYP54" s="316"/>
      <c r="VYQ54" s="316"/>
      <c r="VYR54" s="316"/>
      <c r="VYS54" s="316"/>
      <c r="VYT54" s="316"/>
      <c r="VYU54" s="316"/>
      <c r="VYV54" s="316"/>
      <c r="VYW54" s="316"/>
      <c r="VYX54" s="316"/>
      <c r="VYY54" s="316"/>
      <c r="VYZ54" s="316"/>
      <c r="VZA54" s="316"/>
      <c r="VZB54" s="316"/>
      <c r="VZC54" s="316"/>
      <c r="VZD54" s="316"/>
      <c r="VZE54" s="316"/>
      <c r="VZF54" s="316"/>
      <c r="VZG54" s="316"/>
      <c r="VZH54" s="316"/>
      <c r="VZI54" s="316"/>
      <c r="VZJ54" s="316"/>
      <c r="VZK54" s="316"/>
      <c r="VZL54" s="316"/>
      <c r="VZM54" s="316"/>
      <c r="VZN54" s="316"/>
      <c r="VZO54" s="316"/>
      <c r="VZP54" s="316"/>
      <c r="VZQ54" s="316"/>
      <c r="VZR54" s="316"/>
      <c r="VZS54" s="316"/>
      <c r="VZT54" s="316"/>
      <c r="VZU54" s="316"/>
      <c r="VZV54" s="316"/>
      <c r="VZW54" s="316"/>
      <c r="VZX54" s="316"/>
      <c r="VZY54" s="316"/>
      <c r="VZZ54" s="316"/>
      <c r="WAA54" s="316"/>
      <c r="WAB54" s="316"/>
      <c r="WAC54" s="316"/>
      <c r="WAD54" s="316"/>
      <c r="WAE54" s="316"/>
      <c r="WAF54" s="316"/>
      <c r="WAG54" s="316"/>
      <c r="WAH54" s="316"/>
      <c r="WAI54" s="316"/>
      <c r="WAJ54" s="316"/>
      <c r="WAK54" s="316"/>
      <c r="WAL54" s="316"/>
      <c r="WAM54" s="316"/>
      <c r="WAN54" s="316"/>
      <c r="WAO54" s="316"/>
      <c r="WAP54" s="316"/>
      <c r="WAQ54" s="316"/>
      <c r="WAR54" s="316"/>
      <c r="WAS54" s="316"/>
      <c r="WAT54" s="316"/>
      <c r="WAU54" s="316"/>
      <c r="WAV54" s="316"/>
      <c r="WAW54" s="316"/>
      <c r="WAX54" s="316"/>
      <c r="WAY54" s="316"/>
      <c r="WAZ54" s="316"/>
      <c r="WBA54" s="316"/>
      <c r="WBB54" s="316"/>
      <c r="WBC54" s="316"/>
      <c r="WBD54" s="316"/>
      <c r="WBE54" s="316"/>
      <c r="WBF54" s="316"/>
      <c r="WBG54" s="316"/>
      <c r="WBH54" s="316"/>
      <c r="WBI54" s="316"/>
      <c r="WBJ54" s="316"/>
      <c r="WBK54" s="316"/>
      <c r="WBL54" s="316"/>
      <c r="WBM54" s="316"/>
      <c r="WBN54" s="316"/>
      <c r="WBO54" s="316"/>
      <c r="WBP54" s="316"/>
      <c r="WBQ54" s="316"/>
      <c r="WBR54" s="316"/>
      <c r="WBS54" s="316"/>
      <c r="WBT54" s="316"/>
      <c r="WBU54" s="316"/>
      <c r="WBV54" s="316"/>
      <c r="WBW54" s="316"/>
      <c r="WBX54" s="316"/>
      <c r="WBY54" s="316"/>
      <c r="WBZ54" s="316"/>
      <c r="WCA54" s="316"/>
      <c r="WCB54" s="316"/>
      <c r="WCC54" s="316"/>
      <c r="WCD54" s="316"/>
      <c r="WCE54" s="316"/>
      <c r="WCF54" s="316"/>
      <c r="WCG54" s="316"/>
      <c r="WCH54" s="316"/>
      <c r="WCI54" s="316"/>
      <c r="WCJ54" s="316"/>
      <c r="WCK54" s="316"/>
      <c r="WCL54" s="316"/>
      <c r="WCM54" s="316"/>
      <c r="WCN54" s="316"/>
      <c r="WCO54" s="316"/>
      <c r="WCP54" s="316"/>
      <c r="WCQ54" s="316"/>
      <c r="WCR54" s="316"/>
      <c r="WCS54" s="316"/>
      <c r="WCT54" s="316"/>
      <c r="WCU54" s="316"/>
      <c r="WCV54" s="316"/>
      <c r="WCW54" s="316"/>
      <c r="WCX54" s="316"/>
      <c r="WCY54" s="316"/>
      <c r="WCZ54" s="316"/>
      <c r="WDA54" s="316"/>
      <c r="WDB54" s="316"/>
      <c r="WDC54" s="316"/>
      <c r="WDD54" s="316"/>
      <c r="WDE54" s="316"/>
      <c r="WDF54" s="316"/>
      <c r="WDG54" s="316"/>
      <c r="WDH54" s="316"/>
      <c r="WDI54" s="316"/>
      <c r="WDJ54" s="316"/>
      <c r="WDK54" s="316"/>
      <c r="WDL54" s="316"/>
      <c r="WDM54" s="316"/>
      <c r="WDN54" s="316"/>
      <c r="WDO54" s="316"/>
      <c r="WDP54" s="316"/>
      <c r="WDQ54" s="316"/>
      <c r="WDR54" s="316"/>
      <c r="WDS54" s="316"/>
      <c r="WDT54" s="316"/>
      <c r="WDU54" s="316"/>
      <c r="WDV54" s="316"/>
      <c r="WDW54" s="316"/>
      <c r="WDX54" s="316"/>
      <c r="WDY54" s="316"/>
      <c r="WDZ54" s="316"/>
      <c r="WEA54" s="316"/>
      <c r="WEB54" s="316"/>
      <c r="WEC54" s="316"/>
      <c r="WED54" s="316"/>
      <c r="WEE54" s="316"/>
      <c r="WEF54" s="316"/>
      <c r="WEG54" s="316"/>
      <c r="WEH54" s="316"/>
      <c r="WEI54" s="316"/>
      <c r="WEJ54" s="316"/>
      <c r="WEK54" s="316"/>
      <c r="WEL54" s="316"/>
      <c r="WEM54" s="316"/>
      <c r="WEN54" s="316"/>
      <c r="WEO54" s="316"/>
      <c r="WEP54" s="316"/>
      <c r="WEQ54" s="316"/>
      <c r="WER54" s="316"/>
      <c r="WES54" s="316"/>
      <c r="WET54" s="316"/>
      <c r="WEU54" s="316"/>
      <c r="WEV54" s="316"/>
      <c r="WEW54" s="316"/>
      <c r="WEX54" s="316"/>
      <c r="WEY54" s="316"/>
      <c r="WEZ54" s="316"/>
      <c r="WFA54" s="316"/>
      <c r="WFB54" s="316"/>
      <c r="WFC54" s="316"/>
      <c r="WFD54" s="316"/>
      <c r="WFE54" s="316"/>
      <c r="WFF54" s="316"/>
      <c r="WFG54" s="316"/>
      <c r="WFH54" s="316"/>
      <c r="WFI54" s="316"/>
      <c r="WFJ54" s="316"/>
      <c r="WFK54" s="316"/>
      <c r="WFL54" s="316"/>
      <c r="WFM54" s="316"/>
      <c r="WFN54" s="316"/>
      <c r="WFO54" s="316"/>
      <c r="WFP54" s="316"/>
      <c r="WFQ54" s="316"/>
      <c r="WFR54" s="316"/>
      <c r="WFS54" s="316"/>
      <c r="WFT54" s="316"/>
      <c r="WFU54" s="316"/>
      <c r="WFV54" s="316"/>
      <c r="WFW54" s="316"/>
      <c r="WFX54" s="316"/>
      <c r="WFY54" s="316"/>
      <c r="WFZ54" s="316"/>
      <c r="WGA54" s="316"/>
      <c r="WGB54" s="316"/>
      <c r="WGC54" s="316"/>
      <c r="WGD54" s="316"/>
      <c r="WGE54" s="316"/>
      <c r="WGF54" s="316"/>
      <c r="WGG54" s="316"/>
      <c r="WGH54" s="316"/>
      <c r="WGI54" s="316"/>
      <c r="WGJ54" s="316"/>
      <c r="WGK54" s="316"/>
      <c r="WGL54" s="316"/>
      <c r="WGM54" s="316"/>
      <c r="WGN54" s="316"/>
      <c r="WGO54" s="316"/>
      <c r="WGP54" s="316"/>
      <c r="WGQ54" s="316"/>
      <c r="WGR54" s="316"/>
      <c r="WGS54" s="316"/>
      <c r="WGT54" s="316"/>
      <c r="WGU54" s="316"/>
      <c r="WGV54" s="316"/>
      <c r="WGW54" s="316"/>
      <c r="WGX54" s="316"/>
      <c r="WGY54" s="316"/>
      <c r="WGZ54" s="316"/>
      <c r="WHA54" s="316"/>
      <c r="WHB54" s="316"/>
      <c r="WHC54" s="316"/>
      <c r="WHD54" s="316"/>
      <c r="WHE54" s="316"/>
      <c r="WHF54" s="316"/>
      <c r="WHG54" s="316"/>
      <c r="WHH54" s="316"/>
      <c r="WHI54" s="316"/>
      <c r="WHJ54" s="316"/>
      <c r="WHK54" s="316"/>
      <c r="WHL54" s="316"/>
      <c r="WHM54" s="316"/>
      <c r="WHN54" s="316"/>
      <c r="WHO54" s="316"/>
      <c r="WHP54" s="316"/>
      <c r="WHQ54" s="316"/>
      <c r="WHR54" s="316"/>
      <c r="WHS54" s="316"/>
      <c r="WHT54" s="316"/>
      <c r="WHU54" s="316"/>
      <c r="WHV54" s="316"/>
      <c r="WHW54" s="316"/>
      <c r="WHX54" s="316"/>
      <c r="WHY54" s="316"/>
      <c r="WHZ54" s="316"/>
      <c r="WIA54" s="316"/>
      <c r="WIB54" s="316"/>
      <c r="WIC54" s="316"/>
      <c r="WID54" s="316"/>
      <c r="WIE54" s="316"/>
      <c r="WIF54" s="316"/>
      <c r="WIG54" s="316"/>
      <c r="WIH54" s="316"/>
      <c r="WII54" s="316"/>
      <c r="WIJ54" s="316"/>
      <c r="WIK54" s="316"/>
      <c r="WIL54" s="316"/>
      <c r="WIM54" s="316"/>
      <c r="WIN54" s="316"/>
      <c r="WIO54" s="316"/>
      <c r="WIP54" s="316"/>
      <c r="WIQ54" s="316"/>
      <c r="WIR54" s="316"/>
      <c r="WIS54" s="316"/>
      <c r="WIT54" s="316"/>
      <c r="WIU54" s="316"/>
      <c r="WIV54" s="316"/>
      <c r="WIW54" s="316"/>
      <c r="WIX54" s="316"/>
      <c r="WIY54" s="316"/>
      <c r="WIZ54" s="316"/>
      <c r="WJA54" s="316"/>
      <c r="WJB54" s="316"/>
      <c r="WJC54" s="316"/>
      <c r="WJD54" s="316"/>
      <c r="WJE54" s="316"/>
      <c r="WJF54" s="316"/>
      <c r="WJG54" s="316"/>
      <c r="WJH54" s="316"/>
      <c r="WJI54" s="316"/>
      <c r="WJJ54" s="316"/>
      <c r="WJK54" s="316"/>
      <c r="WJL54" s="316"/>
      <c r="WJM54" s="316"/>
      <c r="WJN54" s="316"/>
      <c r="WJO54" s="316"/>
      <c r="WJP54" s="316"/>
      <c r="WJQ54" s="316"/>
      <c r="WJR54" s="316"/>
      <c r="WJS54" s="316"/>
      <c r="WJT54" s="316"/>
      <c r="WJU54" s="316"/>
      <c r="WJV54" s="316"/>
      <c r="WJW54" s="316"/>
      <c r="WJX54" s="316"/>
      <c r="WJY54" s="316"/>
      <c r="WJZ54" s="316"/>
      <c r="WKA54" s="316"/>
      <c r="WKB54" s="316"/>
      <c r="WKC54" s="316"/>
      <c r="WKD54" s="316"/>
      <c r="WKE54" s="316"/>
      <c r="WKF54" s="316"/>
      <c r="WKG54" s="316"/>
      <c r="WKH54" s="316"/>
      <c r="WKI54" s="316"/>
      <c r="WKJ54" s="316"/>
      <c r="WKK54" s="316"/>
      <c r="WKL54" s="316"/>
      <c r="WKM54" s="316"/>
      <c r="WKN54" s="316"/>
      <c r="WKO54" s="316"/>
      <c r="WKP54" s="316"/>
      <c r="WKQ54" s="316"/>
      <c r="WKR54" s="316"/>
      <c r="WKS54" s="316"/>
      <c r="WKT54" s="316"/>
      <c r="WKU54" s="316"/>
      <c r="WKV54" s="316"/>
      <c r="WKW54" s="316"/>
      <c r="WKX54" s="316"/>
      <c r="WKY54" s="316"/>
      <c r="WKZ54" s="316"/>
      <c r="WLA54" s="316"/>
      <c r="WLB54" s="316"/>
      <c r="WLC54" s="316"/>
      <c r="WLD54" s="316"/>
      <c r="WLE54" s="316"/>
      <c r="WLF54" s="316"/>
      <c r="WLG54" s="316"/>
      <c r="WLH54" s="316"/>
      <c r="WLI54" s="316"/>
      <c r="WLJ54" s="316"/>
      <c r="WLK54" s="316"/>
      <c r="WLL54" s="316"/>
      <c r="WLM54" s="316"/>
      <c r="WLN54" s="316"/>
      <c r="WLO54" s="316"/>
      <c r="WLP54" s="316"/>
      <c r="WLQ54" s="316"/>
      <c r="WLR54" s="316"/>
      <c r="WLS54" s="316"/>
      <c r="WLT54" s="316"/>
      <c r="WLU54" s="316"/>
      <c r="WLV54" s="316"/>
      <c r="WLW54" s="316"/>
      <c r="WLX54" s="316"/>
      <c r="WLY54" s="316"/>
      <c r="WLZ54" s="316"/>
      <c r="WMA54" s="316"/>
      <c r="WMB54" s="316"/>
      <c r="WMC54" s="316"/>
      <c r="WMD54" s="316"/>
      <c r="WME54" s="316"/>
      <c r="WMF54" s="316"/>
      <c r="WMG54" s="316"/>
      <c r="WMH54" s="316"/>
      <c r="WMI54" s="316"/>
      <c r="WMJ54" s="316"/>
      <c r="WMK54" s="316"/>
      <c r="WML54" s="316"/>
      <c r="WMM54" s="316"/>
      <c r="WMN54" s="316"/>
      <c r="WMO54" s="316"/>
      <c r="WMP54" s="316"/>
      <c r="WMQ54" s="316"/>
      <c r="WMR54" s="316"/>
      <c r="WMS54" s="316"/>
      <c r="WMT54" s="316"/>
      <c r="WMU54" s="316"/>
      <c r="WMV54" s="316"/>
      <c r="WMW54" s="316"/>
      <c r="WMX54" s="316"/>
      <c r="WMY54" s="316"/>
      <c r="WMZ54" s="316"/>
      <c r="WNA54" s="316"/>
      <c r="WNB54" s="316"/>
      <c r="WNC54" s="316"/>
      <c r="WND54" s="316"/>
      <c r="WNE54" s="316"/>
      <c r="WNF54" s="316"/>
      <c r="WNG54" s="316"/>
      <c r="WNH54" s="316"/>
      <c r="WNI54" s="316"/>
      <c r="WNJ54" s="316"/>
      <c r="WNK54" s="316"/>
      <c r="WNL54" s="316"/>
      <c r="WNM54" s="316"/>
      <c r="WNN54" s="316"/>
      <c r="WNO54" s="316"/>
      <c r="WNP54" s="316"/>
      <c r="WNQ54" s="316"/>
      <c r="WNR54" s="316"/>
      <c r="WNS54" s="316"/>
      <c r="WNT54" s="316"/>
      <c r="WNU54" s="316"/>
      <c r="WNV54" s="316"/>
      <c r="WNW54" s="316"/>
      <c r="WNX54" s="316"/>
      <c r="WNY54" s="316"/>
      <c r="WNZ54" s="316"/>
      <c r="WOA54" s="316"/>
      <c r="WOB54" s="316"/>
      <c r="WOC54" s="316"/>
      <c r="WOD54" s="316"/>
      <c r="WOE54" s="316"/>
      <c r="WOF54" s="316"/>
      <c r="WOG54" s="316"/>
      <c r="WOH54" s="316"/>
      <c r="WOI54" s="316"/>
      <c r="WOJ54" s="316"/>
      <c r="WOK54" s="316"/>
      <c r="WOL54" s="316"/>
      <c r="WOM54" s="316"/>
      <c r="WON54" s="316"/>
      <c r="WOO54" s="316"/>
      <c r="WOP54" s="316"/>
      <c r="WOQ54" s="316"/>
      <c r="WOR54" s="316"/>
      <c r="WOS54" s="316"/>
      <c r="WOT54" s="316"/>
      <c r="WOU54" s="316"/>
      <c r="WOV54" s="316"/>
      <c r="WOW54" s="316"/>
      <c r="WOX54" s="316"/>
      <c r="WOY54" s="316"/>
      <c r="WOZ54" s="316"/>
      <c r="WPA54" s="316"/>
      <c r="WPB54" s="316"/>
      <c r="WPC54" s="316"/>
      <c r="WPD54" s="316"/>
      <c r="WPE54" s="316"/>
      <c r="WPF54" s="316"/>
      <c r="WPG54" s="316"/>
      <c r="WPH54" s="316"/>
      <c r="WPI54" s="316"/>
      <c r="WPJ54" s="316"/>
      <c r="WPK54" s="316"/>
      <c r="WPL54" s="316"/>
      <c r="WPM54" s="316"/>
      <c r="WPN54" s="316"/>
      <c r="WPO54" s="316"/>
      <c r="WPP54" s="316"/>
      <c r="WPQ54" s="316"/>
      <c r="WPR54" s="316"/>
      <c r="WPS54" s="316"/>
      <c r="WPT54" s="316"/>
      <c r="WPU54" s="316"/>
      <c r="WPV54" s="316"/>
      <c r="WPW54" s="316"/>
      <c r="WPX54" s="316"/>
      <c r="WPY54" s="316"/>
      <c r="WPZ54" s="316"/>
      <c r="WQA54" s="316"/>
      <c r="WQB54" s="316"/>
      <c r="WQC54" s="316"/>
      <c r="WQD54" s="316"/>
      <c r="WQE54" s="316"/>
      <c r="WQF54" s="316"/>
      <c r="WQG54" s="316"/>
      <c r="WQH54" s="316"/>
      <c r="WQI54" s="316"/>
      <c r="WQJ54" s="316"/>
      <c r="WQK54" s="316"/>
      <c r="WQL54" s="316"/>
      <c r="WQM54" s="316"/>
      <c r="WQN54" s="316"/>
      <c r="WQO54" s="316"/>
      <c r="WQP54" s="316"/>
      <c r="WQQ54" s="316"/>
      <c r="WQR54" s="316"/>
      <c r="WQS54" s="316"/>
      <c r="WQT54" s="316"/>
      <c r="WQU54" s="316"/>
      <c r="WQV54" s="316"/>
      <c r="WQW54" s="316"/>
      <c r="WQX54" s="316"/>
      <c r="WQY54" s="316"/>
      <c r="WQZ54" s="316"/>
      <c r="WRA54" s="316"/>
      <c r="WRB54" s="316"/>
      <c r="WRC54" s="316"/>
      <c r="WRD54" s="316"/>
      <c r="WRE54" s="316"/>
      <c r="WRF54" s="316"/>
      <c r="WRG54" s="316"/>
      <c r="WRH54" s="316"/>
      <c r="WRI54" s="316"/>
      <c r="WRJ54" s="316"/>
      <c r="WRK54" s="316"/>
      <c r="WRL54" s="316"/>
      <c r="WRM54" s="316"/>
      <c r="WRN54" s="316"/>
      <c r="WRO54" s="316"/>
      <c r="WRP54" s="316"/>
      <c r="WRQ54" s="316"/>
      <c r="WRR54" s="316"/>
      <c r="WRS54" s="316"/>
      <c r="WRT54" s="316"/>
      <c r="WRU54" s="316"/>
      <c r="WRV54" s="316"/>
      <c r="WRW54" s="316"/>
      <c r="WRX54" s="316"/>
      <c r="WRY54" s="316"/>
      <c r="WRZ54" s="316"/>
      <c r="WSA54" s="316"/>
      <c r="WSB54" s="316"/>
      <c r="WSC54" s="316"/>
      <c r="WSD54" s="316"/>
      <c r="WSE54" s="316"/>
      <c r="WSF54" s="316"/>
      <c r="WSG54" s="316"/>
      <c r="WSH54" s="316"/>
      <c r="WSI54" s="316"/>
      <c r="WSJ54" s="316"/>
      <c r="WSK54" s="316"/>
      <c r="WSL54" s="316"/>
      <c r="WSM54" s="316"/>
      <c r="WSN54" s="316"/>
      <c r="WSO54" s="316"/>
      <c r="WSP54" s="316"/>
      <c r="WSQ54" s="316"/>
      <c r="WSR54" s="316"/>
      <c r="WSS54" s="316"/>
      <c r="WST54" s="316"/>
      <c r="WSU54" s="316"/>
      <c r="WSV54" s="316"/>
      <c r="WSW54" s="316"/>
      <c r="WSX54" s="316"/>
      <c r="WSY54" s="316"/>
      <c r="WSZ54" s="316"/>
      <c r="WTA54" s="316"/>
      <c r="WTB54" s="316"/>
      <c r="WTC54" s="316"/>
      <c r="WTD54" s="316"/>
      <c r="WTE54" s="316"/>
      <c r="WTF54" s="316"/>
      <c r="WTG54" s="316"/>
      <c r="WTH54" s="316"/>
      <c r="WTI54" s="316"/>
      <c r="WTJ54" s="316"/>
      <c r="WTK54" s="316"/>
      <c r="WTL54" s="316"/>
      <c r="WTM54" s="316"/>
      <c r="WTN54" s="316"/>
      <c r="WTO54" s="316"/>
      <c r="WTP54" s="316"/>
      <c r="WTQ54" s="316"/>
      <c r="WTR54" s="316"/>
      <c r="WTS54" s="316"/>
      <c r="WTT54" s="316"/>
      <c r="WTU54" s="316"/>
      <c r="WTV54" s="316"/>
      <c r="WTW54" s="316"/>
      <c r="WTX54" s="316"/>
      <c r="WTY54" s="316"/>
      <c r="WTZ54" s="316"/>
      <c r="WUA54" s="316"/>
      <c r="WUB54" s="316"/>
      <c r="WUC54" s="316"/>
      <c r="WUD54" s="316"/>
      <c r="WUE54" s="316"/>
      <c r="WUF54" s="316"/>
      <c r="WUG54" s="316"/>
      <c r="WUH54" s="316"/>
      <c r="WUI54" s="316"/>
      <c r="WUJ54" s="316"/>
      <c r="WUK54" s="316"/>
      <c r="WUL54" s="316"/>
      <c r="WUM54" s="316"/>
      <c r="WUN54" s="316"/>
      <c r="WUO54" s="316"/>
      <c r="WUP54" s="316"/>
      <c r="WUQ54" s="316"/>
      <c r="WUR54" s="316"/>
      <c r="WUS54" s="316"/>
      <c r="WUT54" s="316"/>
      <c r="WUU54" s="316"/>
      <c r="WUV54" s="316"/>
      <c r="WUW54" s="316"/>
      <c r="WUX54" s="316"/>
      <c r="WUY54" s="316"/>
      <c r="WUZ54" s="316"/>
      <c r="WVA54" s="316"/>
      <c r="WVB54" s="316"/>
      <c r="WVC54" s="316"/>
      <c r="WVD54" s="316"/>
      <c r="WVE54" s="316"/>
      <c r="WVF54" s="316"/>
      <c r="WVG54" s="316"/>
      <c r="WVH54" s="316"/>
      <c r="WVI54" s="316"/>
      <c r="WVJ54" s="316"/>
      <c r="WVK54" s="316"/>
      <c r="WVL54" s="316"/>
      <c r="WVM54" s="316"/>
      <c r="WVN54" s="316"/>
      <c r="WVO54" s="316"/>
      <c r="WVP54" s="316"/>
      <c r="WVQ54" s="316"/>
      <c r="WVR54" s="316"/>
      <c r="WVS54" s="316"/>
      <c r="WVT54" s="316"/>
      <c r="WVU54" s="316"/>
      <c r="WVV54" s="316"/>
      <c r="WVW54" s="316"/>
      <c r="WVX54" s="316"/>
      <c r="WVY54" s="316"/>
      <c r="WVZ54" s="316"/>
      <c r="WWA54" s="316"/>
      <c r="WWB54" s="316"/>
      <c r="WWC54" s="316"/>
      <c r="WWD54" s="316"/>
      <c r="WWE54" s="316"/>
      <c r="WWF54" s="316"/>
      <c r="WWG54" s="316"/>
      <c r="WWH54" s="316"/>
      <c r="WWI54" s="316"/>
      <c r="WWJ54" s="316"/>
      <c r="WWK54" s="316"/>
      <c r="WWL54" s="316"/>
      <c r="WWM54" s="316"/>
      <c r="WWN54" s="316"/>
      <c r="WWO54" s="316"/>
      <c r="WWP54" s="316"/>
      <c r="WWQ54" s="316"/>
      <c r="WWR54" s="316"/>
      <c r="WWS54" s="316"/>
      <c r="WWT54" s="316"/>
      <c r="WWU54" s="316"/>
      <c r="WWV54" s="316"/>
      <c r="WWW54" s="316"/>
      <c r="WWX54" s="316"/>
      <c r="WWY54" s="316"/>
      <c r="WWZ54" s="316"/>
      <c r="WXA54" s="316"/>
      <c r="WXB54" s="316"/>
      <c r="WXC54" s="316"/>
      <c r="WXD54" s="316"/>
      <c r="WXE54" s="316"/>
      <c r="WXF54" s="316"/>
      <c r="WXG54" s="316"/>
      <c r="WXH54" s="316"/>
      <c r="WXI54" s="316"/>
      <c r="WXJ54" s="316"/>
      <c r="WXK54" s="316"/>
      <c r="WXL54" s="316"/>
      <c r="WXM54" s="316"/>
      <c r="WXN54" s="316"/>
      <c r="WXO54" s="316"/>
      <c r="WXP54" s="316"/>
      <c r="WXQ54" s="316"/>
      <c r="WXR54" s="316"/>
      <c r="WXS54" s="316"/>
      <c r="WXT54" s="316"/>
      <c r="WXU54" s="316"/>
      <c r="WXV54" s="316"/>
      <c r="WXW54" s="316"/>
      <c r="WXX54" s="316"/>
      <c r="WXY54" s="316"/>
      <c r="WXZ54" s="316"/>
      <c r="WYA54" s="316"/>
      <c r="WYB54" s="316"/>
      <c r="WYC54" s="316"/>
      <c r="WYD54" s="316"/>
      <c r="WYE54" s="316"/>
      <c r="WYF54" s="316"/>
      <c r="WYG54" s="316"/>
      <c r="WYH54" s="316"/>
      <c r="WYI54" s="316"/>
      <c r="WYJ54" s="316"/>
      <c r="WYK54" s="316"/>
      <c r="WYL54" s="316"/>
      <c r="WYM54" s="316"/>
      <c r="WYN54" s="316"/>
      <c r="WYO54" s="316"/>
      <c r="WYP54" s="316"/>
      <c r="WYQ54" s="316"/>
      <c r="WYR54" s="316"/>
      <c r="WYS54" s="316"/>
      <c r="WYT54" s="316"/>
      <c r="WYU54" s="316"/>
      <c r="WYV54" s="316"/>
      <c r="WYW54" s="316"/>
      <c r="WYX54" s="316"/>
      <c r="WYY54" s="316"/>
      <c r="WYZ54" s="316"/>
      <c r="WZA54" s="316"/>
      <c r="WZB54" s="316"/>
      <c r="WZC54" s="316"/>
      <c r="WZD54" s="316"/>
      <c r="WZE54" s="316"/>
      <c r="WZF54" s="316"/>
      <c r="WZG54" s="316"/>
      <c r="WZH54" s="316"/>
      <c r="WZI54" s="316"/>
      <c r="WZJ54" s="316"/>
      <c r="WZK54" s="316"/>
      <c r="WZL54" s="316"/>
      <c r="WZM54" s="316"/>
      <c r="WZN54" s="316"/>
      <c r="WZO54" s="316"/>
      <c r="WZP54" s="316"/>
      <c r="WZQ54" s="316"/>
      <c r="WZR54" s="316"/>
      <c r="WZS54" s="316"/>
      <c r="WZT54" s="316"/>
      <c r="WZU54" s="316"/>
      <c r="WZV54" s="316"/>
      <c r="WZW54" s="316"/>
      <c r="WZX54" s="316"/>
      <c r="WZY54" s="316"/>
      <c r="WZZ54" s="316"/>
      <c r="XAA54" s="316"/>
      <c r="XAB54" s="316"/>
      <c r="XAC54" s="316"/>
      <c r="XAD54" s="316"/>
      <c r="XAE54" s="316"/>
      <c r="XAF54" s="316"/>
      <c r="XAG54" s="316"/>
      <c r="XAH54" s="316"/>
      <c r="XAI54" s="316"/>
      <c r="XAJ54" s="316"/>
      <c r="XAK54" s="316"/>
      <c r="XAL54" s="316"/>
      <c r="XAM54" s="316"/>
      <c r="XAN54" s="316"/>
      <c r="XAO54" s="316"/>
      <c r="XAP54" s="316"/>
      <c r="XAQ54" s="316"/>
      <c r="XAR54" s="316"/>
      <c r="XAS54" s="316"/>
      <c r="XAT54" s="316"/>
      <c r="XAU54" s="316"/>
      <c r="XAV54" s="316"/>
      <c r="XAW54" s="316"/>
      <c r="XAX54" s="316"/>
      <c r="XAY54" s="316"/>
      <c r="XAZ54" s="316"/>
      <c r="XBA54" s="316"/>
      <c r="XBB54" s="316"/>
      <c r="XBC54" s="316"/>
      <c r="XBD54" s="316"/>
      <c r="XBE54" s="316"/>
      <c r="XBF54" s="316"/>
      <c r="XBG54" s="316"/>
      <c r="XBH54" s="316"/>
      <c r="XBI54" s="316"/>
      <c r="XBJ54" s="316"/>
      <c r="XBK54" s="316"/>
      <c r="XBL54" s="316"/>
      <c r="XBM54" s="316"/>
      <c r="XBN54" s="316"/>
      <c r="XBO54" s="316"/>
      <c r="XBP54" s="316"/>
      <c r="XBQ54" s="316"/>
      <c r="XBR54" s="316"/>
      <c r="XBS54" s="316"/>
      <c r="XBT54" s="316"/>
      <c r="XBU54" s="316"/>
      <c r="XBV54" s="316"/>
      <c r="XBW54" s="316"/>
      <c r="XBX54" s="316"/>
      <c r="XBY54" s="316"/>
      <c r="XBZ54" s="316"/>
      <c r="XCA54" s="316"/>
      <c r="XCB54" s="316"/>
      <c r="XCC54" s="316"/>
      <c r="XCD54" s="316"/>
      <c r="XCE54" s="316"/>
      <c r="XCF54" s="316"/>
      <c r="XCG54" s="316"/>
      <c r="XCH54" s="316"/>
      <c r="XCI54" s="316"/>
      <c r="XCJ54" s="316"/>
      <c r="XCK54" s="316"/>
      <c r="XCL54" s="316"/>
      <c r="XCM54" s="316"/>
      <c r="XCN54" s="316"/>
      <c r="XCO54" s="316"/>
      <c r="XCP54" s="316"/>
      <c r="XCQ54" s="316"/>
      <c r="XCR54" s="316"/>
      <c r="XCS54" s="316"/>
      <c r="XCT54" s="316"/>
      <c r="XCU54" s="316"/>
      <c r="XCV54" s="316"/>
      <c r="XCW54" s="316"/>
      <c r="XCX54" s="316"/>
      <c r="XCY54" s="316"/>
      <c r="XCZ54" s="316"/>
      <c r="XDA54" s="316"/>
      <c r="XDB54" s="316"/>
      <c r="XDC54" s="316"/>
      <c r="XDD54" s="316"/>
      <c r="XDE54" s="316"/>
      <c r="XDF54" s="316"/>
      <c r="XDG54" s="316"/>
      <c r="XDH54" s="316"/>
      <c r="XDI54" s="316"/>
      <c r="XDJ54" s="316"/>
      <c r="XDK54" s="316"/>
      <c r="XDL54" s="316"/>
      <c r="XDM54" s="316"/>
      <c r="XDN54" s="316"/>
      <c r="XDO54" s="316"/>
      <c r="XDP54" s="316"/>
      <c r="XDQ54" s="316"/>
      <c r="XDR54" s="316"/>
      <c r="XDS54" s="316"/>
      <c r="XDT54" s="316"/>
      <c r="XDU54" s="316"/>
      <c r="XDV54" s="316"/>
      <c r="XDW54" s="316"/>
      <c r="XDX54" s="316"/>
      <c r="XDY54" s="316"/>
      <c r="XDZ54" s="316"/>
      <c r="XEA54" s="316"/>
      <c r="XEB54" s="316"/>
      <c r="XEC54" s="316"/>
      <c r="XED54" s="316"/>
      <c r="XEE54" s="316"/>
      <c r="XEF54" s="316"/>
      <c r="XEG54" s="316"/>
      <c r="XEH54" s="316"/>
      <c r="XEI54" s="316"/>
      <c r="XEJ54" s="316"/>
      <c r="XEK54" s="316"/>
      <c r="XEL54" s="316"/>
      <c r="XEM54" s="316"/>
      <c r="XEN54" s="316"/>
      <c r="XEO54" s="316"/>
      <c r="XEP54" s="316"/>
      <c r="XEQ54" s="316"/>
      <c r="XER54" s="316"/>
      <c r="XES54" s="316"/>
      <c r="XET54" s="316"/>
      <c r="XEU54" s="316"/>
      <c r="XEV54" s="316"/>
      <c r="XEW54" s="316"/>
      <c r="XEX54" s="316"/>
      <c r="XEY54" s="316"/>
      <c r="XEZ54" s="316"/>
      <c r="XFA54" s="316"/>
      <c r="XFB54" s="316"/>
    </row>
    <row r="55" spans="1:16382">
      <c r="A55" s="119" t="s">
        <v>1058</v>
      </c>
      <c r="B55" s="119" t="s">
        <v>1059</v>
      </c>
      <c r="C55" s="119" t="s">
        <v>1060</v>
      </c>
      <c r="D55" s="119" t="s">
        <v>915</v>
      </c>
      <c r="E55" s="119" t="s">
        <v>916</v>
      </c>
      <c r="F55" s="119" t="s">
        <v>1061</v>
      </c>
      <c r="G55" s="119" t="s">
        <v>918</v>
      </c>
      <c r="H55" s="119" t="s">
        <v>919</v>
      </c>
      <c r="I55" s="119" t="s">
        <v>1018</v>
      </c>
      <c r="J55" s="116">
        <v>-15</v>
      </c>
    </row>
    <row r="56" spans="1:16382">
      <c r="A56" s="119" t="s">
        <v>1062</v>
      </c>
      <c r="B56" s="119" t="s">
        <v>590</v>
      </c>
      <c r="C56" s="119" t="s">
        <v>1063</v>
      </c>
      <c r="D56" s="119" t="s">
        <v>915</v>
      </c>
      <c r="E56" s="119" t="s">
        <v>916</v>
      </c>
      <c r="F56" s="119" t="s">
        <v>1064</v>
      </c>
      <c r="G56" s="119" t="s">
        <v>918</v>
      </c>
      <c r="H56" s="119" t="s">
        <v>919</v>
      </c>
      <c r="I56" s="119" t="s">
        <v>1018</v>
      </c>
      <c r="J56" s="116">
        <v>-15</v>
      </c>
    </row>
    <row r="57" spans="1:16382">
      <c r="A57" s="119" t="s">
        <v>970</v>
      </c>
      <c r="B57" s="119" t="s">
        <v>1065</v>
      </c>
      <c r="C57" s="119" t="s">
        <v>1066</v>
      </c>
      <c r="D57" s="119" t="s">
        <v>915</v>
      </c>
      <c r="E57" s="119" t="s">
        <v>916</v>
      </c>
      <c r="F57" s="119" t="s">
        <v>972</v>
      </c>
      <c r="G57" s="119" t="s">
        <v>918</v>
      </c>
      <c r="H57" s="119" t="s">
        <v>919</v>
      </c>
      <c r="I57" s="119" t="s">
        <v>1018</v>
      </c>
      <c r="J57" s="116">
        <v>-15</v>
      </c>
    </row>
    <row r="58" spans="1:16382">
      <c r="A58" s="119" t="s">
        <v>1067</v>
      </c>
      <c r="B58" s="119" t="s">
        <v>1068</v>
      </c>
      <c r="C58" s="119" t="s">
        <v>1069</v>
      </c>
      <c r="D58" s="119" t="s">
        <v>915</v>
      </c>
      <c r="E58" s="119" t="s">
        <v>1026</v>
      </c>
      <c r="F58" s="119" t="s">
        <v>1070</v>
      </c>
      <c r="G58" s="119" t="s">
        <v>918</v>
      </c>
      <c r="H58" s="119" t="s">
        <v>919</v>
      </c>
      <c r="I58" s="119" t="s">
        <v>1018</v>
      </c>
      <c r="J58" s="116">
        <v>-15</v>
      </c>
    </row>
    <row r="59" spans="1:16382">
      <c r="A59" s="119" t="s">
        <v>1071</v>
      </c>
      <c r="B59" s="119" t="s">
        <v>562</v>
      </c>
      <c r="C59" s="119" t="s">
        <v>1072</v>
      </c>
      <c r="D59" s="119" t="s">
        <v>915</v>
      </c>
      <c r="E59" s="119" t="s">
        <v>1026</v>
      </c>
      <c r="F59" s="119" t="s">
        <v>1073</v>
      </c>
      <c r="G59" s="119" t="s">
        <v>918</v>
      </c>
      <c r="H59" s="119" t="s">
        <v>919</v>
      </c>
      <c r="I59" s="119" t="s">
        <v>1018</v>
      </c>
      <c r="J59" s="116">
        <v>-15</v>
      </c>
    </row>
    <row r="60" spans="1:16382">
      <c r="A60" s="119" t="s">
        <v>1074</v>
      </c>
      <c r="B60" s="119" t="s">
        <v>1075</v>
      </c>
      <c r="C60" s="119" t="s">
        <v>1076</v>
      </c>
      <c r="D60" s="119" t="s">
        <v>915</v>
      </c>
      <c r="E60" s="119" t="s">
        <v>916</v>
      </c>
      <c r="F60" s="119" t="s">
        <v>1077</v>
      </c>
      <c r="G60" s="119" t="s">
        <v>918</v>
      </c>
      <c r="H60" s="119" t="s">
        <v>919</v>
      </c>
      <c r="I60" s="119" t="s">
        <v>1018</v>
      </c>
      <c r="J60" s="116">
        <v>-15</v>
      </c>
    </row>
    <row r="61" spans="1:16382">
      <c r="A61" s="119" t="s">
        <v>1078</v>
      </c>
      <c r="B61" s="119" t="s">
        <v>836</v>
      </c>
      <c r="C61" s="119" t="s">
        <v>1079</v>
      </c>
      <c r="D61" s="119" t="s">
        <v>915</v>
      </c>
      <c r="E61" s="119" t="s">
        <v>916</v>
      </c>
      <c r="F61" s="119" t="s">
        <v>1080</v>
      </c>
      <c r="G61" s="119" t="s">
        <v>918</v>
      </c>
      <c r="H61" s="119" t="s">
        <v>919</v>
      </c>
      <c r="I61" s="119" t="s">
        <v>1018</v>
      </c>
      <c r="J61" s="116">
        <v>-15</v>
      </c>
    </row>
    <row r="62" spans="1:16382">
      <c r="A62" s="119" t="s">
        <v>923</v>
      </c>
      <c r="B62" s="119" t="s">
        <v>1081</v>
      </c>
      <c r="C62" s="119" t="s">
        <v>1082</v>
      </c>
      <c r="D62" s="119" t="s">
        <v>915</v>
      </c>
      <c r="E62" s="119" t="s">
        <v>916</v>
      </c>
      <c r="F62" s="119" t="s">
        <v>926</v>
      </c>
      <c r="G62" s="119" t="s">
        <v>918</v>
      </c>
      <c r="H62" s="119" t="s">
        <v>919</v>
      </c>
      <c r="I62" s="119" t="s">
        <v>1018</v>
      </c>
      <c r="J62" s="116">
        <v>-15</v>
      </c>
    </row>
    <row r="63" spans="1:16382">
      <c r="A63" s="119" t="s">
        <v>927</v>
      </c>
      <c r="B63" s="119" t="s">
        <v>501</v>
      </c>
      <c r="C63" s="119" t="s">
        <v>1083</v>
      </c>
      <c r="D63" s="119" t="s">
        <v>915</v>
      </c>
      <c r="E63" s="119" t="s">
        <v>916</v>
      </c>
      <c r="F63" s="119" t="s">
        <v>929</v>
      </c>
      <c r="G63" s="119" t="s">
        <v>918</v>
      </c>
      <c r="H63" s="119" t="s">
        <v>919</v>
      </c>
      <c r="I63" s="119" t="s">
        <v>1018</v>
      </c>
      <c r="J63" s="116">
        <v>-15</v>
      </c>
    </row>
    <row r="64" spans="1:16382">
      <c r="A64" s="119" t="s">
        <v>1084</v>
      </c>
      <c r="B64" s="119" t="s">
        <v>1085</v>
      </c>
      <c r="C64" s="119" t="s">
        <v>1086</v>
      </c>
      <c r="D64" s="119" t="s">
        <v>915</v>
      </c>
      <c r="E64" s="119" t="s">
        <v>916</v>
      </c>
      <c r="F64" s="119" t="s">
        <v>1087</v>
      </c>
      <c r="G64" s="119" t="s">
        <v>918</v>
      </c>
      <c r="H64" s="119" t="s">
        <v>919</v>
      </c>
      <c r="I64" s="119" t="s">
        <v>1018</v>
      </c>
      <c r="J64" s="116">
        <v>-15</v>
      </c>
    </row>
    <row r="65" spans="1:10">
      <c r="A65" s="119" t="s">
        <v>1088</v>
      </c>
      <c r="B65" s="119" t="s">
        <v>650</v>
      </c>
      <c r="C65" s="119" t="s">
        <v>1089</v>
      </c>
      <c r="D65" s="119" t="s">
        <v>915</v>
      </c>
      <c r="E65" s="119" t="s">
        <v>916</v>
      </c>
      <c r="F65" s="119" t="s">
        <v>1090</v>
      </c>
      <c r="G65" s="119" t="s">
        <v>918</v>
      </c>
      <c r="H65" s="119" t="s">
        <v>919</v>
      </c>
      <c r="I65" s="119" t="s">
        <v>1018</v>
      </c>
      <c r="J65" s="116">
        <v>-15</v>
      </c>
    </row>
    <row r="66" spans="1:10">
      <c r="A66" s="119" t="s">
        <v>1091</v>
      </c>
      <c r="B66" s="119" t="s">
        <v>604</v>
      </c>
      <c r="C66" s="119" t="s">
        <v>1092</v>
      </c>
      <c r="D66" s="119" t="s">
        <v>915</v>
      </c>
      <c r="E66" s="119" t="s">
        <v>916</v>
      </c>
      <c r="F66" s="119" t="s">
        <v>137</v>
      </c>
      <c r="G66" s="119" t="s">
        <v>918</v>
      </c>
      <c r="H66" s="119" t="s">
        <v>919</v>
      </c>
      <c r="I66" s="119" t="s">
        <v>1018</v>
      </c>
      <c r="J66" s="116">
        <v>-15</v>
      </c>
    </row>
    <row r="67" spans="1:10">
      <c r="A67" s="119" t="s">
        <v>1093</v>
      </c>
      <c r="B67" s="119" t="s">
        <v>647</v>
      </c>
      <c r="C67" s="119" t="s">
        <v>1094</v>
      </c>
      <c r="D67" s="119" t="s">
        <v>915</v>
      </c>
      <c r="E67" s="119" t="s">
        <v>916</v>
      </c>
      <c r="F67" s="119" t="s">
        <v>114</v>
      </c>
      <c r="G67" s="119" t="s">
        <v>918</v>
      </c>
      <c r="H67" s="119" t="s">
        <v>919</v>
      </c>
      <c r="I67" s="119" t="s">
        <v>1018</v>
      </c>
      <c r="J67" s="116">
        <v>-15</v>
      </c>
    </row>
    <row r="68" spans="1:10">
      <c r="A68" s="119" t="s">
        <v>1095</v>
      </c>
      <c r="B68" s="119" t="s">
        <v>495</v>
      </c>
      <c r="C68" s="119" t="s">
        <v>1096</v>
      </c>
      <c r="D68" s="119" t="s">
        <v>915</v>
      </c>
      <c r="E68" s="119" t="s">
        <v>916</v>
      </c>
      <c r="F68" s="119" t="s">
        <v>1097</v>
      </c>
      <c r="G68" s="119" t="s">
        <v>918</v>
      </c>
      <c r="H68" s="119" t="s">
        <v>919</v>
      </c>
      <c r="I68" s="119" t="s">
        <v>1018</v>
      </c>
      <c r="J68" s="116">
        <v>-15</v>
      </c>
    </row>
    <row r="69" spans="1:10">
      <c r="A69" s="119" t="s">
        <v>1098</v>
      </c>
      <c r="B69" s="119" t="s">
        <v>704</v>
      </c>
      <c r="C69" s="119" t="s">
        <v>1099</v>
      </c>
      <c r="D69" s="119" t="s">
        <v>915</v>
      </c>
      <c r="E69" s="119" t="s">
        <v>916</v>
      </c>
      <c r="F69" s="119" t="s">
        <v>160</v>
      </c>
      <c r="G69" s="119" t="s">
        <v>918</v>
      </c>
      <c r="H69" s="119" t="s">
        <v>919</v>
      </c>
      <c r="I69" s="119" t="s">
        <v>1018</v>
      </c>
      <c r="J69" s="116">
        <v>-15</v>
      </c>
    </row>
    <row r="70" spans="1:10">
      <c r="A70" s="119" t="s">
        <v>927</v>
      </c>
      <c r="B70" s="119" t="s">
        <v>294</v>
      </c>
      <c r="C70" s="119" t="s">
        <v>1100</v>
      </c>
      <c r="D70" s="119" t="s">
        <v>915</v>
      </c>
      <c r="E70" s="119" t="s">
        <v>916</v>
      </c>
      <c r="F70" s="119" t="s">
        <v>929</v>
      </c>
      <c r="G70" s="119" t="s">
        <v>918</v>
      </c>
      <c r="H70" s="119" t="s">
        <v>919</v>
      </c>
      <c r="I70" s="119" t="s">
        <v>1018</v>
      </c>
      <c r="J70" s="116">
        <v>-15</v>
      </c>
    </row>
    <row r="71" spans="1:10">
      <c r="A71" s="119" t="s">
        <v>1101</v>
      </c>
      <c r="B71" s="119" t="s">
        <v>564</v>
      </c>
      <c r="C71" s="119" t="s">
        <v>1102</v>
      </c>
      <c r="D71" s="119" t="s">
        <v>915</v>
      </c>
      <c r="E71" s="119" t="s">
        <v>1026</v>
      </c>
      <c r="F71" s="119" t="s">
        <v>162</v>
      </c>
      <c r="G71" s="119" t="s">
        <v>918</v>
      </c>
      <c r="H71" s="119" t="s">
        <v>919</v>
      </c>
      <c r="I71" s="119" t="s">
        <v>1018</v>
      </c>
      <c r="J71" s="116">
        <v>-15</v>
      </c>
    </row>
    <row r="72" spans="1:10">
      <c r="A72" s="119" t="s">
        <v>1103</v>
      </c>
      <c r="B72" s="119" t="s">
        <v>520</v>
      </c>
      <c r="C72" s="119" t="s">
        <v>1104</v>
      </c>
      <c r="D72" s="119" t="s">
        <v>915</v>
      </c>
      <c r="E72" s="119" t="s">
        <v>916</v>
      </c>
      <c r="F72" s="119" t="s">
        <v>1105</v>
      </c>
      <c r="G72" s="119" t="s">
        <v>918</v>
      </c>
      <c r="H72" s="119" t="s">
        <v>919</v>
      </c>
      <c r="I72" s="119" t="s">
        <v>1018</v>
      </c>
      <c r="J72" s="116">
        <v>-15</v>
      </c>
    </row>
    <row r="73" spans="1:10">
      <c r="A73" s="119" t="s">
        <v>1106</v>
      </c>
      <c r="B73" s="119" t="s">
        <v>467</v>
      </c>
      <c r="C73" s="119" t="s">
        <v>1107</v>
      </c>
      <c r="D73" s="119" t="s">
        <v>915</v>
      </c>
      <c r="E73" s="119" t="s">
        <v>916</v>
      </c>
      <c r="F73" s="119" t="s">
        <v>1108</v>
      </c>
      <c r="G73" s="119" t="s">
        <v>918</v>
      </c>
      <c r="H73" s="119" t="s">
        <v>919</v>
      </c>
      <c r="I73" s="119" t="s">
        <v>1018</v>
      </c>
      <c r="J73" s="116">
        <v>-15</v>
      </c>
    </row>
    <row r="74" spans="1:10">
      <c r="A74" s="119" t="s">
        <v>952</v>
      </c>
      <c r="B74" s="119" t="s">
        <v>620</v>
      </c>
      <c r="C74" s="119" t="s">
        <v>1109</v>
      </c>
      <c r="D74" s="119" t="s">
        <v>915</v>
      </c>
      <c r="E74" s="119" t="s">
        <v>916</v>
      </c>
      <c r="F74" s="119" t="s">
        <v>955</v>
      </c>
      <c r="G74" s="119" t="s">
        <v>918</v>
      </c>
      <c r="H74" s="119" t="s">
        <v>919</v>
      </c>
      <c r="I74" s="119" t="s">
        <v>1018</v>
      </c>
      <c r="J74" s="116">
        <v>-15</v>
      </c>
    </row>
    <row r="75" spans="1:10">
      <c r="A75" s="119" t="s">
        <v>1095</v>
      </c>
      <c r="B75" s="119" t="s">
        <v>354</v>
      </c>
      <c r="C75" s="119" t="s">
        <v>1110</v>
      </c>
      <c r="D75" s="119" t="s">
        <v>915</v>
      </c>
      <c r="E75" s="119" t="s">
        <v>1026</v>
      </c>
      <c r="F75" s="119" t="s">
        <v>1097</v>
      </c>
      <c r="G75" s="119" t="s">
        <v>918</v>
      </c>
      <c r="H75" s="119" t="s">
        <v>919</v>
      </c>
      <c r="I75" s="119" t="s">
        <v>1018</v>
      </c>
      <c r="J75" s="116">
        <v>-15</v>
      </c>
    </row>
    <row r="76" spans="1:10">
      <c r="A76" s="119" t="s">
        <v>970</v>
      </c>
      <c r="B76" s="119" t="s">
        <v>1111</v>
      </c>
      <c r="C76" s="119" t="s">
        <v>1112</v>
      </c>
      <c r="D76" s="119" t="s">
        <v>915</v>
      </c>
      <c r="E76" s="119" t="s">
        <v>916</v>
      </c>
      <c r="F76" s="119" t="s">
        <v>972</v>
      </c>
      <c r="G76" s="119" t="s">
        <v>918</v>
      </c>
      <c r="H76" s="119" t="s">
        <v>919</v>
      </c>
      <c r="I76" s="119" t="s">
        <v>1018</v>
      </c>
      <c r="J76" s="116">
        <v>-15</v>
      </c>
    </row>
    <row r="77" spans="1:10">
      <c r="A77" s="119" t="s">
        <v>1113</v>
      </c>
      <c r="B77" s="119" t="s">
        <v>828</v>
      </c>
      <c r="C77" s="119" t="s">
        <v>1114</v>
      </c>
      <c r="D77" s="119" t="s">
        <v>915</v>
      </c>
      <c r="E77" s="119" t="s">
        <v>916</v>
      </c>
      <c r="F77" s="119" t="s">
        <v>1115</v>
      </c>
      <c r="G77" s="119" t="s">
        <v>918</v>
      </c>
      <c r="H77" s="119" t="s">
        <v>919</v>
      </c>
      <c r="I77" s="119" t="s">
        <v>1018</v>
      </c>
      <c r="J77" s="116">
        <v>-15</v>
      </c>
    </row>
    <row r="78" spans="1:10">
      <c r="A78" s="119" t="s">
        <v>992</v>
      </c>
      <c r="B78" s="119" t="s">
        <v>625</v>
      </c>
      <c r="C78" s="119" t="s">
        <v>1116</v>
      </c>
      <c r="D78" s="119" t="s">
        <v>915</v>
      </c>
      <c r="E78" s="119" t="s">
        <v>916</v>
      </c>
      <c r="F78" s="119" t="s">
        <v>994</v>
      </c>
      <c r="G78" s="119" t="s">
        <v>918</v>
      </c>
      <c r="H78" s="119" t="s">
        <v>919</v>
      </c>
      <c r="I78" s="119" t="s">
        <v>1018</v>
      </c>
      <c r="J78" s="116">
        <v>-15</v>
      </c>
    </row>
    <row r="79" spans="1:10">
      <c r="A79" s="119" t="s">
        <v>1117</v>
      </c>
      <c r="B79" s="119" t="s">
        <v>1118</v>
      </c>
      <c r="C79" s="119" t="s">
        <v>1119</v>
      </c>
      <c r="D79" s="119" t="s">
        <v>915</v>
      </c>
      <c r="E79" s="119" t="s">
        <v>916</v>
      </c>
      <c r="F79" s="119" t="s">
        <v>1120</v>
      </c>
      <c r="G79" s="119" t="s">
        <v>918</v>
      </c>
      <c r="H79" s="119" t="s">
        <v>919</v>
      </c>
      <c r="I79" s="119" t="s">
        <v>1018</v>
      </c>
      <c r="J79" s="116">
        <v>-15</v>
      </c>
    </row>
    <row r="80" spans="1:10">
      <c r="A80" s="119" t="s">
        <v>963</v>
      </c>
      <c r="B80" s="119" t="s">
        <v>315</v>
      </c>
      <c r="C80" s="119" t="s">
        <v>1121</v>
      </c>
      <c r="D80" s="119" t="s">
        <v>915</v>
      </c>
      <c r="E80" s="119" t="s">
        <v>916</v>
      </c>
      <c r="F80" s="119" t="s">
        <v>113</v>
      </c>
      <c r="G80" s="119" t="s">
        <v>918</v>
      </c>
      <c r="H80" s="119" t="s">
        <v>919</v>
      </c>
      <c r="I80" s="119" t="s">
        <v>1018</v>
      </c>
      <c r="J80" s="116">
        <v>-15</v>
      </c>
    </row>
    <row r="81" spans="1:10">
      <c r="A81" s="119" t="s">
        <v>1098</v>
      </c>
      <c r="B81" s="119" t="s">
        <v>695</v>
      </c>
      <c r="C81" s="119" t="s">
        <v>1122</v>
      </c>
      <c r="D81" s="119" t="s">
        <v>915</v>
      </c>
      <c r="E81" s="119" t="s">
        <v>916</v>
      </c>
      <c r="F81" s="119" t="s">
        <v>160</v>
      </c>
      <c r="G81" s="119" t="s">
        <v>918</v>
      </c>
      <c r="H81" s="119" t="s">
        <v>919</v>
      </c>
      <c r="I81" s="119" t="s">
        <v>1018</v>
      </c>
      <c r="J81" s="116">
        <v>-15</v>
      </c>
    </row>
    <row r="82" spans="1:10">
      <c r="A82" s="119" t="s">
        <v>923</v>
      </c>
      <c r="B82" s="119" t="s">
        <v>1123</v>
      </c>
      <c r="C82" s="119" t="s">
        <v>1124</v>
      </c>
      <c r="D82" s="119" t="s">
        <v>915</v>
      </c>
      <c r="E82" s="119" t="s">
        <v>1125</v>
      </c>
      <c r="F82" s="119" t="s">
        <v>926</v>
      </c>
      <c r="G82" s="119" t="s">
        <v>918</v>
      </c>
      <c r="H82" s="119" t="s">
        <v>919</v>
      </c>
      <c r="I82" s="119" t="s">
        <v>1018</v>
      </c>
      <c r="J82" s="116">
        <v>-15</v>
      </c>
    </row>
    <row r="83" spans="1:10">
      <c r="A83" s="119" t="s">
        <v>1034</v>
      </c>
      <c r="B83" s="119" t="s">
        <v>594</v>
      </c>
      <c r="C83" s="119" t="s">
        <v>1126</v>
      </c>
      <c r="D83" s="119" t="s">
        <v>915</v>
      </c>
      <c r="E83" s="119" t="s">
        <v>916</v>
      </c>
      <c r="F83" s="119" t="s">
        <v>1037</v>
      </c>
      <c r="G83" s="119" t="s">
        <v>918</v>
      </c>
      <c r="H83" s="119" t="s">
        <v>919</v>
      </c>
      <c r="I83" s="119" t="s">
        <v>1018</v>
      </c>
      <c r="J83" s="116">
        <v>-15</v>
      </c>
    </row>
    <row r="84" spans="1:10">
      <c r="A84" s="119" t="s">
        <v>1009</v>
      </c>
      <c r="B84" s="119" t="s">
        <v>394</v>
      </c>
      <c r="C84" s="119" t="s">
        <v>1127</v>
      </c>
      <c r="D84" s="119" t="s">
        <v>915</v>
      </c>
      <c r="E84" s="119" t="s">
        <v>916</v>
      </c>
      <c r="F84" s="119" t="s">
        <v>1012</v>
      </c>
      <c r="G84" s="119" t="s">
        <v>918</v>
      </c>
      <c r="H84" s="119" t="s">
        <v>919</v>
      </c>
      <c r="I84" s="119" t="s">
        <v>1018</v>
      </c>
      <c r="J84" s="116">
        <v>-15</v>
      </c>
    </row>
    <row r="85" spans="1:10">
      <c r="A85" s="119" t="s">
        <v>959</v>
      </c>
      <c r="B85" s="119" t="s">
        <v>782</v>
      </c>
      <c r="C85" s="119" t="s">
        <v>1128</v>
      </c>
      <c r="D85" s="119" t="s">
        <v>915</v>
      </c>
      <c r="E85" s="119" t="s">
        <v>916</v>
      </c>
      <c r="F85" s="119" t="s">
        <v>961</v>
      </c>
      <c r="G85" s="119" t="s">
        <v>918</v>
      </c>
      <c r="H85" s="119" t="s">
        <v>919</v>
      </c>
      <c r="I85" s="119" t="s">
        <v>1018</v>
      </c>
      <c r="J85" s="116">
        <v>-15</v>
      </c>
    </row>
    <row r="86" spans="1:10">
      <c r="A86" s="119" t="s">
        <v>1129</v>
      </c>
      <c r="B86" s="119" t="s">
        <v>1130</v>
      </c>
      <c r="C86" s="119" t="s">
        <v>1131</v>
      </c>
      <c r="D86" s="119" t="s">
        <v>915</v>
      </c>
      <c r="E86" s="119" t="s">
        <v>916</v>
      </c>
      <c r="F86" s="119" t="s">
        <v>1132</v>
      </c>
      <c r="G86" s="119" t="s">
        <v>918</v>
      </c>
      <c r="H86" s="119" t="s">
        <v>919</v>
      </c>
      <c r="I86" s="119" t="s">
        <v>1018</v>
      </c>
      <c r="J86" s="116">
        <v>-15</v>
      </c>
    </row>
    <row r="87" spans="1:10">
      <c r="A87" s="119" t="s">
        <v>1133</v>
      </c>
      <c r="B87" s="119" t="s">
        <v>462</v>
      </c>
      <c r="C87" s="119" t="s">
        <v>1134</v>
      </c>
      <c r="D87" s="119" t="s">
        <v>915</v>
      </c>
      <c r="E87" s="119" t="s">
        <v>916</v>
      </c>
      <c r="F87" s="119" t="s">
        <v>1135</v>
      </c>
      <c r="G87" s="119" t="s">
        <v>918</v>
      </c>
      <c r="H87" s="119" t="s">
        <v>919</v>
      </c>
      <c r="I87" s="119" t="s">
        <v>1018</v>
      </c>
      <c r="J87" s="116">
        <v>-15</v>
      </c>
    </row>
    <row r="88" spans="1:10">
      <c r="A88" s="119" t="s">
        <v>920</v>
      </c>
      <c r="B88" s="119" t="s">
        <v>827</v>
      </c>
      <c r="C88" s="119" t="s">
        <v>1136</v>
      </c>
      <c r="D88" s="119" t="s">
        <v>915</v>
      </c>
      <c r="E88" s="119" t="s">
        <v>916</v>
      </c>
      <c r="F88" s="119" t="s">
        <v>921</v>
      </c>
      <c r="G88" s="119" t="s">
        <v>918</v>
      </c>
      <c r="H88" s="119" t="s">
        <v>919</v>
      </c>
      <c r="I88" s="119" t="s">
        <v>1018</v>
      </c>
      <c r="J88" s="116">
        <v>-15</v>
      </c>
    </row>
    <row r="89" spans="1:10">
      <c r="A89" s="119" t="s">
        <v>1137</v>
      </c>
      <c r="B89" s="119" t="s">
        <v>1138</v>
      </c>
      <c r="C89" s="119" t="s">
        <v>1139</v>
      </c>
      <c r="D89" s="119" t="s">
        <v>915</v>
      </c>
      <c r="E89" s="119" t="s">
        <v>916</v>
      </c>
      <c r="F89" s="119" t="s">
        <v>1140</v>
      </c>
      <c r="G89" s="119" t="s">
        <v>918</v>
      </c>
      <c r="H89" s="119" t="s">
        <v>919</v>
      </c>
      <c r="I89" s="119" t="s">
        <v>1018</v>
      </c>
      <c r="J89" s="116">
        <v>-15</v>
      </c>
    </row>
    <row r="90" spans="1:10">
      <c r="A90" s="119" t="s">
        <v>959</v>
      </c>
      <c r="B90" s="119" t="s">
        <v>448</v>
      </c>
      <c r="C90" s="119" t="s">
        <v>1141</v>
      </c>
      <c r="D90" s="119" t="s">
        <v>915</v>
      </c>
      <c r="E90" s="119" t="s">
        <v>916</v>
      </c>
      <c r="F90" s="119" t="s">
        <v>961</v>
      </c>
      <c r="G90" s="119" t="s">
        <v>918</v>
      </c>
      <c r="H90" s="119" t="s">
        <v>919</v>
      </c>
      <c r="I90" s="119" t="s">
        <v>1018</v>
      </c>
      <c r="J90" s="116">
        <v>-15</v>
      </c>
    </row>
    <row r="91" spans="1:10">
      <c r="A91" s="119" t="s">
        <v>1142</v>
      </c>
      <c r="B91" s="119" t="s">
        <v>571</v>
      </c>
      <c r="C91" s="119" t="s">
        <v>1143</v>
      </c>
      <c r="D91" s="119" t="s">
        <v>915</v>
      </c>
      <c r="E91" s="119" t="s">
        <v>1026</v>
      </c>
      <c r="F91" s="119" t="s">
        <v>1144</v>
      </c>
      <c r="G91" s="119" t="s">
        <v>918</v>
      </c>
      <c r="H91" s="119" t="s">
        <v>919</v>
      </c>
      <c r="I91" s="119" t="s">
        <v>1018</v>
      </c>
      <c r="J91" s="116">
        <v>-15</v>
      </c>
    </row>
    <row r="92" spans="1:10">
      <c r="A92" s="119" t="s">
        <v>1145</v>
      </c>
      <c r="B92" s="119" t="s">
        <v>701</v>
      </c>
      <c r="C92" s="119" t="s">
        <v>1146</v>
      </c>
      <c r="D92" s="119" t="s">
        <v>915</v>
      </c>
      <c r="E92" s="119" t="s">
        <v>916</v>
      </c>
      <c r="F92" s="119" t="s">
        <v>65</v>
      </c>
      <c r="G92" s="119" t="s">
        <v>918</v>
      </c>
      <c r="H92" s="119" t="s">
        <v>919</v>
      </c>
      <c r="I92" s="119" t="s">
        <v>1018</v>
      </c>
      <c r="J92" s="116">
        <v>-15</v>
      </c>
    </row>
    <row r="93" spans="1:10">
      <c r="A93" s="119" t="s">
        <v>1021</v>
      </c>
      <c r="B93" s="119" t="s">
        <v>1147</v>
      </c>
      <c r="C93" s="119" t="s">
        <v>1148</v>
      </c>
      <c r="D93" s="119" t="s">
        <v>915</v>
      </c>
      <c r="E93" s="119" t="s">
        <v>916</v>
      </c>
      <c r="F93" s="119" t="s">
        <v>1023</v>
      </c>
      <c r="G93" s="119" t="s">
        <v>918</v>
      </c>
      <c r="H93" s="119" t="s">
        <v>919</v>
      </c>
      <c r="I93" s="119" t="s">
        <v>1018</v>
      </c>
      <c r="J93" s="116">
        <v>-15</v>
      </c>
    </row>
    <row r="94" spans="1:10">
      <c r="A94" s="119" t="s">
        <v>1129</v>
      </c>
      <c r="B94" s="119" t="s">
        <v>270</v>
      </c>
      <c r="C94" s="119" t="s">
        <v>1149</v>
      </c>
      <c r="D94" s="119" t="s">
        <v>915</v>
      </c>
      <c r="E94" s="119" t="s">
        <v>1026</v>
      </c>
      <c r="F94" s="119" t="s">
        <v>1132</v>
      </c>
      <c r="G94" s="119" t="s">
        <v>918</v>
      </c>
      <c r="H94" s="119" t="s">
        <v>919</v>
      </c>
      <c r="I94" s="119" t="s">
        <v>1150</v>
      </c>
      <c r="J94" s="116">
        <v>-10</v>
      </c>
    </row>
    <row r="95" spans="1:10">
      <c r="A95" s="119" t="s">
        <v>1103</v>
      </c>
      <c r="B95" s="119" t="s">
        <v>521</v>
      </c>
      <c r="C95" s="119" t="s">
        <v>1151</v>
      </c>
      <c r="D95" s="119" t="s">
        <v>915</v>
      </c>
      <c r="E95" s="119" t="s">
        <v>1026</v>
      </c>
      <c r="F95" s="119" t="s">
        <v>1105</v>
      </c>
      <c r="G95" s="119" t="s">
        <v>918</v>
      </c>
      <c r="H95" s="119" t="s">
        <v>919</v>
      </c>
      <c r="I95" s="119" t="s">
        <v>1150</v>
      </c>
      <c r="J95" s="116">
        <v>-10</v>
      </c>
    </row>
    <row r="96" spans="1:10">
      <c r="A96" s="119" t="s">
        <v>1152</v>
      </c>
      <c r="B96" s="119" t="s">
        <v>527</v>
      </c>
      <c r="C96" s="119" t="s">
        <v>1153</v>
      </c>
      <c r="D96" s="119" t="s">
        <v>915</v>
      </c>
      <c r="E96" s="119" t="s">
        <v>916</v>
      </c>
      <c r="F96" s="119" t="s">
        <v>1154</v>
      </c>
      <c r="G96" s="119" t="s">
        <v>918</v>
      </c>
      <c r="H96" s="119" t="s">
        <v>919</v>
      </c>
      <c r="I96" s="119" t="s">
        <v>1150</v>
      </c>
      <c r="J96" s="116">
        <v>-10</v>
      </c>
    </row>
    <row r="97" spans="1:10">
      <c r="A97" s="119" t="s">
        <v>1155</v>
      </c>
      <c r="B97" s="119" t="s">
        <v>287</v>
      </c>
      <c r="C97" s="119" t="s">
        <v>1156</v>
      </c>
      <c r="D97" s="119" t="s">
        <v>915</v>
      </c>
      <c r="E97" s="119" t="s">
        <v>916</v>
      </c>
      <c r="F97" s="119" t="s">
        <v>1157</v>
      </c>
      <c r="G97" s="119" t="s">
        <v>918</v>
      </c>
      <c r="H97" s="119" t="s">
        <v>919</v>
      </c>
      <c r="I97" s="119" t="s">
        <v>1150</v>
      </c>
      <c r="J97" s="116">
        <v>-10</v>
      </c>
    </row>
    <row r="98" spans="1:10">
      <c r="A98" s="119" t="s">
        <v>956</v>
      </c>
      <c r="B98" s="119" t="s">
        <v>578</v>
      </c>
      <c r="C98" s="119" t="s">
        <v>1158</v>
      </c>
      <c r="D98" s="119" t="s">
        <v>915</v>
      </c>
      <c r="E98" s="119" t="s">
        <v>916</v>
      </c>
      <c r="F98" s="119" t="s">
        <v>104</v>
      </c>
      <c r="G98" s="119" t="s">
        <v>918</v>
      </c>
      <c r="H98" s="119" t="s">
        <v>919</v>
      </c>
      <c r="I98" s="119" t="s">
        <v>1150</v>
      </c>
      <c r="J98" s="116">
        <v>-10</v>
      </c>
    </row>
    <row r="99" spans="1:10">
      <c r="A99" s="119" t="s">
        <v>1106</v>
      </c>
      <c r="B99" s="119" t="s">
        <v>359</v>
      </c>
      <c r="C99" s="119" t="s">
        <v>1159</v>
      </c>
      <c r="D99" s="119" t="s">
        <v>915</v>
      </c>
      <c r="E99" s="119" t="s">
        <v>1026</v>
      </c>
      <c r="F99" s="119" t="s">
        <v>1108</v>
      </c>
      <c r="G99" s="119" t="s">
        <v>918</v>
      </c>
      <c r="H99" s="119" t="s">
        <v>919</v>
      </c>
      <c r="I99" s="119" t="s">
        <v>1150</v>
      </c>
      <c r="J99" s="116">
        <v>-10</v>
      </c>
    </row>
    <row r="100" spans="1:10">
      <c r="A100" s="119" t="s">
        <v>1160</v>
      </c>
      <c r="B100" s="119" t="s">
        <v>1161</v>
      </c>
      <c r="C100" s="119" t="s">
        <v>1162</v>
      </c>
      <c r="D100" s="119" t="s">
        <v>915</v>
      </c>
      <c r="E100" s="119" t="s">
        <v>916</v>
      </c>
      <c r="F100" s="119" t="s">
        <v>1163</v>
      </c>
      <c r="G100" s="119" t="s">
        <v>918</v>
      </c>
      <c r="H100" s="119" t="s">
        <v>919</v>
      </c>
      <c r="I100" s="119" t="s">
        <v>1150</v>
      </c>
      <c r="J100" s="116">
        <v>-10</v>
      </c>
    </row>
    <row r="101" spans="1:10">
      <c r="A101" s="119" t="s">
        <v>1164</v>
      </c>
      <c r="B101" s="119" t="s">
        <v>814</v>
      </c>
      <c r="C101" s="119" t="s">
        <v>1165</v>
      </c>
      <c r="D101" s="119" t="s">
        <v>915</v>
      </c>
      <c r="E101" s="119" t="s">
        <v>916</v>
      </c>
      <c r="F101" s="119" t="s">
        <v>1166</v>
      </c>
      <c r="G101" s="119" t="s">
        <v>918</v>
      </c>
      <c r="H101" s="119" t="s">
        <v>919</v>
      </c>
      <c r="I101" s="119" t="s">
        <v>1150</v>
      </c>
      <c r="J101" s="116">
        <v>-10</v>
      </c>
    </row>
    <row r="102" spans="1:10">
      <c r="A102" s="119" t="s">
        <v>1167</v>
      </c>
      <c r="B102" s="119" t="s">
        <v>519</v>
      </c>
      <c r="C102" s="119" t="s">
        <v>1168</v>
      </c>
      <c r="D102" s="119" t="s">
        <v>915</v>
      </c>
      <c r="E102" s="119" t="s">
        <v>916</v>
      </c>
      <c r="F102" s="119" t="s">
        <v>135</v>
      </c>
      <c r="G102" s="119" t="s">
        <v>918</v>
      </c>
      <c r="H102" s="119" t="s">
        <v>919</v>
      </c>
      <c r="I102" s="119" t="s">
        <v>1150</v>
      </c>
      <c r="J102" s="116">
        <v>-10</v>
      </c>
    </row>
    <row r="103" spans="1:10">
      <c r="A103" s="119" t="s">
        <v>1169</v>
      </c>
      <c r="B103" s="119" t="s">
        <v>1170</v>
      </c>
      <c r="C103" s="119" t="s">
        <v>1171</v>
      </c>
      <c r="D103" s="119" t="s">
        <v>915</v>
      </c>
      <c r="E103" s="119" t="s">
        <v>916</v>
      </c>
      <c r="F103" s="119" t="s">
        <v>1172</v>
      </c>
      <c r="G103" s="119" t="s">
        <v>918</v>
      </c>
      <c r="H103" s="119" t="s">
        <v>919</v>
      </c>
      <c r="I103" s="119" t="s">
        <v>1150</v>
      </c>
      <c r="J103" s="116">
        <v>-10</v>
      </c>
    </row>
    <row r="104" spans="1:10">
      <c r="A104" s="119" t="s">
        <v>1058</v>
      </c>
      <c r="B104" s="119" t="s">
        <v>644</v>
      </c>
      <c r="C104" s="119" t="s">
        <v>1173</v>
      </c>
      <c r="D104" s="119" t="s">
        <v>915</v>
      </c>
      <c r="E104" s="119" t="s">
        <v>916</v>
      </c>
      <c r="F104" s="119" t="s">
        <v>1061</v>
      </c>
      <c r="G104" s="119" t="s">
        <v>918</v>
      </c>
      <c r="H104" s="119" t="s">
        <v>919</v>
      </c>
      <c r="I104" s="119" t="s">
        <v>1150</v>
      </c>
      <c r="J104" s="116">
        <v>-10</v>
      </c>
    </row>
    <row r="105" spans="1:10">
      <c r="A105" s="119" t="s">
        <v>1091</v>
      </c>
      <c r="B105" s="119" t="s">
        <v>320</v>
      </c>
      <c r="C105" s="119" t="s">
        <v>1174</v>
      </c>
      <c r="D105" s="119" t="s">
        <v>915</v>
      </c>
      <c r="E105" s="119" t="s">
        <v>1026</v>
      </c>
      <c r="F105" s="119" t="s">
        <v>137</v>
      </c>
      <c r="G105" s="119" t="s">
        <v>918</v>
      </c>
      <c r="H105" s="119" t="s">
        <v>919</v>
      </c>
      <c r="I105" s="119" t="s">
        <v>1150</v>
      </c>
      <c r="J105" s="116">
        <v>-10</v>
      </c>
    </row>
    <row r="106" spans="1:10">
      <c r="A106" s="119" t="s">
        <v>1175</v>
      </c>
      <c r="B106" s="119" t="s">
        <v>418</v>
      </c>
      <c r="C106" s="119" t="s">
        <v>1176</v>
      </c>
      <c r="D106" s="119" t="s">
        <v>915</v>
      </c>
      <c r="E106" s="119" t="s">
        <v>1026</v>
      </c>
      <c r="F106" s="119" t="s">
        <v>1177</v>
      </c>
      <c r="G106" s="119" t="s">
        <v>918</v>
      </c>
      <c r="H106" s="119" t="s">
        <v>919</v>
      </c>
      <c r="I106" s="119" t="s">
        <v>1150</v>
      </c>
      <c r="J106" s="116">
        <v>-10</v>
      </c>
    </row>
    <row r="107" spans="1:10">
      <c r="A107" s="119" t="s">
        <v>1178</v>
      </c>
      <c r="B107" s="119" t="s">
        <v>859</v>
      </c>
      <c r="C107" s="119" t="s">
        <v>1179</v>
      </c>
      <c r="D107" s="119" t="s">
        <v>915</v>
      </c>
      <c r="E107" s="119" t="s">
        <v>916</v>
      </c>
      <c r="F107" s="119" t="s">
        <v>1180</v>
      </c>
      <c r="G107" s="119" t="s">
        <v>918</v>
      </c>
      <c r="H107" s="119" t="s">
        <v>919</v>
      </c>
      <c r="I107" s="119" t="s">
        <v>1150</v>
      </c>
      <c r="J107" s="116">
        <v>-10</v>
      </c>
    </row>
    <row r="108" spans="1:10">
      <c r="A108" s="119" t="s">
        <v>1021</v>
      </c>
      <c r="B108" s="119" t="s">
        <v>606</v>
      </c>
      <c r="C108" s="119" t="s">
        <v>1181</v>
      </c>
      <c r="D108" s="119" t="s">
        <v>915</v>
      </c>
      <c r="E108" s="119" t="s">
        <v>916</v>
      </c>
      <c r="F108" s="119" t="s">
        <v>1023</v>
      </c>
      <c r="G108" s="119" t="s">
        <v>918</v>
      </c>
      <c r="H108" s="119" t="s">
        <v>919</v>
      </c>
      <c r="I108" s="119" t="s">
        <v>1150</v>
      </c>
      <c r="J108" s="116">
        <v>-10</v>
      </c>
    </row>
    <row r="109" spans="1:10">
      <c r="A109" s="119" t="s">
        <v>1182</v>
      </c>
      <c r="B109" s="119" t="s">
        <v>784</v>
      </c>
      <c r="C109" s="119" t="s">
        <v>1183</v>
      </c>
      <c r="D109" s="119" t="s">
        <v>915</v>
      </c>
      <c r="E109" s="119" t="s">
        <v>916</v>
      </c>
      <c r="F109" s="119" t="s">
        <v>1184</v>
      </c>
      <c r="G109" s="119" t="s">
        <v>918</v>
      </c>
      <c r="H109" s="119" t="s">
        <v>919</v>
      </c>
      <c r="I109" s="119" t="s">
        <v>1150</v>
      </c>
      <c r="J109" s="116">
        <v>-10</v>
      </c>
    </row>
    <row r="110" spans="1:10">
      <c r="A110" s="119" t="s">
        <v>1185</v>
      </c>
      <c r="B110" s="119" t="s">
        <v>412</v>
      </c>
      <c r="C110" s="119" t="s">
        <v>1186</v>
      </c>
      <c r="D110" s="119" t="s">
        <v>915</v>
      </c>
      <c r="E110" s="119" t="s">
        <v>1026</v>
      </c>
      <c r="F110" s="119" t="s">
        <v>1187</v>
      </c>
      <c r="G110" s="119" t="s">
        <v>918</v>
      </c>
      <c r="H110" s="119" t="s">
        <v>919</v>
      </c>
      <c r="I110" s="119" t="s">
        <v>1150</v>
      </c>
      <c r="J110" s="116">
        <v>-10</v>
      </c>
    </row>
    <row r="111" spans="1:10">
      <c r="A111" s="119" t="s">
        <v>1164</v>
      </c>
      <c r="B111" s="119" t="s">
        <v>506</v>
      </c>
      <c r="C111" s="119" t="s">
        <v>1188</v>
      </c>
      <c r="D111" s="119" t="s">
        <v>915</v>
      </c>
      <c r="E111" s="119" t="s">
        <v>916</v>
      </c>
      <c r="F111" s="119" t="s">
        <v>1166</v>
      </c>
      <c r="G111" s="119" t="s">
        <v>918</v>
      </c>
      <c r="H111" s="119" t="s">
        <v>919</v>
      </c>
      <c r="I111" s="119" t="s">
        <v>1150</v>
      </c>
      <c r="J111" s="116">
        <v>-10</v>
      </c>
    </row>
    <row r="112" spans="1:10">
      <c r="A112" s="119" t="s">
        <v>1189</v>
      </c>
      <c r="B112" s="119" t="s">
        <v>500</v>
      </c>
      <c r="C112" s="119" t="s">
        <v>1190</v>
      </c>
      <c r="D112" s="119" t="s">
        <v>915</v>
      </c>
      <c r="E112" s="119" t="s">
        <v>916</v>
      </c>
      <c r="F112" s="119" t="s">
        <v>1191</v>
      </c>
      <c r="G112" s="119" t="s">
        <v>918</v>
      </c>
      <c r="H112" s="119" t="s">
        <v>919</v>
      </c>
      <c r="I112" s="119" t="s">
        <v>1150</v>
      </c>
      <c r="J112" s="116">
        <v>-10</v>
      </c>
    </row>
    <row r="113" spans="1:10">
      <c r="A113" s="119" t="s">
        <v>1002</v>
      </c>
      <c r="B113" s="119" t="s">
        <v>372</v>
      </c>
      <c r="C113" s="119" t="s">
        <v>1192</v>
      </c>
      <c r="D113" s="119" t="s">
        <v>915</v>
      </c>
      <c r="E113" s="119" t="s">
        <v>916</v>
      </c>
      <c r="F113" s="119" t="s">
        <v>1005</v>
      </c>
      <c r="G113" s="119" t="s">
        <v>918</v>
      </c>
      <c r="H113" s="119" t="s">
        <v>919</v>
      </c>
      <c r="I113" s="119" t="s">
        <v>1150</v>
      </c>
      <c r="J113" s="116">
        <v>-10</v>
      </c>
    </row>
    <row r="114" spans="1:10">
      <c r="A114" s="119" t="s">
        <v>1058</v>
      </c>
      <c r="B114" s="119" t="s">
        <v>837</v>
      </c>
      <c r="C114" s="119" t="s">
        <v>1193</v>
      </c>
      <c r="D114" s="119" t="s">
        <v>915</v>
      </c>
      <c r="E114" s="119" t="s">
        <v>916</v>
      </c>
      <c r="F114" s="119" t="s">
        <v>1061</v>
      </c>
      <c r="G114" s="119" t="s">
        <v>918</v>
      </c>
      <c r="H114" s="119" t="s">
        <v>919</v>
      </c>
      <c r="I114" s="119" t="s">
        <v>1150</v>
      </c>
      <c r="J114" s="116">
        <v>-10</v>
      </c>
    </row>
    <row r="115" spans="1:10">
      <c r="A115" s="119" t="s">
        <v>1194</v>
      </c>
      <c r="B115" s="119" t="s">
        <v>357</v>
      </c>
      <c r="C115" s="119" t="s">
        <v>1195</v>
      </c>
      <c r="D115" s="119" t="s">
        <v>915</v>
      </c>
      <c r="E115" s="119" t="s">
        <v>1026</v>
      </c>
      <c r="F115" s="119" t="s">
        <v>1196</v>
      </c>
      <c r="G115" s="119" t="s">
        <v>918</v>
      </c>
      <c r="H115" s="119" t="s">
        <v>919</v>
      </c>
      <c r="I115" s="119" t="s">
        <v>1150</v>
      </c>
      <c r="J115" s="116">
        <v>-10</v>
      </c>
    </row>
    <row r="116" spans="1:10">
      <c r="A116" s="119" t="s">
        <v>1197</v>
      </c>
      <c r="B116" s="119" t="s">
        <v>531</v>
      </c>
      <c r="C116" s="119" t="s">
        <v>1198</v>
      </c>
      <c r="D116" s="119" t="s">
        <v>915</v>
      </c>
      <c r="E116" s="119" t="s">
        <v>1026</v>
      </c>
      <c r="F116" s="119" t="s">
        <v>1199</v>
      </c>
      <c r="G116" s="119" t="s">
        <v>918</v>
      </c>
      <c r="H116" s="119" t="s">
        <v>919</v>
      </c>
      <c r="I116" s="119" t="s">
        <v>1150</v>
      </c>
      <c r="J116" s="116">
        <v>-10</v>
      </c>
    </row>
    <row r="117" spans="1:10">
      <c r="A117" s="119" t="s">
        <v>1200</v>
      </c>
      <c r="B117" s="119" t="s">
        <v>675</v>
      </c>
      <c r="C117" s="119" t="s">
        <v>1201</v>
      </c>
      <c r="D117" s="119" t="s">
        <v>915</v>
      </c>
      <c r="E117" s="119" t="s">
        <v>916</v>
      </c>
      <c r="F117" s="119" t="s">
        <v>1202</v>
      </c>
      <c r="G117" s="119" t="s">
        <v>918</v>
      </c>
      <c r="H117" s="119" t="s">
        <v>919</v>
      </c>
      <c r="I117" s="119" t="s">
        <v>1150</v>
      </c>
      <c r="J117" s="116">
        <v>-10</v>
      </c>
    </row>
    <row r="118" spans="1:10">
      <c r="A118" s="119" t="s">
        <v>1194</v>
      </c>
      <c r="B118" s="119" t="s">
        <v>516</v>
      </c>
      <c r="C118" s="119" t="s">
        <v>1203</v>
      </c>
      <c r="D118" s="119" t="s">
        <v>915</v>
      </c>
      <c r="E118" s="119" t="s">
        <v>916</v>
      </c>
      <c r="F118" s="119" t="s">
        <v>1196</v>
      </c>
      <c r="G118" s="119" t="s">
        <v>918</v>
      </c>
      <c r="H118" s="119" t="s">
        <v>919</v>
      </c>
      <c r="I118" s="119" t="s">
        <v>1150</v>
      </c>
      <c r="J118" s="116">
        <v>-10</v>
      </c>
    </row>
    <row r="119" spans="1:10">
      <c r="A119" s="119" t="s">
        <v>1204</v>
      </c>
      <c r="B119" s="119" t="s">
        <v>568</v>
      </c>
      <c r="C119" s="119" t="s">
        <v>1205</v>
      </c>
      <c r="D119" s="119" t="s">
        <v>915</v>
      </c>
      <c r="E119" s="119" t="s">
        <v>916</v>
      </c>
      <c r="F119" s="119" t="s">
        <v>1206</v>
      </c>
      <c r="G119" s="119" t="s">
        <v>918</v>
      </c>
      <c r="H119" s="119" t="s">
        <v>919</v>
      </c>
      <c r="I119" s="119" t="s">
        <v>1150</v>
      </c>
      <c r="J119" s="116">
        <v>-10</v>
      </c>
    </row>
    <row r="120" spans="1:10">
      <c r="A120" s="119" t="s">
        <v>1067</v>
      </c>
      <c r="B120" s="119" t="s">
        <v>332</v>
      </c>
      <c r="C120" s="119" t="s">
        <v>1207</v>
      </c>
      <c r="D120" s="119" t="s">
        <v>915</v>
      </c>
      <c r="E120" s="119" t="s">
        <v>916</v>
      </c>
      <c r="F120" s="119" t="s">
        <v>1070</v>
      </c>
      <c r="G120" s="119" t="s">
        <v>918</v>
      </c>
      <c r="H120" s="119" t="s">
        <v>919</v>
      </c>
      <c r="I120" s="119" t="s">
        <v>1150</v>
      </c>
      <c r="J120" s="116">
        <v>-10</v>
      </c>
    </row>
    <row r="121" spans="1:10">
      <c r="A121" s="119" t="s">
        <v>1208</v>
      </c>
      <c r="B121" s="119" t="s">
        <v>648</v>
      </c>
      <c r="C121" s="119" t="s">
        <v>1209</v>
      </c>
      <c r="D121" s="119" t="s">
        <v>915</v>
      </c>
      <c r="E121" s="119" t="s">
        <v>1210</v>
      </c>
      <c r="F121" s="119" t="s">
        <v>1211</v>
      </c>
      <c r="G121" s="119" t="s">
        <v>918</v>
      </c>
      <c r="H121" s="119" t="s">
        <v>919</v>
      </c>
      <c r="I121" s="119" t="s">
        <v>1150</v>
      </c>
      <c r="J121" s="116">
        <v>-10</v>
      </c>
    </row>
    <row r="122" spans="1:10">
      <c r="A122" s="119" t="s">
        <v>1042</v>
      </c>
      <c r="B122" s="119" t="s">
        <v>728</v>
      </c>
      <c r="C122" s="119" t="s">
        <v>1212</v>
      </c>
      <c r="D122" s="119" t="s">
        <v>915</v>
      </c>
      <c r="E122" s="119" t="s">
        <v>916</v>
      </c>
      <c r="F122" s="119" t="s">
        <v>1044</v>
      </c>
      <c r="G122" s="119" t="s">
        <v>918</v>
      </c>
      <c r="H122" s="119" t="s">
        <v>919</v>
      </c>
      <c r="I122" s="119" t="s">
        <v>1150</v>
      </c>
      <c r="J122" s="116">
        <v>-10</v>
      </c>
    </row>
    <row r="123" spans="1:10">
      <c r="A123" s="119" t="s">
        <v>973</v>
      </c>
      <c r="B123" s="119" t="s">
        <v>1213</v>
      </c>
      <c r="C123" s="119" t="s">
        <v>1214</v>
      </c>
      <c r="D123" s="119" t="s">
        <v>915</v>
      </c>
      <c r="E123" s="119" t="s">
        <v>916</v>
      </c>
      <c r="F123" s="119" t="s">
        <v>122</v>
      </c>
      <c r="G123" s="119" t="s">
        <v>918</v>
      </c>
      <c r="H123" s="119" t="s">
        <v>919</v>
      </c>
      <c r="I123" s="119" t="s">
        <v>1150</v>
      </c>
      <c r="J123" s="116">
        <v>-10</v>
      </c>
    </row>
    <row r="124" spans="1:10">
      <c r="A124" s="119" t="s">
        <v>1215</v>
      </c>
      <c r="B124" s="119" t="s">
        <v>526</v>
      </c>
      <c r="C124" s="119" t="s">
        <v>1216</v>
      </c>
      <c r="D124" s="119" t="s">
        <v>915</v>
      </c>
      <c r="E124" s="119" t="s">
        <v>916</v>
      </c>
      <c r="F124" s="119" t="s">
        <v>1217</v>
      </c>
      <c r="G124" s="119" t="s">
        <v>918</v>
      </c>
      <c r="H124" s="119" t="s">
        <v>919</v>
      </c>
      <c r="I124" s="119" t="s">
        <v>1150</v>
      </c>
      <c r="J124" s="116">
        <v>-10</v>
      </c>
    </row>
    <row r="125" spans="1:10">
      <c r="A125" s="119" t="s">
        <v>1178</v>
      </c>
      <c r="B125" s="119" t="s">
        <v>286</v>
      </c>
      <c r="C125" s="119" t="s">
        <v>1218</v>
      </c>
      <c r="D125" s="119" t="s">
        <v>915</v>
      </c>
      <c r="E125" s="119" t="s">
        <v>1026</v>
      </c>
      <c r="F125" s="119" t="s">
        <v>1180</v>
      </c>
      <c r="G125" s="119" t="s">
        <v>918</v>
      </c>
      <c r="H125" s="119" t="s">
        <v>919</v>
      </c>
      <c r="I125" s="119" t="s">
        <v>1150</v>
      </c>
      <c r="J125" s="116">
        <v>-10</v>
      </c>
    </row>
    <row r="126" spans="1:10">
      <c r="A126" s="119" t="s">
        <v>923</v>
      </c>
      <c r="B126" s="119" t="s">
        <v>716</v>
      </c>
      <c r="C126" s="119" t="s">
        <v>1219</v>
      </c>
      <c r="D126" s="119" t="s">
        <v>915</v>
      </c>
      <c r="E126" s="119" t="s">
        <v>916</v>
      </c>
      <c r="F126" s="119" t="s">
        <v>926</v>
      </c>
      <c r="G126" s="119" t="s">
        <v>918</v>
      </c>
      <c r="H126" s="119" t="s">
        <v>919</v>
      </c>
      <c r="I126" s="119" t="s">
        <v>1150</v>
      </c>
      <c r="J126" s="116">
        <v>-10</v>
      </c>
    </row>
    <row r="127" spans="1:10">
      <c r="A127" s="119" t="s">
        <v>1220</v>
      </c>
      <c r="B127" s="119" t="s">
        <v>838</v>
      </c>
      <c r="C127" s="119" t="s">
        <v>1221</v>
      </c>
      <c r="D127" s="119" t="s">
        <v>915</v>
      </c>
      <c r="E127" s="119" t="s">
        <v>916</v>
      </c>
      <c r="F127" s="119" t="s">
        <v>1222</v>
      </c>
      <c r="G127" s="119" t="s">
        <v>918</v>
      </c>
      <c r="H127" s="119" t="s">
        <v>919</v>
      </c>
      <c r="I127" s="119" t="s">
        <v>1150</v>
      </c>
      <c r="J127" s="116">
        <v>-10</v>
      </c>
    </row>
    <row r="128" spans="1:10">
      <c r="A128" s="119" t="s">
        <v>923</v>
      </c>
      <c r="B128" s="119" t="s">
        <v>887</v>
      </c>
      <c r="C128" s="119" t="s">
        <v>1223</v>
      </c>
      <c r="D128" s="119" t="s">
        <v>915</v>
      </c>
      <c r="E128" s="119" t="s">
        <v>1224</v>
      </c>
      <c r="F128" s="119" t="s">
        <v>926</v>
      </c>
      <c r="G128" s="119" t="s">
        <v>918</v>
      </c>
      <c r="H128" s="119" t="s">
        <v>919</v>
      </c>
      <c r="I128" s="119" t="s">
        <v>1150</v>
      </c>
      <c r="J128" s="116">
        <v>-10</v>
      </c>
    </row>
    <row r="129" spans="1:10">
      <c r="A129" s="119" t="s">
        <v>1129</v>
      </c>
      <c r="B129" s="119" t="s">
        <v>374</v>
      </c>
      <c r="C129" s="119" t="s">
        <v>1225</v>
      </c>
      <c r="D129" s="119" t="s">
        <v>915</v>
      </c>
      <c r="E129" s="119" t="s">
        <v>916</v>
      </c>
      <c r="F129" s="119" t="s">
        <v>1132</v>
      </c>
      <c r="G129" s="119" t="s">
        <v>918</v>
      </c>
      <c r="H129" s="119" t="s">
        <v>919</v>
      </c>
      <c r="I129" s="119" t="s">
        <v>1150</v>
      </c>
      <c r="J129" s="116">
        <v>-10</v>
      </c>
    </row>
    <row r="130" spans="1:10">
      <c r="A130" s="119" t="s">
        <v>1226</v>
      </c>
      <c r="B130" s="119" t="s">
        <v>1227</v>
      </c>
      <c r="C130" s="119" t="s">
        <v>1228</v>
      </c>
      <c r="D130" s="119" t="s">
        <v>915</v>
      </c>
      <c r="E130" s="119" t="s">
        <v>916</v>
      </c>
      <c r="F130" s="119" t="s">
        <v>1229</v>
      </c>
      <c r="G130" s="119" t="s">
        <v>918</v>
      </c>
      <c r="H130" s="119" t="s">
        <v>919</v>
      </c>
      <c r="I130" s="119" t="s">
        <v>1150</v>
      </c>
      <c r="J130" s="116">
        <v>-10</v>
      </c>
    </row>
    <row r="131" spans="1:10">
      <c r="A131" s="119" t="s">
        <v>1009</v>
      </c>
      <c r="B131" s="119" t="s">
        <v>1230</v>
      </c>
      <c r="C131" s="119" t="s">
        <v>1231</v>
      </c>
      <c r="D131" s="119" t="s">
        <v>915</v>
      </c>
      <c r="E131" s="119" t="s">
        <v>916</v>
      </c>
      <c r="F131" s="119" t="s">
        <v>1012</v>
      </c>
      <c r="G131" s="119" t="s">
        <v>918</v>
      </c>
      <c r="H131" s="119" t="s">
        <v>919</v>
      </c>
      <c r="I131" s="119" t="s">
        <v>1150</v>
      </c>
      <c r="J131" s="116">
        <v>-10</v>
      </c>
    </row>
    <row r="132" spans="1:10">
      <c r="A132" s="119" t="s">
        <v>914</v>
      </c>
      <c r="B132" s="119" t="s">
        <v>640</v>
      </c>
      <c r="C132" s="119" t="s">
        <v>1232</v>
      </c>
      <c r="D132" s="119" t="s">
        <v>915</v>
      </c>
      <c r="E132" s="119" t="s">
        <v>916</v>
      </c>
      <c r="F132" s="119" t="s">
        <v>917</v>
      </c>
      <c r="G132" s="119" t="s">
        <v>918</v>
      </c>
      <c r="H132" s="119" t="s">
        <v>919</v>
      </c>
      <c r="I132" s="119" t="s">
        <v>1150</v>
      </c>
      <c r="J132" s="116">
        <v>-10</v>
      </c>
    </row>
    <row r="133" spans="1:10">
      <c r="A133" s="119" t="s">
        <v>996</v>
      </c>
      <c r="B133" s="119" t="s">
        <v>327</v>
      </c>
      <c r="C133" s="119" t="s">
        <v>1233</v>
      </c>
      <c r="D133" s="119" t="s">
        <v>915</v>
      </c>
      <c r="E133" s="119" t="s">
        <v>1026</v>
      </c>
      <c r="F133" s="119" t="s">
        <v>998</v>
      </c>
      <c r="G133" s="119" t="s">
        <v>918</v>
      </c>
      <c r="H133" s="119" t="s">
        <v>919</v>
      </c>
      <c r="I133" s="119" t="s">
        <v>1150</v>
      </c>
      <c r="J133" s="116">
        <v>-10</v>
      </c>
    </row>
    <row r="134" spans="1:10">
      <c r="A134" s="119" t="s">
        <v>914</v>
      </c>
      <c r="B134" s="119" t="s">
        <v>781</v>
      </c>
      <c r="C134" s="119" t="s">
        <v>1234</v>
      </c>
      <c r="D134" s="119" t="s">
        <v>915</v>
      </c>
      <c r="E134" s="119" t="s">
        <v>916</v>
      </c>
      <c r="F134" s="119" t="s">
        <v>917</v>
      </c>
      <c r="G134" s="119" t="s">
        <v>918</v>
      </c>
      <c r="H134" s="119" t="s">
        <v>919</v>
      </c>
      <c r="I134" s="119" t="s">
        <v>1150</v>
      </c>
      <c r="J134" s="116">
        <v>-10</v>
      </c>
    </row>
    <row r="135" spans="1:10" s="115" customFormat="1" ht="12.75">
      <c r="A135" s="119" t="s">
        <v>1155</v>
      </c>
      <c r="B135" s="119" t="s">
        <v>1235</v>
      </c>
      <c r="C135" s="119" t="s">
        <v>1236</v>
      </c>
      <c r="D135" s="119" t="s">
        <v>915</v>
      </c>
      <c r="E135" s="119" t="s">
        <v>916</v>
      </c>
      <c r="F135" s="119" t="s">
        <v>1157</v>
      </c>
      <c r="G135" s="119" t="s">
        <v>918</v>
      </c>
      <c r="H135" s="119" t="s">
        <v>919</v>
      </c>
      <c r="I135" s="119" t="s">
        <v>1150</v>
      </c>
      <c r="J135" s="116">
        <v>-10</v>
      </c>
    </row>
    <row r="136" spans="1:10" s="115" customFormat="1" ht="12.75">
      <c r="A136" s="119" t="s">
        <v>1226</v>
      </c>
      <c r="B136" s="119" t="s">
        <v>662</v>
      </c>
      <c r="C136" s="119" t="s">
        <v>1237</v>
      </c>
      <c r="D136" s="119" t="s">
        <v>915</v>
      </c>
      <c r="E136" s="119" t="s">
        <v>1026</v>
      </c>
      <c r="F136" s="119" t="s">
        <v>1229</v>
      </c>
      <c r="G136" s="119" t="s">
        <v>918</v>
      </c>
      <c r="H136" s="119" t="s">
        <v>919</v>
      </c>
      <c r="I136" s="119" t="s">
        <v>1150</v>
      </c>
      <c r="J136" s="116">
        <v>-10</v>
      </c>
    </row>
    <row r="137" spans="1:10" s="115" customFormat="1" ht="12.75">
      <c r="A137" s="119" t="s">
        <v>1160</v>
      </c>
      <c r="B137" s="119" t="s">
        <v>599</v>
      </c>
      <c r="C137" s="119" t="s">
        <v>1238</v>
      </c>
      <c r="D137" s="119" t="s">
        <v>915</v>
      </c>
      <c r="E137" s="119" t="s">
        <v>916</v>
      </c>
      <c r="F137" s="119" t="s">
        <v>1163</v>
      </c>
      <c r="G137" s="119" t="s">
        <v>918</v>
      </c>
      <c r="H137" s="119" t="s">
        <v>919</v>
      </c>
      <c r="I137" s="119" t="s">
        <v>1150</v>
      </c>
      <c r="J137" s="116">
        <v>-10</v>
      </c>
    </row>
    <row r="138" spans="1:10" s="115" customFormat="1" ht="12.75">
      <c r="A138" s="119" t="s">
        <v>1071</v>
      </c>
      <c r="B138" s="119" t="s">
        <v>241</v>
      </c>
      <c r="C138" s="119" t="s">
        <v>1239</v>
      </c>
      <c r="D138" s="119" t="s">
        <v>915</v>
      </c>
      <c r="E138" s="119" t="s">
        <v>916</v>
      </c>
      <c r="F138" s="119" t="s">
        <v>1073</v>
      </c>
      <c r="G138" s="119" t="s">
        <v>918</v>
      </c>
      <c r="H138" s="119" t="s">
        <v>919</v>
      </c>
      <c r="I138" s="119" t="s">
        <v>1150</v>
      </c>
      <c r="J138" s="116">
        <v>-10</v>
      </c>
    </row>
    <row r="139" spans="1:10">
      <c r="A139" s="119" t="s">
        <v>927</v>
      </c>
      <c r="B139" s="119" t="s">
        <v>690</v>
      </c>
      <c r="C139" s="119" t="s">
        <v>1240</v>
      </c>
      <c r="D139" s="119" t="s">
        <v>915</v>
      </c>
      <c r="E139" s="119" t="s">
        <v>916</v>
      </c>
      <c r="F139" s="119" t="s">
        <v>929</v>
      </c>
      <c r="G139" s="119" t="s">
        <v>918</v>
      </c>
      <c r="H139" s="119" t="s">
        <v>919</v>
      </c>
      <c r="I139" s="119" t="s">
        <v>1150</v>
      </c>
      <c r="J139" s="116">
        <v>-10</v>
      </c>
    </row>
    <row r="140" spans="1:10" s="115" customFormat="1" ht="12.75">
      <c r="A140" s="119" t="s">
        <v>1241</v>
      </c>
      <c r="B140" s="119" t="s">
        <v>735</v>
      </c>
      <c r="C140" s="119" t="s">
        <v>1242</v>
      </c>
      <c r="D140" s="119" t="s">
        <v>915</v>
      </c>
      <c r="E140" s="119" t="s">
        <v>916</v>
      </c>
      <c r="F140" s="119" t="s">
        <v>94</v>
      </c>
      <c r="G140" s="119" t="s">
        <v>918</v>
      </c>
      <c r="H140" s="119" t="s">
        <v>919</v>
      </c>
      <c r="I140" s="119" t="s">
        <v>1150</v>
      </c>
      <c r="J140" s="116">
        <v>-10</v>
      </c>
    </row>
    <row r="141" spans="1:10">
      <c r="A141" s="119" t="s">
        <v>1042</v>
      </c>
      <c r="B141" s="119" t="s">
        <v>339</v>
      </c>
      <c r="C141" s="119" t="s">
        <v>1243</v>
      </c>
      <c r="D141" s="119" t="s">
        <v>915</v>
      </c>
      <c r="E141" s="119" t="s">
        <v>1026</v>
      </c>
      <c r="F141" s="119" t="s">
        <v>1044</v>
      </c>
      <c r="G141" s="119" t="s">
        <v>918</v>
      </c>
      <c r="H141" s="119" t="s">
        <v>919</v>
      </c>
      <c r="I141" s="119" t="s">
        <v>1150</v>
      </c>
      <c r="J141" s="116">
        <v>-10</v>
      </c>
    </row>
    <row r="142" spans="1:10">
      <c r="A142" s="119" t="s">
        <v>1046</v>
      </c>
      <c r="B142" s="119" t="s">
        <v>335</v>
      </c>
      <c r="C142" s="119" t="s">
        <v>1244</v>
      </c>
      <c r="D142" s="119" t="s">
        <v>915</v>
      </c>
      <c r="E142" s="119" t="s">
        <v>916</v>
      </c>
      <c r="F142" s="119" t="s">
        <v>78</v>
      </c>
      <c r="G142" s="119" t="s">
        <v>918</v>
      </c>
      <c r="H142" s="119" t="s">
        <v>919</v>
      </c>
      <c r="I142" s="119" t="s">
        <v>1150</v>
      </c>
      <c r="J142" s="116">
        <v>-10</v>
      </c>
    </row>
    <row r="143" spans="1:10">
      <c r="A143" s="119" t="s">
        <v>1084</v>
      </c>
      <c r="B143" s="119" t="s">
        <v>404</v>
      </c>
      <c r="C143" s="119" t="s">
        <v>1245</v>
      </c>
      <c r="D143" s="119" t="s">
        <v>915</v>
      </c>
      <c r="E143" s="119" t="s">
        <v>1026</v>
      </c>
      <c r="F143" s="119" t="s">
        <v>1087</v>
      </c>
      <c r="G143" s="119" t="s">
        <v>918</v>
      </c>
      <c r="H143" s="119" t="s">
        <v>919</v>
      </c>
      <c r="I143" s="119" t="s">
        <v>1150</v>
      </c>
      <c r="J143" s="116">
        <v>-10</v>
      </c>
    </row>
    <row r="144" spans="1:10">
      <c r="A144" s="119" t="s">
        <v>923</v>
      </c>
      <c r="B144" s="119" t="s">
        <v>1246</v>
      </c>
      <c r="C144" s="119" t="s">
        <v>1247</v>
      </c>
      <c r="D144" s="119" t="s">
        <v>915</v>
      </c>
      <c r="E144" s="119" t="s">
        <v>916</v>
      </c>
      <c r="F144" s="119" t="s">
        <v>926</v>
      </c>
      <c r="G144" s="119" t="s">
        <v>918</v>
      </c>
      <c r="H144" s="119" t="s">
        <v>919</v>
      </c>
      <c r="I144" s="119" t="s">
        <v>1150</v>
      </c>
      <c r="J144" s="116">
        <v>-10</v>
      </c>
    </row>
    <row r="145" spans="1:10">
      <c r="A145" s="119" t="s">
        <v>949</v>
      </c>
      <c r="B145" s="119" t="s">
        <v>630</v>
      </c>
      <c r="C145" s="119" t="s">
        <v>1248</v>
      </c>
      <c r="D145" s="119" t="s">
        <v>915</v>
      </c>
      <c r="E145" s="119" t="s">
        <v>916</v>
      </c>
      <c r="F145" s="119" t="s">
        <v>951</v>
      </c>
      <c r="G145" s="119" t="s">
        <v>918</v>
      </c>
      <c r="H145" s="119" t="s">
        <v>919</v>
      </c>
      <c r="I145" s="119" t="s">
        <v>1150</v>
      </c>
      <c r="J145" s="116">
        <v>-10</v>
      </c>
    </row>
    <row r="146" spans="1:10">
      <c r="A146" s="119" t="s">
        <v>1241</v>
      </c>
      <c r="B146" s="119" t="s">
        <v>367</v>
      </c>
      <c r="C146" s="119" t="s">
        <v>1249</v>
      </c>
      <c r="D146" s="119" t="s">
        <v>915</v>
      </c>
      <c r="E146" s="119" t="s">
        <v>1026</v>
      </c>
      <c r="F146" s="119" t="s">
        <v>94</v>
      </c>
      <c r="G146" s="119" t="s">
        <v>918</v>
      </c>
      <c r="H146" s="119" t="s">
        <v>919</v>
      </c>
      <c r="I146" s="119" t="s">
        <v>1150</v>
      </c>
      <c r="J146" s="116">
        <v>-10</v>
      </c>
    </row>
    <row r="147" spans="1:10">
      <c r="A147" s="119" t="s">
        <v>1098</v>
      </c>
      <c r="B147" s="119" t="s">
        <v>614</v>
      </c>
      <c r="C147" s="119" t="s">
        <v>1250</v>
      </c>
      <c r="D147" s="119" t="s">
        <v>915</v>
      </c>
      <c r="E147" s="119" t="s">
        <v>1026</v>
      </c>
      <c r="F147" s="119" t="s">
        <v>160</v>
      </c>
      <c r="G147" s="119" t="s">
        <v>918</v>
      </c>
      <c r="H147" s="119" t="s">
        <v>919</v>
      </c>
      <c r="I147" s="119" t="s">
        <v>1150</v>
      </c>
      <c r="J147" s="116">
        <v>-10</v>
      </c>
    </row>
    <row r="148" spans="1:10">
      <c r="A148" s="119" t="s">
        <v>1251</v>
      </c>
      <c r="B148" s="119" t="s">
        <v>1252</v>
      </c>
      <c r="C148" s="119" t="s">
        <v>1253</v>
      </c>
      <c r="D148" s="119" t="s">
        <v>915</v>
      </c>
      <c r="E148" s="119" t="s">
        <v>916</v>
      </c>
      <c r="F148" s="119" t="s">
        <v>1254</v>
      </c>
      <c r="G148" s="119" t="s">
        <v>918</v>
      </c>
      <c r="H148" s="119" t="s">
        <v>919</v>
      </c>
      <c r="I148" s="119" t="s">
        <v>1150</v>
      </c>
      <c r="J148" s="116">
        <v>-10</v>
      </c>
    </row>
    <row r="149" spans="1:10">
      <c r="A149" s="119" t="s">
        <v>1062</v>
      </c>
      <c r="B149" s="119" t="s">
        <v>306</v>
      </c>
      <c r="C149" s="119" t="s">
        <v>1255</v>
      </c>
      <c r="D149" s="119" t="s">
        <v>915</v>
      </c>
      <c r="E149" s="119" t="s">
        <v>916</v>
      </c>
      <c r="F149" s="119" t="s">
        <v>1064</v>
      </c>
      <c r="G149" s="119" t="s">
        <v>918</v>
      </c>
      <c r="H149" s="119" t="s">
        <v>919</v>
      </c>
      <c r="I149" s="119" t="s">
        <v>1150</v>
      </c>
      <c r="J149" s="116">
        <v>-10</v>
      </c>
    </row>
    <row r="150" spans="1:10">
      <c r="A150" s="119" t="s">
        <v>1256</v>
      </c>
      <c r="B150" s="119" t="s">
        <v>772</v>
      </c>
      <c r="C150" s="119" t="s">
        <v>1257</v>
      </c>
      <c r="D150" s="119" t="s">
        <v>915</v>
      </c>
      <c r="E150" s="119" t="s">
        <v>916</v>
      </c>
      <c r="F150" s="119" t="s">
        <v>1258</v>
      </c>
      <c r="G150" s="119" t="s">
        <v>918</v>
      </c>
      <c r="H150" s="119" t="s">
        <v>919</v>
      </c>
      <c r="I150" s="119" t="s">
        <v>1150</v>
      </c>
      <c r="J150" s="116">
        <v>-10</v>
      </c>
    </row>
    <row r="151" spans="1:10">
      <c r="A151" s="119" t="s">
        <v>1071</v>
      </c>
      <c r="B151" s="119" t="s">
        <v>468</v>
      </c>
      <c r="C151" s="119" t="s">
        <v>1259</v>
      </c>
      <c r="D151" s="119" t="s">
        <v>915</v>
      </c>
      <c r="E151" s="119" t="s">
        <v>916</v>
      </c>
      <c r="F151" s="119" t="s">
        <v>1073</v>
      </c>
      <c r="G151" s="119" t="s">
        <v>918</v>
      </c>
      <c r="H151" s="119" t="s">
        <v>919</v>
      </c>
      <c r="I151" s="119" t="s">
        <v>1150</v>
      </c>
      <c r="J151" s="116">
        <v>-10</v>
      </c>
    </row>
    <row r="152" spans="1:10">
      <c r="A152" s="119" t="s">
        <v>1260</v>
      </c>
      <c r="B152" s="119" t="s">
        <v>253</v>
      </c>
      <c r="C152" s="119" t="s">
        <v>1261</v>
      </c>
      <c r="D152" s="119" t="s">
        <v>915</v>
      </c>
      <c r="E152" s="119" t="s">
        <v>916</v>
      </c>
      <c r="F152" s="119" t="s">
        <v>72</v>
      </c>
      <c r="G152" s="119" t="s">
        <v>918</v>
      </c>
      <c r="H152" s="119" t="s">
        <v>919</v>
      </c>
      <c r="I152" s="119" t="s">
        <v>1150</v>
      </c>
      <c r="J152" s="116">
        <v>-10</v>
      </c>
    </row>
    <row r="153" spans="1:10" s="115" customFormat="1" ht="12.75">
      <c r="A153" s="119" t="s">
        <v>927</v>
      </c>
      <c r="B153" s="119" t="s">
        <v>1262</v>
      </c>
      <c r="C153" s="119" t="s">
        <v>1263</v>
      </c>
      <c r="D153" s="119" t="s">
        <v>915</v>
      </c>
      <c r="E153" s="119" t="s">
        <v>916</v>
      </c>
      <c r="F153" s="119" t="s">
        <v>929</v>
      </c>
      <c r="G153" s="119" t="s">
        <v>918</v>
      </c>
      <c r="H153" s="119" t="s">
        <v>919</v>
      </c>
      <c r="I153" s="119" t="s">
        <v>1150</v>
      </c>
      <c r="J153" s="116">
        <v>-10</v>
      </c>
    </row>
    <row r="154" spans="1:10" s="115" customFormat="1" ht="12.75">
      <c r="A154" s="119" t="s">
        <v>1185</v>
      </c>
      <c r="B154" s="119" t="s">
        <v>472</v>
      </c>
      <c r="C154" s="119" t="s">
        <v>1264</v>
      </c>
      <c r="D154" s="119" t="s">
        <v>915</v>
      </c>
      <c r="E154" s="119" t="s">
        <v>916</v>
      </c>
      <c r="F154" s="119" t="s">
        <v>1187</v>
      </c>
      <c r="G154" s="119" t="s">
        <v>918</v>
      </c>
      <c r="H154" s="119" t="s">
        <v>919</v>
      </c>
      <c r="I154" s="119" t="s">
        <v>1150</v>
      </c>
      <c r="J154" s="116">
        <v>-10</v>
      </c>
    </row>
    <row r="155" spans="1:10" s="115" customFormat="1" ht="12.75">
      <c r="A155" s="119" t="s">
        <v>927</v>
      </c>
      <c r="B155" s="119" t="s">
        <v>829</v>
      </c>
      <c r="C155" s="119" t="s">
        <v>1265</v>
      </c>
      <c r="D155" s="119" t="s">
        <v>915</v>
      </c>
      <c r="E155" s="119" t="s">
        <v>916</v>
      </c>
      <c r="F155" s="119" t="s">
        <v>929</v>
      </c>
      <c r="G155" s="119" t="s">
        <v>918</v>
      </c>
      <c r="H155" s="119" t="s">
        <v>919</v>
      </c>
      <c r="I155" s="119" t="s">
        <v>1150</v>
      </c>
      <c r="J155" s="116">
        <v>-10</v>
      </c>
    </row>
    <row r="156" spans="1:10" s="115" customFormat="1" ht="12.75">
      <c r="A156" s="119" t="s">
        <v>1093</v>
      </c>
      <c r="B156" s="119" t="s">
        <v>654</v>
      </c>
      <c r="C156" s="119" t="s">
        <v>1266</v>
      </c>
      <c r="D156" s="119" t="s">
        <v>915</v>
      </c>
      <c r="E156" s="119" t="s">
        <v>916</v>
      </c>
      <c r="F156" s="119" t="s">
        <v>114</v>
      </c>
      <c r="G156" s="119" t="s">
        <v>918</v>
      </c>
      <c r="H156" s="119" t="s">
        <v>919</v>
      </c>
      <c r="I156" s="119" t="s">
        <v>1150</v>
      </c>
      <c r="J156" s="116">
        <v>-10</v>
      </c>
    </row>
    <row r="157" spans="1:10" s="115" customFormat="1" ht="12.75">
      <c r="A157" s="119" t="s">
        <v>1267</v>
      </c>
      <c r="B157" s="119" t="s">
        <v>431</v>
      </c>
      <c r="C157" s="119" t="s">
        <v>1268</v>
      </c>
      <c r="D157" s="119" t="s">
        <v>915</v>
      </c>
      <c r="E157" s="119" t="s">
        <v>1026</v>
      </c>
      <c r="F157" s="119" t="s">
        <v>1269</v>
      </c>
      <c r="G157" s="119" t="s">
        <v>918</v>
      </c>
      <c r="H157" s="119" t="s">
        <v>919</v>
      </c>
      <c r="I157" s="119" t="s">
        <v>1150</v>
      </c>
      <c r="J157" s="116">
        <v>-10</v>
      </c>
    </row>
    <row r="158" spans="1:10" s="115" customFormat="1" ht="12.75">
      <c r="A158" s="119" t="s">
        <v>923</v>
      </c>
      <c r="B158" s="119" t="s">
        <v>678</v>
      </c>
      <c r="C158" s="119" t="s">
        <v>1270</v>
      </c>
      <c r="D158" s="119" t="s">
        <v>915</v>
      </c>
      <c r="E158" s="119" t="s">
        <v>916</v>
      </c>
      <c r="F158" s="119" t="s">
        <v>926</v>
      </c>
      <c r="G158" s="119" t="s">
        <v>918</v>
      </c>
      <c r="H158" s="119" t="s">
        <v>919</v>
      </c>
      <c r="I158" s="119" t="s">
        <v>1150</v>
      </c>
      <c r="J158" s="116">
        <v>-10</v>
      </c>
    </row>
    <row r="159" spans="1:10" s="115" customFormat="1" ht="12.75">
      <c r="A159" s="119" t="s">
        <v>1098</v>
      </c>
      <c r="B159" s="119" t="s">
        <v>542</v>
      </c>
      <c r="C159" s="119" t="s">
        <v>1271</v>
      </c>
      <c r="D159" s="119" t="s">
        <v>915</v>
      </c>
      <c r="E159" s="119" t="s">
        <v>916</v>
      </c>
      <c r="F159" s="119" t="s">
        <v>160</v>
      </c>
      <c r="G159" s="119" t="s">
        <v>918</v>
      </c>
      <c r="H159" s="119" t="s">
        <v>919</v>
      </c>
      <c r="I159" s="119" t="s">
        <v>1150</v>
      </c>
      <c r="J159" s="116">
        <v>-10</v>
      </c>
    </row>
    <row r="160" spans="1:10" s="115" customFormat="1" ht="12.75">
      <c r="A160" s="119" t="s">
        <v>1272</v>
      </c>
      <c r="B160" s="119" t="s">
        <v>545</v>
      </c>
      <c r="C160" s="119" t="s">
        <v>1273</v>
      </c>
      <c r="D160" s="119" t="s">
        <v>915</v>
      </c>
      <c r="E160" s="119" t="s">
        <v>916</v>
      </c>
      <c r="F160" s="119" t="s">
        <v>1274</v>
      </c>
      <c r="G160" s="119" t="s">
        <v>918</v>
      </c>
      <c r="H160" s="119" t="s">
        <v>919</v>
      </c>
      <c r="I160" s="119" t="s">
        <v>1150</v>
      </c>
      <c r="J160" s="116">
        <v>-10</v>
      </c>
    </row>
    <row r="161" spans="1:10" s="115" customFormat="1" ht="12.75">
      <c r="A161" s="119" t="s">
        <v>976</v>
      </c>
      <c r="B161" s="119" t="s">
        <v>576</v>
      </c>
      <c r="C161" s="119" t="s">
        <v>1275</v>
      </c>
      <c r="D161" s="119" t="s">
        <v>915</v>
      </c>
      <c r="E161" s="119" t="s">
        <v>1026</v>
      </c>
      <c r="F161" s="119" t="s">
        <v>978</v>
      </c>
      <c r="G161" s="119" t="s">
        <v>918</v>
      </c>
      <c r="H161" s="119" t="s">
        <v>919</v>
      </c>
      <c r="I161" s="119" t="s">
        <v>1150</v>
      </c>
      <c r="J161" s="116">
        <v>-10</v>
      </c>
    </row>
    <row r="162" spans="1:10" s="115" customFormat="1" ht="12.75">
      <c r="A162" s="119" t="s">
        <v>914</v>
      </c>
      <c r="B162" s="119" t="s">
        <v>593</v>
      </c>
      <c r="C162" s="119" t="s">
        <v>1276</v>
      </c>
      <c r="D162" s="119" t="s">
        <v>915</v>
      </c>
      <c r="E162" s="119" t="s">
        <v>916</v>
      </c>
      <c r="F162" s="119" t="s">
        <v>917</v>
      </c>
      <c r="G162" s="119" t="s">
        <v>918</v>
      </c>
      <c r="H162" s="119" t="s">
        <v>919</v>
      </c>
      <c r="I162" s="119" t="s">
        <v>1150</v>
      </c>
      <c r="J162" s="116">
        <v>-10</v>
      </c>
    </row>
    <row r="163" spans="1:10" s="115" customFormat="1" ht="12.75">
      <c r="A163" s="119" t="s">
        <v>1277</v>
      </c>
      <c r="B163" s="119" t="s">
        <v>350</v>
      </c>
      <c r="C163" s="119" t="s">
        <v>1278</v>
      </c>
      <c r="D163" s="119" t="s">
        <v>915</v>
      </c>
      <c r="E163" s="119" t="s">
        <v>916</v>
      </c>
      <c r="F163" s="119" t="s">
        <v>158</v>
      </c>
      <c r="G163" s="119" t="s">
        <v>918</v>
      </c>
      <c r="H163" s="119" t="s">
        <v>919</v>
      </c>
      <c r="I163" s="119" t="s">
        <v>1150</v>
      </c>
      <c r="J163" s="116">
        <v>-10</v>
      </c>
    </row>
    <row r="164" spans="1:10" s="115" customFormat="1" ht="12.75">
      <c r="A164" s="119" t="s">
        <v>1129</v>
      </c>
      <c r="B164" s="119" t="s">
        <v>324</v>
      </c>
      <c r="C164" s="119" t="s">
        <v>1279</v>
      </c>
      <c r="D164" s="119" t="s">
        <v>915</v>
      </c>
      <c r="E164" s="119" t="s">
        <v>916</v>
      </c>
      <c r="F164" s="119" t="s">
        <v>1132</v>
      </c>
      <c r="G164" s="119" t="s">
        <v>918</v>
      </c>
      <c r="H164" s="119" t="s">
        <v>919</v>
      </c>
      <c r="I164" s="119" t="s">
        <v>1150</v>
      </c>
      <c r="J164" s="116">
        <v>-10</v>
      </c>
    </row>
    <row r="165" spans="1:10" s="115" customFormat="1" ht="12.75">
      <c r="A165" s="119" t="s">
        <v>1280</v>
      </c>
      <c r="B165" s="119" t="s">
        <v>221</v>
      </c>
      <c r="C165" s="119" t="s">
        <v>1281</v>
      </c>
      <c r="D165" s="119" t="s">
        <v>915</v>
      </c>
      <c r="E165" s="119" t="s">
        <v>916</v>
      </c>
      <c r="F165" s="119" t="s">
        <v>1282</v>
      </c>
      <c r="G165" s="119" t="s">
        <v>918</v>
      </c>
      <c r="H165" s="119" t="s">
        <v>919</v>
      </c>
      <c r="I165" s="119" t="s">
        <v>1150</v>
      </c>
      <c r="J165" s="116">
        <v>-10</v>
      </c>
    </row>
    <row r="166" spans="1:10" s="115" customFormat="1" ht="12.75">
      <c r="A166" s="119" t="s">
        <v>1117</v>
      </c>
      <c r="B166" s="119" t="s">
        <v>681</v>
      </c>
      <c r="C166" s="119" t="s">
        <v>1283</v>
      </c>
      <c r="D166" s="119" t="s">
        <v>915</v>
      </c>
      <c r="E166" s="119" t="s">
        <v>916</v>
      </c>
      <c r="F166" s="119" t="s">
        <v>1120</v>
      </c>
      <c r="G166" s="119" t="s">
        <v>918</v>
      </c>
      <c r="H166" s="119" t="s">
        <v>919</v>
      </c>
      <c r="I166" s="119" t="s">
        <v>1150</v>
      </c>
      <c r="J166" s="116">
        <v>-10</v>
      </c>
    </row>
    <row r="167" spans="1:10" s="115" customFormat="1" ht="12.75">
      <c r="A167" s="119" t="s">
        <v>1251</v>
      </c>
      <c r="B167" s="119" t="s">
        <v>347</v>
      </c>
      <c r="C167" s="119" t="s">
        <v>1284</v>
      </c>
      <c r="D167" s="119" t="s">
        <v>915</v>
      </c>
      <c r="E167" s="119" t="s">
        <v>916</v>
      </c>
      <c r="F167" s="119" t="s">
        <v>1254</v>
      </c>
      <c r="G167" s="119" t="s">
        <v>918</v>
      </c>
      <c r="H167" s="119" t="s">
        <v>919</v>
      </c>
      <c r="I167" s="119" t="s">
        <v>1150</v>
      </c>
      <c r="J167" s="116">
        <v>-10</v>
      </c>
    </row>
    <row r="168" spans="1:10" s="115" customFormat="1" ht="12.75">
      <c r="A168" s="119" t="s">
        <v>923</v>
      </c>
      <c r="B168" s="119" t="s">
        <v>1285</v>
      </c>
      <c r="C168" s="119" t="s">
        <v>1286</v>
      </c>
      <c r="D168" s="119" t="s">
        <v>915</v>
      </c>
      <c r="E168" s="119" t="s">
        <v>916</v>
      </c>
      <c r="F168" s="119" t="s">
        <v>926</v>
      </c>
      <c r="G168" s="119" t="s">
        <v>918</v>
      </c>
      <c r="H168" s="119" t="s">
        <v>919</v>
      </c>
      <c r="I168" s="119" t="s">
        <v>1150</v>
      </c>
      <c r="J168" s="116">
        <v>-10</v>
      </c>
    </row>
    <row r="169" spans="1:10" s="115" customFormat="1" ht="12.75">
      <c r="A169" s="119" t="s">
        <v>1267</v>
      </c>
      <c r="B169" s="119" t="s">
        <v>438</v>
      </c>
      <c r="C169" s="119" t="s">
        <v>1287</v>
      </c>
      <c r="D169" s="119" t="s">
        <v>915</v>
      </c>
      <c r="E169" s="119" t="s">
        <v>916</v>
      </c>
      <c r="F169" s="119" t="s">
        <v>1269</v>
      </c>
      <c r="G169" s="119" t="s">
        <v>918</v>
      </c>
      <c r="H169" s="119" t="s">
        <v>919</v>
      </c>
      <c r="I169" s="119" t="s">
        <v>1150</v>
      </c>
      <c r="J169" s="116">
        <v>-10</v>
      </c>
    </row>
    <row r="170" spans="1:10" s="115" customFormat="1" ht="12.75">
      <c r="A170" s="119" t="s">
        <v>1277</v>
      </c>
      <c r="B170" s="119" t="s">
        <v>1288</v>
      </c>
      <c r="C170" s="119" t="s">
        <v>1289</v>
      </c>
      <c r="D170" s="119" t="s">
        <v>915</v>
      </c>
      <c r="E170" s="119" t="s">
        <v>916</v>
      </c>
      <c r="F170" s="119" t="s">
        <v>158</v>
      </c>
      <c r="G170" s="119" t="s">
        <v>918</v>
      </c>
      <c r="H170" s="119" t="s">
        <v>919</v>
      </c>
      <c r="I170" s="119" t="s">
        <v>1150</v>
      </c>
      <c r="J170" s="116">
        <v>-10</v>
      </c>
    </row>
    <row r="171" spans="1:10" s="115" customFormat="1" ht="12.75">
      <c r="A171" s="119" t="s">
        <v>943</v>
      </c>
      <c r="B171" s="119" t="s">
        <v>597</v>
      </c>
      <c r="C171" s="119" t="s">
        <v>1290</v>
      </c>
      <c r="D171" s="119" t="s">
        <v>915</v>
      </c>
      <c r="E171" s="119" t="s">
        <v>916</v>
      </c>
      <c r="F171" s="119" t="s">
        <v>945</v>
      </c>
      <c r="G171" s="119" t="s">
        <v>918</v>
      </c>
      <c r="H171" s="119" t="s">
        <v>919</v>
      </c>
      <c r="I171" s="119" t="s">
        <v>1150</v>
      </c>
      <c r="J171" s="116">
        <v>-10</v>
      </c>
    </row>
    <row r="172" spans="1:10" s="115" customFormat="1" ht="12.75">
      <c r="A172" s="119" t="s">
        <v>973</v>
      </c>
      <c r="B172" s="119" t="s">
        <v>281</v>
      </c>
      <c r="C172" s="119" t="s">
        <v>1291</v>
      </c>
      <c r="D172" s="119" t="s">
        <v>915</v>
      </c>
      <c r="E172" s="119" t="s">
        <v>916</v>
      </c>
      <c r="F172" s="119" t="s">
        <v>122</v>
      </c>
      <c r="G172" s="119" t="s">
        <v>918</v>
      </c>
      <c r="H172" s="119" t="s">
        <v>919</v>
      </c>
      <c r="I172" s="119" t="s">
        <v>1150</v>
      </c>
      <c r="J172" s="116">
        <v>-10</v>
      </c>
    </row>
    <row r="173" spans="1:10" s="115" customFormat="1" ht="12.75">
      <c r="A173" s="119" t="s">
        <v>923</v>
      </c>
      <c r="B173" s="119" t="s">
        <v>724</v>
      </c>
      <c r="C173" s="119" t="s">
        <v>1292</v>
      </c>
      <c r="D173" s="119" t="s">
        <v>915</v>
      </c>
      <c r="E173" s="119" t="s">
        <v>916</v>
      </c>
      <c r="F173" s="119" t="s">
        <v>926</v>
      </c>
      <c r="G173" s="119" t="s">
        <v>918</v>
      </c>
      <c r="H173" s="119" t="s">
        <v>919</v>
      </c>
      <c r="I173" s="119" t="s">
        <v>1150</v>
      </c>
      <c r="J173" s="116">
        <v>-10</v>
      </c>
    </row>
    <row r="174" spans="1:10" s="115" customFormat="1" ht="12.75">
      <c r="A174" s="119" t="s">
        <v>1293</v>
      </c>
      <c r="B174" s="119" t="s">
        <v>682</v>
      </c>
      <c r="C174" s="119" t="s">
        <v>1294</v>
      </c>
      <c r="D174" s="119" t="s">
        <v>915</v>
      </c>
      <c r="E174" s="119" t="s">
        <v>916</v>
      </c>
      <c r="F174" s="119" t="s">
        <v>97</v>
      </c>
      <c r="G174" s="119" t="s">
        <v>918</v>
      </c>
      <c r="H174" s="119" t="s">
        <v>919</v>
      </c>
      <c r="I174" s="119" t="s">
        <v>1150</v>
      </c>
      <c r="J174" s="116">
        <v>-10</v>
      </c>
    </row>
    <row r="175" spans="1:10" s="115" customFormat="1" ht="12.75">
      <c r="A175" s="119" t="s">
        <v>1295</v>
      </c>
      <c r="B175" s="119" t="s">
        <v>399</v>
      </c>
      <c r="C175" s="119" t="s">
        <v>1296</v>
      </c>
      <c r="D175" s="119" t="s">
        <v>915</v>
      </c>
      <c r="E175" s="119" t="s">
        <v>916</v>
      </c>
      <c r="F175" s="119" t="s">
        <v>1297</v>
      </c>
      <c r="G175" s="119" t="s">
        <v>918</v>
      </c>
      <c r="H175" s="119" t="s">
        <v>919</v>
      </c>
      <c r="I175" s="119" t="s">
        <v>1150</v>
      </c>
      <c r="J175" s="116">
        <v>-10</v>
      </c>
    </row>
    <row r="176" spans="1:10" s="115" customFormat="1" ht="12.75">
      <c r="A176" s="119" t="s">
        <v>1189</v>
      </c>
      <c r="B176" s="119" t="s">
        <v>373</v>
      </c>
      <c r="C176" s="119" t="s">
        <v>1298</v>
      </c>
      <c r="D176" s="119" t="s">
        <v>915</v>
      </c>
      <c r="E176" s="119" t="s">
        <v>916</v>
      </c>
      <c r="F176" s="119" t="s">
        <v>1191</v>
      </c>
      <c r="G176" s="119" t="s">
        <v>918</v>
      </c>
      <c r="H176" s="119" t="s">
        <v>919</v>
      </c>
      <c r="I176" s="119" t="s">
        <v>1150</v>
      </c>
      <c r="J176" s="116">
        <v>-10</v>
      </c>
    </row>
    <row r="177" spans="1:10" s="115" customFormat="1" ht="12.75">
      <c r="A177" s="119" t="s">
        <v>1299</v>
      </c>
      <c r="B177" s="119" t="s">
        <v>228</v>
      </c>
      <c r="C177" s="119" t="s">
        <v>1300</v>
      </c>
      <c r="D177" s="119" t="s">
        <v>915</v>
      </c>
      <c r="E177" s="119" t="s">
        <v>916</v>
      </c>
      <c r="F177" s="119" t="s">
        <v>1301</v>
      </c>
      <c r="G177" s="119" t="s">
        <v>918</v>
      </c>
      <c r="H177" s="119" t="s">
        <v>919</v>
      </c>
      <c r="I177" s="119" t="s">
        <v>1150</v>
      </c>
      <c r="J177" s="116">
        <v>-10</v>
      </c>
    </row>
    <row r="178" spans="1:10" s="115" customFormat="1" ht="12.75">
      <c r="A178" s="119" t="s">
        <v>923</v>
      </c>
      <c r="B178" s="119" t="s">
        <v>193</v>
      </c>
      <c r="C178" s="119" t="s">
        <v>1302</v>
      </c>
      <c r="D178" s="119" t="s">
        <v>915</v>
      </c>
      <c r="E178" s="119" t="s">
        <v>1125</v>
      </c>
      <c r="F178" s="119" t="s">
        <v>926</v>
      </c>
      <c r="G178" s="119" t="s">
        <v>918</v>
      </c>
      <c r="H178" s="119" t="s">
        <v>919</v>
      </c>
      <c r="I178" s="119" t="s">
        <v>1150</v>
      </c>
      <c r="J178" s="116">
        <v>-10</v>
      </c>
    </row>
    <row r="179" spans="1:10" s="115" customFormat="1" ht="12.75">
      <c r="A179" s="119" t="s">
        <v>1303</v>
      </c>
      <c r="B179" s="119" t="s">
        <v>498</v>
      </c>
      <c r="C179" s="119" t="s">
        <v>1304</v>
      </c>
      <c r="D179" s="119" t="s">
        <v>915</v>
      </c>
      <c r="E179" s="119" t="s">
        <v>916</v>
      </c>
      <c r="F179" s="119" t="s">
        <v>149</v>
      </c>
      <c r="G179" s="119" t="s">
        <v>918</v>
      </c>
      <c r="H179" s="119" t="s">
        <v>919</v>
      </c>
      <c r="I179" s="119" t="s">
        <v>1150</v>
      </c>
      <c r="J179" s="116">
        <v>-10</v>
      </c>
    </row>
    <row r="180" spans="1:10" s="115" customFormat="1" ht="12.75">
      <c r="A180" s="119" t="s">
        <v>923</v>
      </c>
      <c r="B180" s="119" t="s">
        <v>1305</v>
      </c>
      <c r="C180" s="119" t="s">
        <v>1306</v>
      </c>
      <c r="D180" s="119" t="s">
        <v>915</v>
      </c>
      <c r="E180" s="119" t="s">
        <v>916</v>
      </c>
      <c r="F180" s="119" t="s">
        <v>926</v>
      </c>
      <c r="G180" s="119" t="s">
        <v>918</v>
      </c>
      <c r="H180" s="119" t="s">
        <v>919</v>
      </c>
      <c r="I180" s="119" t="s">
        <v>1150</v>
      </c>
      <c r="J180" s="116">
        <v>-10</v>
      </c>
    </row>
    <row r="181" spans="1:10" s="115" customFormat="1" ht="12.75">
      <c r="A181" s="119" t="s">
        <v>923</v>
      </c>
      <c r="B181" s="119" t="s">
        <v>747</v>
      </c>
      <c r="C181" s="119" t="s">
        <v>1307</v>
      </c>
      <c r="D181" s="119" t="s">
        <v>915</v>
      </c>
      <c r="E181" s="119" t="s">
        <v>916</v>
      </c>
      <c r="F181" s="119" t="s">
        <v>926</v>
      </c>
      <c r="G181" s="119" t="s">
        <v>918</v>
      </c>
      <c r="H181" s="119" t="s">
        <v>919</v>
      </c>
      <c r="I181" s="119" t="s">
        <v>1150</v>
      </c>
      <c r="J181" s="116">
        <v>-10</v>
      </c>
    </row>
    <row r="182" spans="1:10" s="115" customFormat="1" ht="12.75">
      <c r="A182" s="119" t="s">
        <v>1299</v>
      </c>
      <c r="B182" s="119" t="s">
        <v>233</v>
      </c>
      <c r="C182" s="119" t="s">
        <v>1308</v>
      </c>
      <c r="D182" s="119" t="s">
        <v>915</v>
      </c>
      <c r="E182" s="119" t="s">
        <v>916</v>
      </c>
      <c r="F182" s="119" t="s">
        <v>1301</v>
      </c>
      <c r="G182" s="119" t="s">
        <v>918</v>
      </c>
      <c r="H182" s="119" t="s">
        <v>919</v>
      </c>
      <c r="I182" s="119" t="s">
        <v>1150</v>
      </c>
      <c r="J182" s="116">
        <v>-10</v>
      </c>
    </row>
    <row r="183" spans="1:10" s="115" customFormat="1" ht="12.75">
      <c r="A183" s="119" t="s">
        <v>956</v>
      </c>
      <c r="B183" s="119" t="s">
        <v>1309</v>
      </c>
      <c r="C183" s="119" t="s">
        <v>1310</v>
      </c>
      <c r="D183" s="119" t="s">
        <v>915</v>
      </c>
      <c r="E183" s="119" t="s">
        <v>1026</v>
      </c>
      <c r="F183" s="119" t="s">
        <v>104</v>
      </c>
      <c r="G183" s="119" t="s">
        <v>918</v>
      </c>
      <c r="H183" s="119" t="s">
        <v>919</v>
      </c>
      <c r="I183" s="119" t="s">
        <v>1150</v>
      </c>
      <c r="J183" s="116">
        <v>-10</v>
      </c>
    </row>
    <row r="184" spans="1:10" s="115" customFormat="1" ht="12.75">
      <c r="A184" s="119" t="s">
        <v>1194</v>
      </c>
      <c r="B184" s="119" t="s">
        <v>612</v>
      </c>
      <c r="C184" s="119" t="s">
        <v>1311</v>
      </c>
      <c r="D184" s="119" t="s">
        <v>915</v>
      </c>
      <c r="E184" s="119" t="s">
        <v>916</v>
      </c>
      <c r="F184" s="119" t="s">
        <v>1196</v>
      </c>
      <c r="G184" s="119" t="s">
        <v>918</v>
      </c>
      <c r="H184" s="119" t="s">
        <v>919</v>
      </c>
      <c r="I184" s="119" t="s">
        <v>1150</v>
      </c>
      <c r="J184" s="116">
        <v>-10</v>
      </c>
    </row>
    <row r="185" spans="1:10" s="115" customFormat="1" ht="12.75">
      <c r="A185" s="119" t="s">
        <v>1312</v>
      </c>
      <c r="B185" s="119" t="s">
        <v>529</v>
      </c>
      <c r="C185" s="119" t="s">
        <v>1313</v>
      </c>
      <c r="D185" s="119" t="s">
        <v>915</v>
      </c>
      <c r="E185" s="119" t="s">
        <v>916</v>
      </c>
      <c r="F185" s="119" t="s">
        <v>1314</v>
      </c>
      <c r="G185" s="119" t="s">
        <v>918</v>
      </c>
      <c r="H185" s="119" t="s">
        <v>919</v>
      </c>
      <c r="I185" s="119" t="s">
        <v>1150</v>
      </c>
      <c r="J185" s="116">
        <v>-10</v>
      </c>
    </row>
    <row r="186" spans="1:10" s="115" customFormat="1" ht="12.75">
      <c r="A186" s="119" t="s">
        <v>1182</v>
      </c>
      <c r="B186" s="119" t="s">
        <v>602</v>
      </c>
      <c r="C186" s="119" t="s">
        <v>1315</v>
      </c>
      <c r="D186" s="119" t="s">
        <v>915</v>
      </c>
      <c r="E186" s="119" t="s">
        <v>916</v>
      </c>
      <c r="F186" s="119" t="s">
        <v>1184</v>
      </c>
      <c r="G186" s="119" t="s">
        <v>918</v>
      </c>
      <c r="H186" s="119" t="s">
        <v>919</v>
      </c>
      <c r="I186" s="119" t="s">
        <v>1150</v>
      </c>
      <c r="J186" s="116">
        <v>-10</v>
      </c>
    </row>
    <row r="187" spans="1:10" s="115" customFormat="1" ht="12.75">
      <c r="A187" s="119" t="s">
        <v>1142</v>
      </c>
      <c r="B187" s="119" t="s">
        <v>731</v>
      </c>
      <c r="C187" s="119" t="s">
        <v>1316</v>
      </c>
      <c r="D187" s="119" t="s">
        <v>915</v>
      </c>
      <c r="E187" s="119" t="s">
        <v>916</v>
      </c>
      <c r="F187" s="119" t="s">
        <v>1144</v>
      </c>
      <c r="G187" s="119" t="s">
        <v>918</v>
      </c>
      <c r="H187" s="119" t="s">
        <v>919</v>
      </c>
      <c r="I187" s="119" t="s">
        <v>1150</v>
      </c>
      <c r="J187" s="116">
        <v>-10</v>
      </c>
    </row>
    <row r="188" spans="1:10" s="115" customFormat="1" ht="12.75">
      <c r="A188" s="119" t="s">
        <v>967</v>
      </c>
      <c r="B188" s="119" t="s">
        <v>677</v>
      </c>
      <c r="C188" s="119" t="s">
        <v>1317</v>
      </c>
      <c r="D188" s="119" t="s">
        <v>915</v>
      </c>
      <c r="E188" s="119" t="s">
        <v>916</v>
      </c>
      <c r="F188" s="119" t="s">
        <v>969</v>
      </c>
      <c r="G188" s="119" t="s">
        <v>918</v>
      </c>
      <c r="H188" s="119" t="s">
        <v>919</v>
      </c>
      <c r="I188" s="119" t="s">
        <v>1150</v>
      </c>
      <c r="J188" s="116">
        <v>-10</v>
      </c>
    </row>
    <row r="189" spans="1:10" s="115" customFormat="1" ht="12.75">
      <c r="A189" s="119" t="s">
        <v>935</v>
      </c>
      <c r="B189" s="119" t="s">
        <v>470</v>
      </c>
      <c r="C189" s="119" t="s">
        <v>1318</v>
      </c>
      <c r="D189" s="119" t="s">
        <v>915</v>
      </c>
      <c r="E189" s="119" t="s">
        <v>1026</v>
      </c>
      <c r="F189" s="119" t="s">
        <v>938</v>
      </c>
      <c r="G189" s="119" t="s">
        <v>918</v>
      </c>
      <c r="H189" s="119" t="s">
        <v>919</v>
      </c>
      <c r="I189" s="119" t="s">
        <v>1150</v>
      </c>
      <c r="J189" s="116">
        <v>-10</v>
      </c>
    </row>
    <row r="190" spans="1:10" s="115" customFormat="1" ht="12.75">
      <c r="A190" s="119" t="s">
        <v>1095</v>
      </c>
      <c r="B190" s="119" t="s">
        <v>188</v>
      </c>
      <c r="C190" s="119" t="s">
        <v>1319</v>
      </c>
      <c r="D190" s="119" t="s">
        <v>915</v>
      </c>
      <c r="E190" s="119" t="s">
        <v>916</v>
      </c>
      <c r="F190" s="119" t="s">
        <v>1097</v>
      </c>
      <c r="G190" s="119" t="s">
        <v>918</v>
      </c>
      <c r="H190" s="119" t="s">
        <v>919</v>
      </c>
      <c r="I190" s="119" t="s">
        <v>1150</v>
      </c>
      <c r="J190" s="116">
        <v>-10</v>
      </c>
    </row>
    <row r="191" spans="1:10" s="115" customFormat="1" ht="12.75">
      <c r="A191" s="119" t="s">
        <v>1320</v>
      </c>
      <c r="B191" s="119" t="s">
        <v>1321</v>
      </c>
      <c r="C191" s="119" t="s">
        <v>1322</v>
      </c>
      <c r="D191" s="119" t="s">
        <v>915</v>
      </c>
      <c r="E191" s="119" t="s">
        <v>916</v>
      </c>
      <c r="F191" s="119" t="s">
        <v>145</v>
      </c>
      <c r="G191" s="119" t="s">
        <v>918</v>
      </c>
      <c r="H191" s="119" t="s">
        <v>919</v>
      </c>
      <c r="I191" s="119" t="s">
        <v>1150</v>
      </c>
      <c r="J191" s="116">
        <v>-10</v>
      </c>
    </row>
    <row r="192" spans="1:10" s="115" customFormat="1" ht="12.75">
      <c r="A192" s="119" t="s">
        <v>1084</v>
      </c>
      <c r="B192" s="119" t="s">
        <v>1323</v>
      </c>
      <c r="C192" s="119" t="s">
        <v>1324</v>
      </c>
      <c r="D192" s="119" t="s">
        <v>915</v>
      </c>
      <c r="E192" s="119" t="s">
        <v>916</v>
      </c>
      <c r="F192" s="119" t="s">
        <v>1087</v>
      </c>
      <c r="G192" s="119" t="s">
        <v>918</v>
      </c>
      <c r="H192" s="119" t="s">
        <v>919</v>
      </c>
      <c r="I192" s="119" t="s">
        <v>1150</v>
      </c>
      <c r="J192" s="116">
        <v>-10</v>
      </c>
    </row>
    <row r="193" spans="1:10" s="115" customFormat="1" ht="12.75">
      <c r="A193" s="119" t="s">
        <v>1277</v>
      </c>
      <c r="B193" s="119" t="s">
        <v>1325</v>
      </c>
      <c r="C193" s="119" t="s">
        <v>1326</v>
      </c>
      <c r="D193" s="119" t="s">
        <v>915</v>
      </c>
      <c r="E193" s="119" t="s">
        <v>916</v>
      </c>
      <c r="F193" s="119" t="s">
        <v>158</v>
      </c>
      <c r="G193" s="119" t="s">
        <v>918</v>
      </c>
      <c r="H193" s="119" t="s">
        <v>919</v>
      </c>
      <c r="I193" s="119" t="s">
        <v>1150</v>
      </c>
      <c r="J193" s="116">
        <v>-10</v>
      </c>
    </row>
    <row r="194" spans="1:10" s="115" customFormat="1" ht="12.75">
      <c r="A194" s="119" t="s">
        <v>1155</v>
      </c>
      <c r="B194" s="119" t="s">
        <v>1327</v>
      </c>
      <c r="C194" s="119" t="s">
        <v>1328</v>
      </c>
      <c r="D194" s="119" t="s">
        <v>915</v>
      </c>
      <c r="E194" s="119" t="s">
        <v>916</v>
      </c>
      <c r="F194" s="119" t="s">
        <v>1157</v>
      </c>
      <c r="G194" s="119" t="s">
        <v>918</v>
      </c>
      <c r="H194" s="119" t="s">
        <v>919</v>
      </c>
      <c r="I194" s="119" t="s">
        <v>1150</v>
      </c>
      <c r="J194" s="116">
        <v>-10</v>
      </c>
    </row>
    <row r="195" spans="1:10" s="115" customFormat="1" ht="12.75">
      <c r="A195" s="119" t="s">
        <v>1046</v>
      </c>
      <c r="B195" s="119" t="s">
        <v>403</v>
      </c>
      <c r="C195" s="119" t="s">
        <v>1329</v>
      </c>
      <c r="D195" s="119" t="s">
        <v>915</v>
      </c>
      <c r="E195" s="119" t="s">
        <v>916</v>
      </c>
      <c r="F195" s="119" t="s">
        <v>78</v>
      </c>
      <c r="G195" s="119" t="s">
        <v>918</v>
      </c>
      <c r="H195" s="119" t="s">
        <v>919</v>
      </c>
      <c r="I195" s="119" t="s">
        <v>1150</v>
      </c>
      <c r="J195" s="116">
        <v>-10</v>
      </c>
    </row>
    <row r="196" spans="1:10" s="115" customFormat="1" ht="12.75">
      <c r="A196" s="119" t="s">
        <v>923</v>
      </c>
      <c r="B196" s="119" t="s">
        <v>1330</v>
      </c>
      <c r="C196" s="119" t="s">
        <v>1331</v>
      </c>
      <c r="D196" s="119" t="s">
        <v>915</v>
      </c>
      <c r="E196" s="119" t="s">
        <v>916</v>
      </c>
      <c r="F196" s="119" t="s">
        <v>926</v>
      </c>
      <c r="G196" s="119" t="s">
        <v>918</v>
      </c>
      <c r="H196" s="119" t="s">
        <v>919</v>
      </c>
      <c r="I196" s="119" t="s">
        <v>1150</v>
      </c>
      <c r="J196" s="116">
        <v>-10</v>
      </c>
    </row>
    <row r="197" spans="1:10" s="115" customFormat="1" ht="12.75">
      <c r="A197" s="119" t="s">
        <v>1164</v>
      </c>
      <c r="B197" s="119" t="s">
        <v>1332</v>
      </c>
      <c r="C197" s="119" t="s">
        <v>1333</v>
      </c>
      <c r="D197" s="119" t="s">
        <v>915</v>
      </c>
      <c r="E197" s="119" t="s">
        <v>916</v>
      </c>
      <c r="F197" s="119" t="s">
        <v>1166</v>
      </c>
      <c r="G197" s="119" t="s">
        <v>918</v>
      </c>
      <c r="H197" s="119" t="s">
        <v>919</v>
      </c>
      <c r="I197" s="119" t="s">
        <v>1150</v>
      </c>
      <c r="J197" s="116">
        <v>-10</v>
      </c>
    </row>
    <row r="198" spans="1:10" s="115" customFormat="1" ht="12.75">
      <c r="A198" s="119" t="s">
        <v>1334</v>
      </c>
      <c r="B198" s="119" t="s">
        <v>653</v>
      </c>
      <c r="C198" s="119" t="s">
        <v>1335</v>
      </c>
      <c r="D198" s="119" t="s">
        <v>915</v>
      </c>
      <c r="E198" s="119" t="s">
        <v>916</v>
      </c>
      <c r="F198" s="119" t="s">
        <v>1336</v>
      </c>
      <c r="G198" s="119" t="s">
        <v>918</v>
      </c>
      <c r="H198" s="119" t="s">
        <v>919</v>
      </c>
      <c r="I198" s="119" t="s">
        <v>1150</v>
      </c>
      <c r="J198" s="116">
        <v>-10</v>
      </c>
    </row>
    <row r="199" spans="1:10" s="115" customFormat="1" ht="12.75">
      <c r="A199" s="119" t="s">
        <v>1337</v>
      </c>
      <c r="B199" s="119" t="s">
        <v>1338</v>
      </c>
      <c r="C199" s="119" t="s">
        <v>1339</v>
      </c>
      <c r="D199" s="119" t="s">
        <v>915</v>
      </c>
      <c r="E199" s="119" t="s">
        <v>916</v>
      </c>
      <c r="F199" s="119" t="s">
        <v>1340</v>
      </c>
      <c r="G199" s="119" t="s">
        <v>918</v>
      </c>
      <c r="H199" s="119" t="s">
        <v>919</v>
      </c>
      <c r="I199" s="119" t="s">
        <v>1150</v>
      </c>
      <c r="J199" s="116">
        <v>-10</v>
      </c>
    </row>
    <row r="200" spans="1:10" s="115" customFormat="1" ht="12.75">
      <c r="A200" s="119" t="s">
        <v>1215</v>
      </c>
      <c r="B200" s="119" t="s">
        <v>401</v>
      </c>
      <c r="C200" s="119" t="s">
        <v>1341</v>
      </c>
      <c r="D200" s="119" t="s">
        <v>915</v>
      </c>
      <c r="E200" s="119" t="s">
        <v>1026</v>
      </c>
      <c r="F200" s="119" t="s">
        <v>1217</v>
      </c>
      <c r="G200" s="119" t="s">
        <v>918</v>
      </c>
      <c r="H200" s="119" t="s">
        <v>919</v>
      </c>
      <c r="I200" s="119" t="s">
        <v>1150</v>
      </c>
      <c r="J200" s="116">
        <v>-10</v>
      </c>
    </row>
    <row r="201" spans="1:10" s="115" customFormat="1" ht="12.75">
      <c r="A201" s="119" t="s">
        <v>1034</v>
      </c>
      <c r="B201" s="119" t="s">
        <v>415</v>
      </c>
      <c r="C201" s="119" t="s">
        <v>1342</v>
      </c>
      <c r="D201" s="119" t="s">
        <v>915</v>
      </c>
      <c r="E201" s="119" t="s">
        <v>1026</v>
      </c>
      <c r="F201" s="119" t="s">
        <v>1037</v>
      </c>
      <c r="G201" s="119" t="s">
        <v>918</v>
      </c>
      <c r="H201" s="119" t="s">
        <v>919</v>
      </c>
      <c r="I201" s="119" t="s">
        <v>1150</v>
      </c>
      <c r="J201" s="116">
        <v>-10</v>
      </c>
    </row>
    <row r="202" spans="1:10" s="115" customFormat="1" ht="12.75">
      <c r="A202" s="119" t="s">
        <v>1303</v>
      </c>
      <c r="B202" s="119" t="s">
        <v>1343</v>
      </c>
      <c r="C202" s="119" t="s">
        <v>1344</v>
      </c>
      <c r="D202" s="119" t="s">
        <v>915</v>
      </c>
      <c r="E202" s="119" t="s">
        <v>916</v>
      </c>
      <c r="F202" s="119" t="s">
        <v>149</v>
      </c>
      <c r="G202" s="119" t="s">
        <v>918</v>
      </c>
      <c r="H202" s="119" t="s">
        <v>919</v>
      </c>
      <c r="I202" s="119" t="s">
        <v>1150</v>
      </c>
      <c r="J202" s="116">
        <v>-10</v>
      </c>
    </row>
    <row r="203" spans="1:10" s="115" customFormat="1" ht="12.75">
      <c r="A203" s="119" t="s">
        <v>1337</v>
      </c>
      <c r="B203" s="119" t="s">
        <v>205</v>
      </c>
      <c r="C203" s="119" t="s">
        <v>1345</v>
      </c>
      <c r="D203" s="119" t="s">
        <v>915</v>
      </c>
      <c r="E203" s="119" t="s">
        <v>1026</v>
      </c>
      <c r="F203" s="119" t="s">
        <v>1340</v>
      </c>
      <c r="G203" s="119" t="s">
        <v>918</v>
      </c>
      <c r="H203" s="119" t="s">
        <v>919</v>
      </c>
      <c r="I203" s="119" t="s">
        <v>1150</v>
      </c>
      <c r="J203" s="116">
        <v>-10</v>
      </c>
    </row>
    <row r="204" spans="1:10" s="115" customFormat="1" ht="12.75">
      <c r="A204" s="119" t="s">
        <v>1042</v>
      </c>
      <c r="B204" s="119" t="s">
        <v>717</v>
      </c>
      <c r="C204" s="119" t="s">
        <v>1346</v>
      </c>
      <c r="D204" s="119" t="s">
        <v>915</v>
      </c>
      <c r="E204" s="119" t="s">
        <v>916</v>
      </c>
      <c r="F204" s="119" t="s">
        <v>1044</v>
      </c>
      <c r="G204" s="119" t="s">
        <v>918</v>
      </c>
      <c r="H204" s="119" t="s">
        <v>919</v>
      </c>
      <c r="I204" s="119" t="s">
        <v>1150</v>
      </c>
      <c r="J204" s="116">
        <v>-10</v>
      </c>
    </row>
    <row r="205" spans="1:10" s="115" customFormat="1" ht="12.75">
      <c r="A205" s="119" t="s">
        <v>1272</v>
      </c>
      <c r="B205" s="119" t="s">
        <v>583</v>
      </c>
      <c r="C205" s="119" t="s">
        <v>1347</v>
      </c>
      <c r="D205" s="119" t="s">
        <v>915</v>
      </c>
      <c r="E205" s="119" t="s">
        <v>916</v>
      </c>
      <c r="F205" s="119" t="s">
        <v>1274</v>
      </c>
      <c r="G205" s="119" t="s">
        <v>918</v>
      </c>
      <c r="H205" s="119" t="s">
        <v>919</v>
      </c>
      <c r="I205" s="119" t="s">
        <v>1150</v>
      </c>
      <c r="J205" s="116">
        <v>-10</v>
      </c>
    </row>
    <row r="206" spans="1:10" s="115" customFormat="1" ht="12.75">
      <c r="A206" s="119" t="s">
        <v>1348</v>
      </c>
      <c r="B206" s="119" t="s">
        <v>308</v>
      </c>
      <c r="C206" s="119" t="s">
        <v>1349</v>
      </c>
      <c r="D206" s="119" t="s">
        <v>915</v>
      </c>
      <c r="E206" s="119" t="s">
        <v>1026</v>
      </c>
      <c r="F206" s="119" t="s">
        <v>100</v>
      </c>
      <c r="G206" s="119" t="s">
        <v>918</v>
      </c>
      <c r="H206" s="119" t="s">
        <v>919</v>
      </c>
      <c r="I206" s="119" t="s">
        <v>1150</v>
      </c>
      <c r="J206" s="116">
        <v>-10</v>
      </c>
    </row>
    <row r="207" spans="1:10" s="115" customFormat="1" ht="12.75">
      <c r="A207" s="119" t="s">
        <v>1169</v>
      </c>
      <c r="B207" s="119" t="s">
        <v>361</v>
      </c>
      <c r="C207" s="119" t="s">
        <v>1350</v>
      </c>
      <c r="D207" s="119" t="s">
        <v>915</v>
      </c>
      <c r="E207" s="119" t="s">
        <v>916</v>
      </c>
      <c r="F207" s="119" t="s">
        <v>1172</v>
      </c>
      <c r="G207" s="119" t="s">
        <v>918</v>
      </c>
      <c r="H207" s="119" t="s">
        <v>919</v>
      </c>
      <c r="I207" s="119" t="s">
        <v>1150</v>
      </c>
      <c r="J207" s="116">
        <v>-10</v>
      </c>
    </row>
    <row r="208" spans="1:10" s="115" customFormat="1" ht="12.75">
      <c r="A208" s="119" t="s">
        <v>1178</v>
      </c>
      <c r="B208" s="119" t="s">
        <v>405</v>
      </c>
      <c r="C208" s="119" t="s">
        <v>1351</v>
      </c>
      <c r="D208" s="119" t="s">
        <v>915</v>
      </c>
      <c r="E208" s="119" t="s">
        <v>916</v>
      </c>
      <c r="F208" s="119" t="s">
        <v>1180</v>
      </c>
      <c r="G208" s="119" t="s">
        <v>918</v>
      </c>
      <c r="H208" s="119" t="s">
        <v>919</v>
      </c>
      <c r="I208" s="119" t="s">
        <v>1150</v>
      </c>
      <c r="J208" s="116">
        <v>-10</v>
      </c>
    </row>
    <row r="209" spans="1:10" s="115" customFormat="1" ht="12.75">
      <c r="A209" s="119" t="s">
        <v>935</v>
      </c>
      <c r="B209" s="119" t="s">
        <v>596</v>
      </c>
      <c r="C209" s="119" t="s">
        <v>1352</v>
      </c>
      <c r="D209" s="119" t="s">
        <v>915</v>
      </c>
      <c r="E209" s="119" t="s">
        <v>916</v>
      </c>
      <c r="F209" s="119" t="s">
        <v>938</v>
      </c>
      <c r="G209" s="119" t="s">
        <v>918</v>
      </c>
      <c r="H209" s="119" t="s">
        <v>919</v>
      </c>
      <c r="I209" s="119" t="s">
        <v>1150</v>
      </c>
      <c r="J209" s="116">
        <v>-10</v>
      </c>
    </row>
    <row r="210" spans="1:10" s="115" customFormat="1" ht="12.75">
      <c r="A210" s="119" t="s">
        <v>914</v>
      </c>
      <c r="B210" s="119" t="s">
        <v>796</v>
      </c>
      <c r="C210" s="119" t="s">
        <v>1353</v>
      </c>
      <c r="D210" s="119" t="s">
        <v>915</v>
      </c>
      <c r="E210" s="119" t="s">
        <v>916</v>
      </c>
      <c r="F210" s="119" t="s">
        <v>917</v>
      </c>
      <c r="G210" s="119" t="s">
        <v>918</v>
      </c>
      <c r="H210" s="119" t="s">
        <v>919</v>
      </c>
      <c r="I210" s="119" t="s">
        <v>1150</v>
      </c>
      <c r="J210" s="116">
        <v>-10</v>
      </c>
    </row>
    <row r="211" spans="1:10" s="115" customFormat="1" ht="12.75">
      <c r="A211" s="119" t="s">
        <v>1354</v>
      </c>
      <c r="B211" s="119" t="s">
        <v>729</v>
      </c>
      <c r="C211" s="119" t="s">
        <v>1355</v>
      </c>
      <c r="D211" s="119" t="s">
        <v>915</v>
      </c>
      <c r="E211" s="119" t="s">
        <v>916</v>
      </c>
      <c r="F211" s="119" t="s">
        <v>1356</v>
      </c>
      <c r="G211" s="119" t="s">
        <v>918</v>
      </c>
      <c r="H211" s="119" t="s">
        <v>919</v>
      </c>
      <c r="I211" s="119" t="s">
        <v>1150</v>
      </c>
      <c r="J211" s="116">
        <v>-10</v>
      </c>
    </row>
    <row r="212" spans="1:10" s="115" customFormat="1" ht="12.75">
      <c r="A212" s="119" t="s">
        <v>1357</v>
      </c>
      <c r="B212" s="119" t="s">
        <v>1358</v>
      </c>
      <c r="C212" s="119" t="s">
        <v>1359</v>
      </c>
      <c r="D212" s="119" t="s">
        <v>915</v>
      </c>
      <c r="E212" s="119" t="s">
        <v>916</v>
      </c>
      <c r="F212" s="119" t="s">
        <v>1360</v>
      </c>
      <c r="G212" s="119" t="s">
        <v>918</v>
      </c>
      <c r="H212" s="119" t="s">
        <v>919</v>
      </c>
      <c r="I212" s="119" t="s">
        <v>1150</v>
      </c>
      <c r="J212" s="116">
        <v>-10</v>
      </c>
    </row>
    <row r="213" spans="1:10" s="115" customFormat="1" ht="12.75">
      <c r="A213" s="119" t="s">
        <v>1361</v>
      </c>
      <c r="B213" s="119" t="s">
        <v>883</v>
      </c>
      <c r="C213" s="119" t="s">
        <v>1362</v>
      </c>
      <c r="D213" s="119" t="s">
        <v>915</v>
      </c>
      <c r="E213" s="119" t="s">
        <v>916</v>
      </c>
      <c r="F213" s="119" t="s">
        <v>167</v>
      </c>
      <c r="G213" s="119" t="s">
        <v>918</v>
      </c>
      <c r="H213" s="119" t="s">
        <v>919</v>
      </c>
      <c r="I213" s="119" t="s">
        <v>1150</v>
      </c>
      <c r="J213" s="116">
        <v>-10</v>
      </c>
    </row>
    <row r="214" spans="1:10" s="115" customFormat="1" ht="12.75">
      <c r="A214" s="119" t="s">
        <v>1103</v>
      </c>
      <c r="B214" s="119" t="s">
        <v>444</v>
      </c>
      <c r="C214" s="119" t="s">
        <v>1363</v>
      </c>
      <c r="D214" s="119" t="s">
        <v>915</v>
      </c>
      <c r="E214" s="119" t="s">
        <v>916</v>
      </c>
      <c r="F214" s="119" t="s">
        <v>1105</v>
      </c>
      <c r="G214" s="119" t="s">
        <v>918</v>
      </c>
      <c r="H214" s="119" t="s">
        <v>919</v>
      </c>
      <c r="I214" s="119" t="s">
        <v>1150</v>
      </c>
      <c r="J214" s="116">
        <v>-10</v>
      </c>
    </row>
    <row r="215" spans="1:10" s="115" customFormat="1" ht="12.75">
      <c r="A215" s="119" t="s">
        <v>1095</v>
      </c>
      <c r="B215" s="119" t="s">
        <v>517</v>
      </c>
      <c r="C215" s="119" t="s">
        <v>1364</v>
      </c>
      <c r="D215" s="119" t="s">
        <v>915</v>
      </c>
      <c r="E215" s="119" t="s">
        <v>916</v>
      </c>
      <c r="F215" s="119" t="s">
        <v>1097</v>
      </c>
      <c r="G215" s="119" t="s">
        <v>918</v>
      </c>
      <c r="H215" s="119" t="s">
        <v>919</v>
      </c>
      <c r="I215" s="119" t="s">
        <v>1150</v>
      </c>
      <c r="J215" s="116">
        <v>-10</v>
      </c>
    </row>
    <row r="216" spans="1:10" s="115" customFormat="1" ht="12.75">
      <c r="A216" s="119" t="s">
        <v>1365</v>
      </c>
      <c r="B216" s="119" t="s">
        <v>727</v>
      </c>
      <c r="C216" s="119" t="s">
        <v>1366</v>
      </c>
      <c r="D216" s="119" t="s">
        <v>915</v>
      </c>
      <c r="E216" s="119" t="s">
        <v>916</v>
      </c>
      <c r="F216" s="119" t="s">
        <v>1367</v>
      </c>
      <c r="G216" s="119" t="s">
        <v>918</v>
      </c>
      <c r="H216" s="119" t="s">
        <v>919</v>
      </c>
      <c r="I216" s="119" t="s">
        <v>1150</v>
      </c>
      <c r="J216" s="116">
        <v>-10</v>
      </c>
    </row>
    <row r="217" spans="1:10" s="115" customFormat="1" ht="12.75">
      <c r="A217" s="119" t="s">
        <v>956</v>
      </c>
      <c r="B217" s="119" t="s">
        <v>1368</v>
      </c>
      <c r="C217" s="119" t="s">
        <v>1369</v>
      </c>
      <c r="D217" s="119" t="s">
        <v>915</v>
      </c>
      <c r="E217" s="119" t="s">
        <v>916</v>
      </c>
      <c r="F217" s="119" t="s">
        <v>104</v>
      </c>
      <c r="G217" s="119" t="s">
        <v>918</v>
      </c>
      <c r="H217" s="119" t="s">
        <v>919</v>
      </c>
      <c r="I217" s="119" t="s">
        <v>1150</v>
      </c>
      <c r="J217" s="116">
        <v>-10</v>
      </c>
    </row>
    <row r="218" spans="1:10" s="115" customFormat="1" ht="12.75">
      <c r="A218" s="119" t="s">
        <v>952</v>
      </c>
      <c r="B218" s="119" t="s">
        <v>1370</v>
      </c>
      <c r="C218" s="119" t="s">
        <v>1371</v>
      </c>
      <c r="D218" s="119" t="s">
        <v>915</v>
      </c>
      <c r="E218" s="119" t="s">
        <v>1026</v>
      </c>
      <c r="F218" s="119" t="s">
        <v>955</v>
      </c>
      <c r="G218" s="119" t="s">
        <v>918</v>
      </c>
      <c r="H218" s="119" t="s">
        <v>919</v>
      </c>
      <c r="I218" s="119" t="s">
        <v>1150</v>
      </c>
      <c r="J218" s="116">
        <v>-10</v>
      </c>
    </row>
    <row r="219" spans="1:10" s="115" customFormat="1" ht="12.75">
      <c r="A219" s="119" t="s">
        <v>1027</v>
      </c>
      <c r="B219" s="119" t="s">
        <v>659</v>
      </c>
      <c r="C219" s="119" t="s">
        <v>1372</v>
      </c>
      <c r="D219" s="119" t="s">
        <v>915</v>
      </c>
      <c r="E219" s="119" t="s">
        <v>916</v>
      </c>
      <c r="F219" s="119" t="s">
        <v>126</v>
      </c>
      <c r="G219" s="119" t="s">
        <v>918</v>
      </c>
      <c r="H219" s="119" t="s">
        <v>919</v>
      </c>
      <c r="I219" s="119" t="s">
        <v>1150</v>
      </c>
      <c r="J219" s="116">
        <v>-10</v>
      </c>
    </row>
    <row r="220" spans="1:10" s="115" customFormat="1" ht="12.75">
      <c r="A220" s="119" t="s">
        <v>959</v>
      </c>
      <c r="B220" s="119" t="s">
        <v>464</v>
      </c>
      <c r="C220" s="119" t="s">
        <v>1373</v>
      </c>
      <c r="D220" s="119" t="s">
        <v>915</v>
      </c>
      <c r="E220" s="119" t="s">
        <v>916</v>
      </c>
      <c r="F220" s="119" t="s">
        <v>961</v>
      </c>
      <c r="G220" s="119" t="s">
        <v>918</v>
      </c>
      <c r="H220" s="119" t="s">
        <v>919</v>
      </c>
      <c r="I220" s="119" t="s">
        <v>1150</v>
      </c>
      <c r="J220" s="116">
        <v>-10</v>
      </c>
    </row>
    <row r="221" spans="1:10" s="115" customFormat="1" ht="12.75">
      <c r="A221" s="119" t="s">
        <v>923</v>
      </c>
      <c r="B221" s="119" t="s">
        <v>206</v>
      </c>
      <c r="C221" s="119" t="s">
        <v>1374</v>
      </c>
      <c r="D221" s="119" t="s">
        <v>915</v>
      </c>
      <c r="E221" s="119" t="s">
        <v>916</v>
      </c>
      <c r="F221" s="119" t="s">
        <v>926</v>
      </c>
      <c r="G221" s="119" t="s">
        <v>918</v>
      </c>
      <c r="H221" s="119" t="s">
        <v>919</v>
      </c>
      <c r="I221" s="119" t="s">
        <v>1150</v>
      </c>
      <c r="J221" s="116">
        <v>-10</v>
      </c>
    </row>
    <row r="222" spans="1:10" s="115" customFormat="1" ht="12.75">
      <c r="A222" s="119" t="s">
        <v>983</v>
      </c>
      <c r="B222" s="119" t="s">
        <v>271</v>
      </c>
      <c r="C222" s="119" t="s">
        <v>1375</v>
      </c>
      <c r="D222" s="119" t="s">
        <v>915</v>
      </c>
      <c r="E222" s="119" t="s">
        <v>1026</v>
      </c>
      <c r="F222" s="119" t="s">
        <v>985</v>
      </c>
      <c r="G222" s="119" t="s">
        <v>918</v>
      </c>
      <c r="H222" s="119" t="s">
        <v>919</v>
      </c>
      <c r="I222" s="119" t="s">
        <v>1150</v>
      </c>
      <c r="J222" s="116">
        <v>-10</v>
      </c>
    </row>
    <row r="223" spans="1:10" s="115" customFormat="1" ht="12.75">
      <c r="A223" s="119" t="s">
        <v>1220</v>
      </c>
      <c r="B223" s="119" t="s">
        <v>732</v>
      </c>
      <c r="C223" s="119" t="s">
        <v>1376</v>
      </c>
      <c r="D223" s="119" t="s">
        <v>915</v>
      </c>
      <c r="E223" s="119" t="s">
        <v>916</v>
      </c>
      <c r="F223" s="119" t="s">
        <v>1222</v>
      </c>
      <c r="G223" s="119" t="s">
        <v>918</v>
      </c>
      <c r="H223" s="119" t="s">
        <v>919</v>
      </c>
      <c r="I223" s="119" t="s">
        <v>1150</v>
      </c>
      <c r="J223" s="116">
        <v>-10</v>
      </c>
    </row>
    <row r="224" spans="1:10" s="115" customFormat="1" ht="12.75">
      <c r="A224" s="119" t="s">
        <v>1200</v>
      </c>
      <c r="B224" s="119" t="s">
        <v>426</v>
      </c>
      <c r="C224" s="119" t="s">
        <v>1377</v>
      </c>
      <c r="D224" s="119" t="s">
        <v>915</v>
      </c>
      <c r="E224" s="119" t="s">
        <v>1026</v>
      </c>
      <c r="F224" s="119" t="s">
        <v>1202</v>
      </c>
      <c r="G224" s="119" t="s">
        <v>918</v>
      </c>
      <c r="H224" s="119" t="s">
        <v>919</v>
      </c>
      <c r="I224" s="119" t="s">
        <v>1150</v>
      </c>
      <c r="J224" s="116">
        <v>-10</v>
      </c>
    </row>
    <row r="225" spans="1:10" s="115" customFormat="1" ht="12.75">
      <c r="A225" s="119" t="s">
        <v>1034</v>
      </c>
      <c r="B225" s="119" t="s">
        <v>558</v>
      </c>
      <c r="C225" s="119" t="s">
        <v>1378</v>
      </c>
      <c r="D225" s="119" t="s">
        <v>915</v>
      </c>
      <c r="E225" s="119" t="s">
        <v>1026</v>
      </c>
      <c r="F225" s="119" t="s">
        <v>1037</v>
      </c>
      <c r="G225" s="119" t="s">
        <v>918</v>
      </c>
      <c r="H225" s="119" t="s">
        <v>919</v>
      </c>
      <c r="I225" s="119" t="s">
        <v>1150</v>
      </c>
      <c r="J225" s="116">
        <v>-10</v>
      </c>
    </row>
    <row r="226" spans="1:10" s="115" customFormat="1" ht="12.75">
      <c r="A226" s="119" t="s">
        <v>956</v>
      </c>
      <c r="B226" s="119" t="s">
        <v>657</v>
      </c>
      <c r="C226" s="119" t="s">
        <v>1379</v>
      </c>
      <c r="D226" s="119" t="s">
        <v>915</v>
      </c>
      <c r="E226" s="119" t="s">
        <v>916</v>
      </c>
      <c r="F226" s="119" t="s">
        <v>104</v>
      </c>
      <c r="G226" s="119" t="s">
        <v>918</v>
      </c>
      <c r="H226" s="119" t="s">
        <v>919</v>
      </c>
      <c r="I226" s="119" t="s">
        <v>1150</v>
      </c>
      <c r="J226" s="116">
        <v>-10</v>
      </c>
    </row>
    <row r="227" spans="1:10" s="115" customFormat="1" ht="12.75">
      <c r="A227" s="119" t="s">
        <v>1048</v>
      </c>
      <c r="B227" s="119" t="s">
        <v>1380</v>
      </c>
      <c r="C227" s="119" t="s">
        <v>1381</v>
      </c>
      <c r="D227" s="119" t="s">
        <v>915</v>
      </c>
      <c r="E227" s="119" t="s">
        <v>916</v>
      </c>
      <c r="F227" s="119" t="s">
        <v>95</v>
      </c>
      <c r="G227" s="119" t="s">
        <v>918</v>
      </c>
      <c r="H227" s="119" t="s">
        <v>919</v>
      </c>
      <c r="I227" s="119" t="s">
        <v>1382</v>
      </c>
      <c r="J227" s="116">
        <v>-5</v>
      </c>
    </row>
    <row r="228" spans="1:10" s="115" customFormat="1" ht="12.75">
      <c r="A228" s="119" t="s">
        <v>1178</v>
      </c>
      <c r="B228" s="119" t="s">
        <v>456</v>
      </c>
      <c r="C228" s="119" t="s">
        <v>1383</v>
      </c>
      <c r="D228" s="119" t="s">
        <v>915</v>
      </c>
      <c r="E228" s="119" t="s">
        <v>916</v>
      </c>
      <c r="F228" s="119" t="s">
        <v>1180</v>
      </c>
      <c r="G228" s="119" t="s">
        <v>918</v>
      </c>
      <c r="H228" s="119" t="s">
        <v>919</v>
      </c>
      <c r="I228" s="119" t="s">
        <v>1382</v>
      </c>
      <c r="J228" s="116">
        <v>-5</v>
      </c>
    </row>
    <row r="229" spans="1:10" s="115" customFormat="1" ht="12.75">
      <c r="A229" s="119" t="s">
        <v>1220</v>
      </c>
      <c r="B229" s="119" t="s">
        <v>1384</v>
      </c>
      <c r="C229" s="119" t="s">
        <v>1385</v>
      </c>
      <c r="D229" s="119" t="s">
        <v>915</v>
      </c>
      <c r="E229" s="119" t="s">
        <v>916</v>
      </c>
      <c r="F229" s="119" t="s">
        <v>1222</v>
      </c>
      <c r="G229" s="119" t="s">
        <v>918</v>
      </c>
      <c r="H229" s="119" t="s">
        <v>919</v>
      </c>
      <c r="I229" s="119" t="s">
        <v>1382</v>
      </c>
      <c r="J229" s="116">
        <v>-5</v>
      </c>
    </row>
    <row r="230" spans="1:10" s="115" customFormat="1" ht="12.75">
      <c r="A230" s="119" t="s">
        <v>1386</v>
      </c>
      <c r="B230" s="119" t="s">
        <v>671</v>
      </c>
      <c r="C230" s="119" t="s">
        <v>1387</v>
      </c>
      <c r="D230" s="119" t="s">
        <v>915</v>
      </c>
      <c r="E230" s="119" t="s">
        <v>916</v>
      </c>
      <c r="F230" s="119" t="s">
        <v>1388</v>
      </c>
      <c r="G230" s="119" t="s">
        <v>918</v>
      </c>
      <c r="H230" s="119" t="s">
        <v>919</v>
      </c>
      <c r="I230" s="119" t="s">
        <v>1382</v>
      </c>
      <c r="J230" s="116">
        <v>-5</v>
      </c>
    </row>
    <row r="231" spans="1:10" s="115" customFormat="1" ht="12.75">
      <c r="A231" s="119" t="s">
        <v>1337</v>
      </c>
      <c r="B231" s="119" t="s">
        <v>1389</v>
      </c>
      <c r="C231" s="119" t="s">
        <v>1390</v>
      </c>
      <c r="D231" s="119" t="s">
        <v>915</v>
      </c>
      <c r="E231" s="119" t="s">
        <v>916</v>
      </c>
      <c r="F231" s="119" t="s">
        <v>1340</v>
      </c>
      <c r="G231" s="119" t="s">
        <v>918</v>
      </c>
      <c r="H231" s="119" t="s">
        <v>919</v>
      </c>
      <c r="I231" s="119" t="s">
        <v>1382</v>
      </c>
      <c r="J231" s="116">
        <v>-5</v>
      </c>
    </row>
    <row r="232" spans="1:10" s="115" customFormat="1" ht="12.75">
      <c r="A232" s="119" t="s">
        <v>939</v>
      </c>
      <c r="B232" s="119" t="s">
        <v>692</v>
      </c>
      <c r="C232" s="119" t="s">
        <v>1391</v>
      </c>
      <c r="D232" s="119" t="s">
        <v>915</v>
      </c>
      <c r="E232" s="119" t="s">
        <v>916</v>
      </c>
      <c r="F232" s="119" t="s">
        <v>941</v>
      </c>
      <c r="G232" s="119" t="s">
        <v>918</v>
      </c>
      <c r="H232" s="119" t="s">
        <v>919</v>
      </c>
      <c r="I232" s="119" t="s">
        <v>1382</v>
      </c>
      <c r="J232" s="116">
        <v>-5</v>
      </c>
    </row>
    <row r="233" spans="1:10" s="115" customFormat="1" ht="12.75">
      <c r="A233" s="119" t="s">
        <v>1334</v>
      </c>
      <c r="B233" s="119" t="s">
        <v>733</v>
      </c>
      <c r="C233" s="119" t="s">
        <v>1392</v>
      </c>
      <c r="D233" s="119" t="s">
        <v>915</v>
      </c>
      <c r="E233" s="119" t="s">
        <v>916</v>
      </c>
      <c r="F233" s="119" t="s">
        <v>1336</v>
      </c>
      <c r="G233" s="119" t="s">
        <v>918</v>
      </c>
      <c r="H233" s="119" t="s">
        <v>919</v>
      </c>
      <c r="I233" s="119" t="s">
        <v>1382</v>
      </c>
      <c r="J233" s="116">
        <v>-5</v>
      </c>
    </row>
    <row r="234" spans="1:10" s="115" customFormat="1" ht="12.75">
      <c r="A234" s="119" t="s">
        <v>1002</v>
      </c>
      <c r="B234" s="119" t="s">
        <v>337</v>
      </c>
      <c r="C234" s="119" t="s">
        <v>1393</v>
      </c>
      <c r="D234" s="119" t="s">
        <v>915</v>
      </c>
      <c r="E234" s="119" t="s">
        <v>916</v>
      </c>
      <c r="F234" s="119" t="s">
        <v>1005</v>
      </c>
      <c r="G234" s="119" t="s">
        <v>918</v>
      </c>
      <c r="H234" s="119" t="s">
        <v>919</v>
      </c>
      <c r="I234" s="119" t="s">
        <v>1382</v>
      </c>
      <c r="J234" s="116">
        <v>-5</v>
      </c>
    </row>
    <row r="235" spans="1:10" s="115" customFormat="1" ht="12.75">
      <c r="A235" s="119" t="s">
        <v>970</v>
      </c>
      <c r="B235" s="119" t="s">
        <v>1394</v>
      </c>
      <c r="C235" s="119" t="s">
        <v>1395</v>
      </c>
      <c r="D235" s="119" t="s">
        <v>915</v>
      </c>
      <c r="E235" s="119" t="s">
        <v>916</v>
      </c>
      <c r="F235" s="119" t="s">
        <v>972</v>
      </c>
      <c r="G235" s="119" t="s">
        <v>918</v>
      </c>
      <c r="H235" s="119" t="s">
        <v>919</v>
      </c>
      <c r="I235" s="119" t="s">
        <v>1382</v>
      </c>
      <c r="J235" s="116">
        <v>-5</v>
      </c>
    </row>
    <row r="236" spans="1:10" s="115" customFormat="1" ht="12.75">
      <c r="A236" s="119" t="s">
        <v>1142</v>
      </c>
      <c r="B236" s="119" t="s">
        <v>642</v>
      </c>
      <c r="C236" s="119" t="s">
        <v>1396</v>
      </c>
      <c r="D236" s="119" t="s">
        <v>915</v>
      </c>
      <c r="E236" s="119" t="s">
        <v>916</v>
      </c>
      <c r="F236" s="119" t="s">
        <v>1144</v>
      </c>
      <c r="G236" s="119" t="s">
        <v>918</v>
      </c>
      <c r="H236" s="119" t="s">
        <v>919</v>
      </c>
      <c r="I236" s="119" t="s">
        <v>1382</v>
      </c>
      <c r="J236" s="116">
        <v>-5</v>
      </c>
    </row>
    <row r="237" spans="1:10" s="115" customFormat="1" ht="12.75">
      <c r="A237" s="119" t="s">
        <v>1133</v>
      </c>
      <c r="B237" s="119" t="s">
        <v>499</v>
      </c>
      <c r="C237" s="119" t="s">
        <v>1397</v>
      </c>
      <c r="D237" s="119" t="s">
        <v>915</v>
      </c>
      <c r="E237" s="119" t="s">
        <v>916</v>
      </c>
      <c r="F237" s="119" t="s">
        <v>1135</v>
      </c>
      <c r="G237" s="119" t="s">
        <v>918</v>
      </c>
      <c r="H237" s="119" t="s">
        <v>919</v>
      </c>
      <c r="I237" s="119" t="s">
        <v>1382</v>
      </c>
      <c r="J237" s="116">
        <v>-5</v>
      </c>
    </row>
    <row r="238" spans="1:10" s="115" customFormat="1" ht="12.75">
      <c r="A238" s="119" t="s">
        <v>1062</v>
      </c>
      <c r="B238" s="119" t="s">
        <v>310</v>
      </c>
      <c r="C238" s="119" t="s">
        <v>1398</v>
      </c>
      <c r="D238" s="119" t="s">
        <v>915</v>
      </c>
      <c r="E238" s="119" t="s">
        <v>1026</v>
      </c>
      <c r="F238" s="119" t="s">
        <v>1064</v>
      </c>
      <c r="G238" s="119" t="s">
        <v>918</v>
      </c>
      <c r="H238" s="119" t="s">
        <v>919</v>
      </c>
      <c r="I238" s="119" t="s">
        <v>1382</v>
      </c>
      <c r="J238" s="116">
        <v>-5</v>
      </c>
    </row>
    <row r="239" spans="1:10" s="115" customFormat="1" ht="12.75">
      <c r="A239" s="119" t="s">
        <v>1013</v>
      </c>
      <c r="B239" s="119" t="s">
        <v>383</v>
      </c>
      <c r="C239" s="119" t="s">
        <v>1399</v>
      </c>
      <c r="D239" s="119" t="s">
        <v>915</v>
      </c>
      <c r="E239" s="119" t="s">
        <v>1026</v>
      </c>
      <c r="F239" s="119" t="s">
        <v>1015</v>
      </c>
      <c r="G239" s="119" t="s">
        <v>918</v>
      </c>
      <c r="H239" s="119" t="s">
        <v>919</v>
      </c>
      <c r="I239" s="119" t="s">
        <v>1382</v>
      </c>
      <c r="J239" s="116">
        <v>-5</v>
      </c>
    </row>
    <row r="240" spans="1:10" s="115" customFormat="1" ht="12.75">
      <c r="A240" s="119" t="s">
        <v>1400</v>
      </c>
      <c r="B240" s="119" t="s">
        <v>251</v>
      </c>
      <c r="C240" s="119" t="s">
        <v>1401</v>
      </c>
      <c r="D240" s="119" t="s">
        <v>915</v>
      </c>
      <c r="E240" s="119" t="s">
        <v>1026</v>
      </c>
      <c r="F240" s="119" t="s">
        <v>1402</v>
      </c>
      <c r="G240" s="119" t="s">
        <v>918</v>
      </c>
      <c r="H240" s="119" t="s">
        <v>919</v>
      </c>
      <c r="I240" s="119" t="s">
        <v>1382</v>
      </c>
      <c r="J240" s="116">
        <v>-5</v>
      </c>
    </row>
    <row r="241" spans="1:10" s="115" customFormat="1" ht="12.75">
      <c r="A241" s="119" t="s">
        <v>1403</v>
      </c>
      <c r="B241" s="119" t="s">
        <v>219</v>
      </c>
      <c r="C241" s="119" t="s">
        <v>1404</v>
      </c>
      <c r="D241" s="119" t="s">
        <v>915</v>
      </c>
      <c r="E241" s="119" t="s">
        <v>916</v>
      </c>
      <c r="F241" s="119" t="s">
        <v>1405</v>
      </c>
      <c r="G241" s="119" t="s">
        <v>918</v>
      </c>
      <c r="H241" s="119" t="s">
        <v>919</v>
      </c>
      <c r="I241" s="119" t="s">
        <v>1382</v>
      </c>
      <c r="J241" s="116">
        <v>-5</v>
      </c>
    </row>
    <row r="242" spans="1:10" s="115" customFormat="1" ht="12.75">
      <c r="A242" s="119" t="s">
        <v>1155</v>
      </c>
      <c r="B242" s="119" t="s">
        <v>1406</v>
      </c>
      <c r="C242" s="119" t="s">
        <v>1407</v>
      </c>
      <c r="D242" s="119" t="s">
        <v>915</v>
      </c>
      <c r="E242" s="119" t="s">
        <v>1026</v>
      </c>
      <c r="F242" s="119" t="s">
        <v>1157</v>
      </c>
      <c r="G242" s="119" t="s">
        <v>918</v>
      </c>
      <c r="H242" s="119" t="s">
        <v>919</v>
      </c>
      <c r="I242" s="119" t="s">
        <v>1382</v>
      </c>
      <c r="J242" s="116">
        <v>-5</v>
      </c>
    </row>
    <row r="243" spans="1:10" s="115" customFormat="1" ht="12.75">
      <c r="A243" s="119" t="s">
        <v>1113</v>
      </c>
      <c r="B243" s="119" t="s">
        <v>603</v>
      </c>
      <c r="C243" s="119" t="s">
        <v>1408</v>
      </c>
      <c r="D243" s="119" t="s">
        <v>915</v>
      </c>
      <c r="E243" s="119" t="s">
        <v>916</v>
      </c>
      <c r="F243" s="119" t="s">
        <v>1115</v>
      </c>
      <c r="G243" s="119" t="s">
        <v>918</v>
      </c>
      <c r="H243" s="119" t="s">
        <v>919</v>
      </c>
      <c r="I243" s="119" t="s">
        <v>1382</v>
      </c>
      <c r="J243" s="116">
        <v>-5</v>
      </c>
    </row>
    <row r="244" spans="1:10" s="115" customFormat="1" ht="12.75">
      <c r="A244" s="119" t="s">
        <v>923</v>
      </c>
      <c r="B244" s="119" t="s">
        <v>212</v>
      </c>
      <c r="C244" s="119" t="s">
        <v>1409</v>
      </c>
      <c r="D244" s="119" t="s">
        <v>915</v>
      </c>
      <c r="E244" s="119" t="s">
        <v>916</v>
      </c>
      <c r="F244" s="119" t="s">
        <v>926</v>
      </c>
      <c r="G244" s="119" t="s">
        <v>918</v>
      </c>
      <c r="H244" s="119" t="s">
        <v>919</v>
      </c>
      <c r="I244" s="119" t="s">
        <v>1382</v>
      </c>
      <c r="J244" s="116">
        <v>-5</v>
      </c>
    </row>
    <row r="245" spans="1:10" s="115" customFormat="1" ht="12.75">
      <c r="A245" s="119" t="s">
        <v>1403</v>
      </c>
      <c r="B245" s="119" t="s">
        <v>658</v>
      </c>
      <c r="C245" s="119" t="s">
        <v>1410</v>
      </c>
      <c r="D245" s="119" t="s">
        <v>915</v>
      </c>
      <c r="E245" s="119" t="s">
        <v>916</v>
      </c>
      <c r="F245" s="119" t="s">
        <v>1405</v>
      </c>
      <c r="G245" s="119" t="s">
        <v>918</v>
      </c>
      <c r="H245" s="119" t="s">
        <v>919</v>
      </c>
      <c r="I245" s="119" t="s">
        <v>1382</v>
      </c>
      <c r="J245" s="116">
        <v>-5</v>
      </c>
    </row>
    <row r="246" spans="1:10" s="115" customFormat="1" ht="12.75">
      <c r="A246" s="119" t="s">
        <v>1002</v>
      </c>
      <c r="B246" s="119" t="s">
        <v>410</v>
      </c>
      <c r="C246" s="119" t="s">
        <v>1411</v>
      </c>
      <c r="D246" s="119" t="s">
        <v>915</v>
      </c>
      <c r="E246" s="119" t="s">
        <v>916</v>
      </c>
      <c r="F246" s="119" t="s">
        <v>1005</v>
      </c>
      <c r="G246" s="119" t="s">
        <v>918</v>
      </c>
      <c r="H246" s="119" t="s">
        <v>919</v>
      </c>
      <c r="I246" s="119" t="s">
        <v>1382</v>
      </c>
      <c r="J246" s="116">
        <v>-5</v>
      </c>
    </row>
    <row r="247" spans="1:10" s="115" customFormat="1" ht="12.75">
      <c r="A247" s="119" t="s">
        <v>1169</v>
      </c>
      <c r="B247" s="119" t="s">
        <v>262</v>
      </c>
      <c r="C247" s="119" t="s">
        <v>1412</v>
      </c>
      <c r="D247" s="119" t="s">
        <v>915</v>
      </c>
      <c r="E247" s="119" t="s">
        <v>1026</v>
      </c>
      <c r="F247" s="119" t="s">
        <v>1172</v>
      </c>
      <c r="G247" s="119" t="s">
        <v>918</v>
      </c>
      <c r="H247" s="119" t="s">
        <v>919</v>
      </c>
      <c r="I247" s="119" t="s">
        <v>1382</v>
      </c>
      <c r="J247" s="116">
        <v>-5</v>
      </c>
    </row>
    <row r="248" spans="1:10" s="115" customFormat="1" ht="12.75">
      <c r="A248" s="119" t="s">
        <v>1208</v>
      </c>
      <c r="B248" s="119" t="s">
        <v>550</v>
      </c>
      <c r="C248" s="119" t="s">
        <v>1413</v>
      </c>
      <c r="D248" s="119" t="s">
        <v>915</v>
      </c>
      <c r="E248" s="119" t="s">
        <v>1210</v>
      </c>
      <c r="F248" s="119" t="s">
        <v>1211</v>
      </c>
      <c r="G248" s="119" t="s">
        <v>918</v>
      </c>
      <c r="H248" s="119" t="s">
        <v>919</v>
      </c>
      <c r="I248" s="119" t="s">
        <v>1382</v>
      </c>
      <c r="J248" s="116">
        <v>-5</v>
      </c>
    </row>
    <row r="249" spans="1:10" s="115" customFormat="1" ht="12.75">
      <c r="A249" s="119" t="s">
        <v>1414</v>
      </c>
      <c r="B249" s="119" t="s">
        <v>389</v>
      </c>
      <c r="C249" s="119" t="s">
        <v>1415</v>
      </c>
      <c r="D249" s="119" t="s">
        <v>915</v>
      </c>
      <c r="E249" s="119" t="s">
        <v>916</v>
      </c>
      <c r="F249" s="119" t="s">
        <v>1416</v>
      </c>
      <c r="G249" s="119" t="s">
        <v>918</v>
      </c>
      <c r="H249" s="119" t="s">
        <v>919</v>
      </c>
      <c r="I249" s="119" t="s">
        <v>1382</v>
      </c>
      <c r="J249" s="116">
        <v>-5</v>
      </c>
    </row>
    <row r="250" spans="1:10" s="115" customFormat="1" ht="12.75">
      <c r="A250" s="119" t="s">
        <v>1417</v>
      </c>
      <c r="B250" s="119" t="s">
        <v>466</v>
      </c>
      <c r="C250" s="119" t="s">
        <v>1418</v>
      </c>
      <c r="D250" s="119" t="s">
        <v>915</v>
      </c>
      <c r="E250" s="119" t="s">
        <v>916</v>
      </c>
      <c r="F250" s="119" t="s">
        <v>1419</v>
      </c>
      <c r="G250" s="119" t="s">
        <v>918</v>
      </c>
      <c r="H250" s="119" t="s">
        <v>919</v>
      </c>
      <c r="I250" s="119" t="s">
        <v>1382</v>
      </c>
      <c r="J250" s="116">
        <v>-5</v>
      </c>
    </row>
    <row r="251" spans="1:10" s="115" customFormat="1" ht="12.75">
      <c r="A251" s="119" t="s">
        <v>1048</v>
      </c>
      <c r="B251" s="119" t="s">
        <v>214</v>
      </c>
      <c r="C251" s="119" t="s">
        <v>1420</v>
      </c>
      <c r="D251" s="119" t="s">
        <v>915</v>
      </c>
      <c r="E251" s="119" t="s">
        <v>916</v>
      </c>
      <c r="F251" s="119" t="s">
        <v>95</v>
      </c>
      <c r="G251" s="119" t="s">
        <v>918</v>
      </c>
      <c r="H251" s="119" t="s">
        <v>919</v>
      </c>
      <c r="I251" s="119" t="s">
        <v>1382</v>
      </c>
      <c r="J251" s="116">
        <v>-5</v>
      </c>
    </row>
    <row r="252" spans="1:10" s="115" customFormat="1" ht="12.75">
      <c r="A252" s="119" t="s">
        <v>1021</v>
      </c>
      <c r="B252" s="119" t="s">
        <v>1421</v>
      </c>
      <c r="C252" s="119" t="s">
        <v>1422</v>
      </c>
      <c r="D252" s="119" t="s">
        <v>915</v>
      </c>
      <c r="E252" s="119" t="s">
        <v>916</v>
      </c>
      <c r="F252" s="119" t="s">
        <v>1023</v>
      </c>
      <c r="G252" s="119" t="s">
        <v>918</v>
      </c>
      <c r="H252" s="119" t="s">
        <v>919</v>
      </c>
      <c r="I252" s="119" t="s">
        <v>1382</v>
      </c>
      <c r="J252" s="116">
        <v>-5</v>
      </c>
    </row>
    <row r="253" spans="1:10" s="115" customFormat="1" ht="12.75">
      <c r="A253" s="119" t="s">
        <v>1220</v>
      </c>
      <c r="B253" s="119" t="s">
        <v>1423</v>
      </c>
      <c r="C253" s="119" t="s">
        <v>1424</v>
      </c>
      <c r="D253" s="119" t="s">
        <v>915</v>
      </c>
      <c r="E253" s="119" t="s">
        <v>1050</v>
      </c>
      <c r="F253" s="119" t="s">
        <v>1222</v>
      </c>
      <c r="G253" s="119" t="s">
        <v>918</v>
      </c>
      <c r="H253" s="119" t="s">
        <v>919</v>
      </c>
      <c r="I253" s="119" t="s">
        <v>1382</v>
      </c>
      <c r="J253" s="116">
        <v>-5</v>
      </c>
    </row>
    <row r="254" spans="1:10" s="115" customFormat="1" ht="12.75">
      <c r="A254" s="119" t="s">
        <v>1425</v>
      </c>
      <c r="B254" s="119" t="s">
        <v>875</v>
      </c>
      <c r="C254" s="119" t="s">
        <v>1426</v>
      </c>
      <c r="D254" s="119" t="s">
        <v>915</v>
      </c>
      <c r="E254" s="119" t="s">
        <v>916</v>
      </c>
      <c r="F254" s="119" t="s">
        <v>1427</v>
      </c>
      <c r="G254" s="119" t="s">
        <v>918</v>
      </c>
      <c r="H254" s="119" t="s">
        <v>919</v>
      </c>
      <c r="I254" s="119" t="s">
        <v>1382</v>
      </c>
      <c r="J254" s="116">
        <v>-5</v>
      </c>
    </row>
    <row r="255" spans="1:10" s="115" customFormat="1" ht="12.75">
      <c r="A255" s="119" t="s">
        <v>1200</v>
      </c>
      <c r="B255" s="119" t="s">
        <v>622</v>
      </c>
      <c r="C255" s="119" t="s">
        <v>1428</v>
      </c>
      <c r="D255" s="119" t="s">
        <v>915</v>
      </c>
      <c r="E255" s="119" t="s">
        <v>916</v>
      </c>
      <c r="F255" s="119" t="s">
        <v>1202</v>
      </c>
      <c r="G255" s="119" t="s">
        <v>918</v>
      </c>
      <c r="H255" s="119" t="s">
        <v>919</v>
      </c>
      <c r="I255" s="119" t="s">
        <v>1382</v>
      </c>
      <c r="J255" s="116">
        <v>-5</v>
      </c>
    </row>
    <row r="256" spans="1:10" s="115" customFormat="1" ht="12.75">
      <c r="A256" s="119" t="s">
        <v>927</v>
      </c>
      <c r="B256" s="119" t="s">
        <v>1429</v>
      </c>
      <c r="C256" s="119" t="s">
        <v>1430</v>
      </c>
      <c r="D256" s="119" t="s">
        <v>915</v>
      </c>
      <c r="E256" s="119" t="s">
        <v>1026</v>
      </c>
      <c r="F256" s="119" t="s">
        <v>929</v>
      </c>
      <c r="G256" s="119" t="s">
        <v>918</v>
      </c>
      <c r="H256" s="119" t="s">
        <v>919</v>
      </c>
      <c r="I256" s="119" t="s">
        <v>1382</v>
      </c>
      <c r="J256" s="116">
        <v>-5</v>
      </c>
    </row>
    <row r="257" spans="1:10" s="115" customFormat="1" ht="12.75">
      <c r="A257" s="119" t="s">
        <v>1431</v>
      </c>
      <c r="B257" s="119" t="s">
        <v>778</v>
      </c>
      <c r="C257" s="119" t="s">
        <v>1432</v>
      </c>
      <c r="D257" s="119" t="s">
        <v>915</v>
      </c>
      <c r="E257" s="119" t="s">
        <v>1026</v>
      </c>
      <c r="F257" s="119" t="s">
        <v>1433</v>
      </c>
      <c r="G257" s="119" t="s">
        <v>918</v>
      </c>
      <c r="H257" s="119" t="s">
        <v>919</v>
      </c>
      <c r="I257" s="119" t="s">
        <v>1382</v>
      </c>
      <c r="J257" s="116">
        <v>-5</v>
      </c>
    </row>
    <row r="258" spans="1:10" s="115" customFormat="1" ht="12.75">
      <c r="A258" s="119" t="s">
        <v>1027</v>
      </c>
      <c r="B258" s="119" t="s">
        <v>676</v>
      </c>
      <c r="C258" s="119" t="s">
        <v>1434</v>
      </c>
      <c r="D258" s="119" t="s">
        <v>915</v>
      </c>
      <c r="E258" s="119" t="s">
        <v>916</v>
      </c>
      <c r="F258" s="119" t="s">
        <v>126</v>
      </c>
      <c r="G258" s="119" t="s">
        <v>918</v>
      </c>
      <c r="H258" s="119" t="s">
        <v>919</v>
      </c>
      <c r="I258" s="119" t="s">
        <v>1382</v>
      </c>
      <c r="J258" s="116">
        <v>-5</v>
      </c>
    </row>
    <row r="259" spans="1:10" s="115" customFormat="1" ht="12.75">
      <c r="A259" s="119" t="s">
        <v>1435</v>
      </c>
      <c r="B259" s="119" t="s">
        <v>523</v>
      </c>
      <c r="C259" s="119" t="s">
        <v>1436</v>
      </c>
      <c r="D259" s="119" t="s">
        <v>915</v>
      </c>
      <c r="E259" s="119" t="s">
        <v>1026</v>
      </c>
      <c r="F259" s="119" t="s">
        <v>1437</v>
      </c>
      <c r="G259" s="119" t="s">
        <v>918</v>
      </c>
      <c r="H259" s="119" t="s">
        <v>919</v>
      </c>
      <c r="I259" s="119" t="s">
        <v>1382</v>
      </c>
      <c r="J259" s="116">
        <v>-5</v>
      </c>
    </row>
    <row r="260" spans="1:10" s="115" customFormat="1" ht="12.75">
      <c r="A260" s="119" t="s">
        <v>1438</v>
      </c>
      <c r="B260" s="119" t="s">
        <v>570</v>
      </c>
      <c r="C260" s="119" t="s">
        <v>1439</v>
      </c>
      <c r="D260" s="119" t="s">
        <v>915</v>
      </c>
      <c r="E260" s="119" t="s">
        <v>916</v>
      </c>
      <c r="F260" s="119" t="s">
        <v>1440</v>
      </c>
      <c r="G260" s="119" t="s">
        <v>918</v>
      </c>
      <c r="H260" s="119" t="s">
        <v>919</v>
      </c>
      <c r="I260" s="119" t="s">
        <v>1382</v>
      </c>
      <c r="J260" s="116">
        <v>-5</v>
      </c>
    </row>
    <row r="261" spans="1:10" s="115" customFormat="1" ht="12.75">
      <c r="A261" s="119" t="s">
        <v>1348</v>
      </c>
      <c r="B261" s="119" t="s">
        <v>1441</v>
      </c>
      <c r="C261" s="119" t="s">
        <v>1442</v>
      </c>
      <c r="D261" s="119" t="s">
        <v>915</v>
      </c>
      <c r="E261" s="119" t="s">
        <v>916</v>
      </c>
      <c r="F261" s="119" t="s">
        <v>100</v>
      </c>
      <c r="G261" s="119" t="s">
        <v>918</v>
      </c>
      <c r="H261" s="119" t="s">
        <v>919</v>
      </c>
      <c r="I261" s="119" t="s">
        <v>1382</v>
      </c>
      <c r="J261" s="116">
        <v>-5</v>
      </c>
    </row>
    <row r="262" spans="1:10" s="115" customFormat="1" ht="12.75">
      <c r="A262" s="119" t="s">
        <v>1443</v>
      </c>
      <c r="B262" s="119" t="s">
        <v>1444</v>
      </c>
      <c r="C262" s="119" t="s">
        <v>1445</v>
      </c>
      <c r="D262" s="119" t="s">
        <v>915</v>
      </c>
      <c r="E262" s="119" t="s">
        <v>1026</v>
      </c>
      <c r="F262" s="119" t="s">
        <v>1446</v>
      </c>
      <c r="G262" s="119" t="s">
        <v>918</v>
      </c>
      <c r="H262" s="119" t="s">
        <v>919</v>
      </c>
      <c r="I262" s="119" t="s">
        <v>1382</v>
      </c>
      <c r="J262" s="116">
        <v>-5</v>
      </c>
    </row>
    <row r="263" spans="1:10" s="115" customFormat="1" ht="12.75">
      <c r="A263" s="119" t="s">
        <v>963</v>
      </c>
      <c r="B263" s="119" t="s">
        <v>455</v>
      </c>
      <c r="C263" s="119" t="s">
        <v>1447</v>
      </c>
      <c r="D263" s="119" t="s">
        <v>915</v>
      </c>
      <c r="E263" s="119" t="s">
        <v>916</v>
      </c>
      <c r="F263" s="119" t="s">
        <v>113</v>
      </c>
      <c r="G263" s="119" t="s">
        <v>918</v>
      </c>
      <c r="H263" s="119" t="s">
        <v>919</v>
      </c>
      <c r="I263" s="119" t="s">
        <v>1382</v>
      </c>
      <c r="J263" s="116">
        <v>-5</v>
      </c>
    </row>
    <row r="264" spans="1:10" s="115" customFormat="1" ht="12.75">
      <c r="A264" s="119" t="s">
        <v>1117</v>
      </c>
      <c r="B264" s="119" t="s">
        <v>686</v>
      </c>
      <c r="C264" s="119" t="s">
        <v>1448</v>
      </c>
      <c r="D264" s="119" t="s">
        <v>915</v>
      </c>
      <c r="E264" s="119" t="s">
        <v>916</v>
      </c>
      <c r="F264" s="119" t="s">
        <v>1120</v>
      </c>
      <c r="G264" s="119" t="s">
        <v>918</v>
      </c>
      <c r="H264" s="119" t="s">
        <v>919</v>
      </c>
      <c r="I264" s="119" t="s">
        <v>1382</v>
      </c>
      <c r="J264" s="116">
        <v>-5</v>
      </c>
    </row>
    <row r="265" spans="1:10" s="115" customFormat="1" ht="12.75">
      <c r="A265" s="119" t="s">
        <v>1182</v>
      </c>
      <c r="B265" s="119" t="s">
        <v>601</v>
      </c>
      <c r="C265" s="119" t="s">
        <v>1449</v>
      </c>
      <c r="D265" s="119" t="s">
        <v>915</v>
      </c>
      <c r="E265" s="119" t="s">
        <v>1026</v>
      </c>
      <c r="F265" s="119" t="s">
        <v>1184</v>
      </c>
      <c r="G265" s="119" t="s">
        <v>918</v>
      </c>
      <c r="H265" s="119" t="s">
        <v>919</v>
      </c>
      <c r="I265" s="119" t="s">
        <v>1382</v>
      </c>
      <c r="J265" s="116">
        <v>-5</v>
      </c>
    </row>
    <row r="266" spans="1:10" s="115" customFormat="1" ht="12.75">
      <c r="A266" s="119" t="s">
        <v>986</v>
      </c>
      <c r="B266" s="119" t="s">
        <v>725</v>
      </c>
      <c r="C266" s="119" t="s">
        <v>1450</v>
      </c>
      <c r="D266" s="119" t="s">
        <v>915</v>
      </c>
      <c r="E266" s="119" t="s">
        <v>916</v>
      </c>
      <c r="F266" s="119" t="s">
        <v>989</v>
      </c>
      <c r="G266" s="119" t="s">
        <v>918</v>
      </c>
      <c r="H266" s="119" t="s">
        <v>919</v>
      </c>
      <c r="I266" s="119" t="s">
        <v>1382</v>
      </c>
      <c r="J266" s="116">
        <v>-5</v>
      </c>
    </row>
    <row r="267" spans="1:10" s="115" customFormat="1" ht="12.75">
      <c r="A267" s="119" t="s">
        <v>1178</v>
      </c>
      <c r="B267" s="119" t="s">
        <v>437</v>
      </c>
      <c r="C267" s="119" t="s">
        <v>1451</v>
      </c>
      <c r="D267" s="119" t="s">
        <v>915</v>
      </c>
      <c r="E267" s="119" t="s">
        <v>916</v>
      </c>
      <c r="F267" s="119" t="s">
        <v>1180</v>
      </c>
      <c r="G267" s="119" t="s">
        <v>918</v>
      </c>
      <c r="H267" s="119" t="s">
        <v>919</v>
      </c>
      <c r="I267" s="119" t="s">
        <v>1382</v>
      </c>
      <c r="J267" s="116">
        <v>-5</v>
      </c>
    </row>
    <row r="268" spans="1:10" s="115" customFormat="1" ht="12.75">
      <c r="A268" s="119" t="s">
        <v>1256</v>
      </c>
      <c r="B268" s="119" t="s">
        <v>555</v>
      </c>
      <c r="C268" s="119" t="s">
        <v>1452</v>
      </c>
      <c r="D268" s="119" t="s">
        <v>915</v>
      </c>
      <c r="E268" s="119" t="s">
        <v>1026</v>
      </c>
      <c r="F268" s="119" t="s">
        <v>1258</v>
      </c>
      <c r="G268" s="119" t="s">
        <v>918</v>
      </c>
      <c r="H268" s="119" t="s">
        <v>919</v>
      </c>
      <c r="I268" s="119" t="s">
        <v>1382</v>
      </c>
      <c r="J268" s="116">
        <v>-5</v>
      </c>
    </row>
    <row r="269" spans="1:10" s="115" customFormat="1" ht="12.75">
      <c r="A269" s="119" t="s">
        <v>1062</v>
      </c>
      <c r="B269" s="119" t="s">
        <v>1453</v>
      </c>
      <c r="C269" s="119" t="s">
        <v>1454</v>
      </c>
      <c r="D269" s="119" t="s">
        <v>915</v>
      </c>
      <c r="E269" s="119" t="s">
        <v>916</v>
      </c>
      <c r="F269" s="119" t="s">
        <v>1064</v>
      </c>
      <c r="G269" s="119" t="s">
        <v>918</v>
      </c>
      <c r="H269" s="119" t="s">
        <v>919</v>
      </c>
      <c r="I269" s="119" t="s">
        <v>1382</v>
      </c>
      <c r="J269" s="116">
        <v>-5</v>
      </c>
    </row>
    <row r="270" spans="1:10" s="115" customFormat="1" ht="12.75">
      <c r="A270" s="119" t="s">
        <v>1078</v>
      </c>
      <c r="B270" s="119" t="s">
        <v>344</v>
      </c>
      <c r="C270" s="119" t="s">
        <v>1455</v>
      </c>
      <c r="D270" s="119" t="s">
        <v>915</v>
      </c>
      <c r="E270" s="119" t="s">
        <v>916</v>
      </c>
      <c r="F270" s="119" t="s">
        <v>1080</v>
      </c>
      <c r="G270" s="119" t="s">
        <v>918</v>
      </c>
      <c r="H270" s="119" t="s">
        <v>919</v>
      </c>
      <c r="I270" s="119" t="s">
        <v>1382</v>
      </c>
      <c r="J270" s="116">
        <v>-5</v>
      </c>
    </row>
    <row r="271" spans="1:10" s="115" customFormat="1" ht="12.75">
      <c r="A271" s="119" t="s">
        <v>1320</v>
      </c>
      <c r="B271" s="119" t="s">
        <v>390</v>
      </c>
      <c r="C271" s="119" t="s">
        <v>1456</v>
      </c>
      <c r="D271" s="119" t="s">
        <v>915</v>
      </c>
      <c r="E271" s="119" t="s">
        <v>916</v>
      </c>
      <c r="F271" s="119" t="s">
        <v>145</v>
      </c>
      <c r="G271" s="119" t="s">
        <v>918</v>
      </c>
      <c r="H271" s="119" t="s">
        <v>919</v>
      </c>
      <c r="I271" s="119" t="s">
        <v>1382</v>
      </c>
      <c r="J271" s="116">
        <v>-5</v>
      </c>
    </row>
    <row r="272" spans="1:10" s="115" customFormat="1" ht="12.75">
      <c r="A272" s="119" t="s">
        <v>1071</v>
      </c>
      <c r="B272" s="119" t="s">
        <v>284</v>
      </c>
      <c r="C272" s="119" t="s">
        <v>1457</v>
      </c>
      <c r="D272" s="119" t="s">
        <v>915</v>
      </c>
      <c r="E272" s="119" t="s">
        <v>916</v>
      </c>
      <c r="F272" s="119" t="s">
        <v>1073</v>
      </c>
      <c r="G272" s="119" t="s">
        <v>918</v>
      </c>
      <c r="H272" s="119" t="s">
        <v>919</v>
      </c>
      <c r="I272" s="119" t="s">
        <v>1382</v>
      </c>
      <c r="J272" s="116">
        <v>-5</v>
      </c>
    </row>
    <row r="273" spans="1:10" s="115" customFormat="1" ht="12.75">
      <c r="A273" s="119" t="s">
        <v>1194</v>
      </c>
      <c r="B273" s="119" t="s">
        <v>841</v>
      </c>
      <c r="C273" s="119" t="s">
        <v>1458</v>
      </c>
      <c r="D273" s="119" t="s">
        <v>915</v>
      </c>
      <c r="E273" s="119" t="s">
        <v>916</v>
      </c>
      <c r="F273" s="119" t="s">
        <v>1196</v>
      </c>
      <c r="G273" s="119" t="s">
        <v>918</v>
      </c>
      <c r="H273" s="119" t="s">
        <v>919</v>
      </c>
      <c r="I273" s="119" t="s">
        <v>1382</v>
      </c>
      <c r="J273" s="116">
        <v>-5</v>
      </c>
    </row>
    <row r="274" spans="1:10" s="115" customFormat="1" ht="12.75">
      <c r="A274" s="119" t="s">
        <v>1280</v>
      </c>
      <c r="B274" s="119" t="s">
        <v>255</v>
      </c>
      <c r="C274" s="119" t="s">
        <v>1459</v>
      </c>
      <c r="D274" s="119" t="s">
        <v>915</v>
      </c>
      <c r="E274" s="119" t="s">
        <v>916</v>
      </c>
      <c r="F274" s="119" t="s">
        <v>1282</v>
      </c>
      <c r="G274" s="119" t="s">
        <v>918</v>
      </c>
      <c r="H274" s="119" t="s">
        <v>919</v>
      </c>
      <c r="I274" s="119" t="s">
        <v>1382</v>
      </c>
      <c r="J274" s="116">
        <v>-5</v>
      </c>
    </row>
    <row r="275" spans="1:10" s="115" customFormat="1" ht="12.75">
      <c r="A275" s="119" t="s">
        <v>1460</v>
      </c>
      <c r="B275" s="119" t="s">
        <v>1461</v>
      </c>
      <c r="C275" s="119" t="s">
        <v>1462</v>
      </c>
      <c r="D275" s="119" t="s">
        <v>915</v>
      </c>
      <c r="E275" s="119" t="s">
        <v>916</v>
      </c>
      <c r="F275" s="119" t="s">
        <v>1463</v>
      </c>
      <c r="G275" s="119" t="s">
        <v>918</v>
      </c>
      <c r="H275" s="119" t="s">
        <v>919</v>
      </c>
      <c r="I275" s="119" t="s">
        <v>1382</v>
      </c>
      <c r="J275" s="116">
        <v>-5</v>
      </c>
    </row>
    <row r="276" spans="1:10" s="115" customFormat="1" ht="12.75">
      <c r="A276" s="119" t="s">
        <v>1365</v>
      </c>
      <c r="B276" s="119" t="s">
        <v>266</v>
      </c>
      <c r="C276" s="119" t="s">
        <v>1464</v>
      </c>
      <c r="D276" s="119" t="s">
        <v>915</v>
      </c>
      <c r="E276" s="119" t="s">
        <v>1026</v>
      </c>
      <c r="F276" s="119" t="s">
        <v>1367</v>
      </c>
      <c r="G276" s="119" t="s">
        <v>918</v>
      </c>
      <c r="H276" s="119" t="s">
        <v>919</v>
      </c>
      <c r="I276" s="119" t="s">
        <v>1382</v>
      </c>
      <c r="J276" s="116">
        <v>-5</v>
      </c>
    </row>
    <row r="277" spans="1:10" s="115" customFormat="1" ht="12.75">
      <c r="A277" s="119" t="s">
        <v>949</v>
      </c>
      <c r="B277" s="119" t="s">
        <v>557</v>
      </c>
      <c r="C277" s="119" t="s">
        <v>1465</v>
      </c>
      <c r="D277" s="119" t="s">
        <v>915</v>
      </c>
      <c r="E277" s="119" t="s">
        <v>1026</v>
      </c>
      <c r="F277" s="119" t="s">
        <v>951</v>
      </c>
      <c r="G277" s="119" t="s">
        <v>918</v>
      </c>
      <c r="H277" s="119" t="s">
        <v>919</v>
      </c>
      <c r="I277" s="119" t="s">
        <v>1382</v>
      </c>
      <c r="J277" s="116">
        <v>-5</v>
      </c>
    </row>
    <row r="278" spans="1:10" s="115" customFormat="1" ht="12.75">
      <c r="A278" s="119" t="s">
        <v>1241</v>
      </c>
      <c r="B278" s="119" t="s">
        <v>366</v>
      </c>
      <c r="C278" s="119" t="s">
        <v>1466</v>
      </c>
      <c r="D278" s="119" t="s">
        <v>915</v>
      </c>
      <c r="E278" s="119" t="s">
        <v>916</v>
      </c>
      <c r="F278" s="119" t="s">
        <v>94</v>
      </c>
      <c r="G278" s="119" t="s">
        <v>918</v>
      </c>
      <c r="H278" s="119" t="s">
        <v>919</v>
      </c>
      <c r="I278" s="119" t="s">
        <v>1382</v>
      </c>
      <c r="J278" s="116">
        <v>-5</v>
      </c>
    </row>
    <row r="279" spans="1:10" s="115" customFormat="1" ht="12.75">
      <c r="A279" s="119" t="s">
        <v>1467</v>
      </c>
      <c r="B279" s="119" t="s">
        <v>421</v>
      </c>
      <c r="C279" s="119" t="s">
        <v>1468</v>
      </c>
      <c r="D279" s="119" t="s">
        <v>915</v>
      </c>
      <c r="E279" s="119" t="s">
        <v>916</v>
      </c>
      <c r="F279" s="119" t="s">
        <v>1469</v>
      </c>
      <c r="G279" s="119" t="s">
        <v>918</v>
      </c>
      <c r="H279" s="119" t="s">
        <v>919</v>
      </c>
      <c r="I279" s="119" t="s">
        <v>1382</v>
      </c>
      <c r="J279" s="116">
        <v>-5</v>
      </c>
    </row>
    <row r="280" spans="1:10" s="115" customFormat="1" ht="12.75">
      <c r="A280" s="119" t="s">
        <v>1038</v>
      </c>
      <c r="B280" s="119" t="s">
        <v>1470</v>
      </c>
      <c r="C280" s="119" t="s">
        <v>1471</v>
      </c>
      <c r="D280" s="119" t="s">
        <v>915</v>
      </c>
      <c r="E280" s="119" t="s">
        <v>916</v>
      </c>
      <c r="F280" s="119" t="s">
        <v>1041</v>
      </c>
      <c r="G280" s="119" t="s">
        <v>918</v>
      </c>
      <c r="H280" s="119" t="s">
        <v>919</v>
      </c>
      <c r="I280" s="119" t="s">
        <v>1382</v>
      </c>
      <c r="J280" s="116">
        <v>-5</v>
      </c>
    </row>
    <row r="281" spans="1:10" s="115" customFormat="1" ht="12.75">
      <c r="A281" s="119" t="s">
        <v>1414</v>
      </c>
      <c r="B281" s="119" t="s">
        <v>1472</v>
      </c>
      <c r="C281" s="119" t="s">
        <v>1473</v>
      </c>
      <c r="D281" s="119" t="s">
        <v>915</v>
      </c>
      <c r="E281" s="119" t="s">
        <v>916</v>
      </c>
      <c r="F281" s="119" t="s">
        <v>1416</v>
      </c>
      <c r="G281" s="119" t="s">
        <v>918</v>
      </c>
      <c r="H281" s="119" t="s">
        <v>919</v>
      </c>
      <c r="I281" s="119" t="s">
        <v>1382</v>
      </c>
      <c r="J281" s="116">
        <v>-5</v>
      </c>
    </row>
    <row r="282" spans="1:10" s="115" customFormat="1" ht="12.75">
      <c r="A282" s="119" t="s">
        <v>1272</v>
      </c>
      <c r="B282" s="119" t="s">
        <v>595</v>
      </c>
      <c r="C282" s="119" t="s">
        <v>1474</v>
      </c>
      <c r="D282" s="119" t="s">
        <v>915</v>
      </c>
      <c r="E282" s="119" t="s">
        <v>916</v>
      </c>
      <c r="F282" s="119" t="s">
        <v>1274</v>
      </c>
      <c r="G282" s="119" t="s">
        <v>918</v>
      </c>
      <c r="H282" s="119" t="s">
        <v>919</v>
      </c>
      <c r="I282" s="119" t="s">
        <v>1382</v>
      </c>
      <c r="J282" s="116">
        <v>-5</v>
      </c>
    </row>
    <row r="283" spans="1:10" s="115" customFormat="1" ht="12.75">
      <c r="A283" s="119" t="s">
        <v>1167</v>
      </c>
      <c r="B283" s="119" t="s">
        <v>655</v>
      </c>
      <c r="C283" s="119" t="s">
        <v>1475</v>
      </c>
      <c r="D283" s="119" t="s">
        <v>915</v>
      </c>
      <c r="E283" s="119" t="s">
        <v>916</v>
      </c>
      <c r="F283" s="119" t="s">
        <v>135</v>
      </c>
      <c r="G283" s="119" t="s">
        <v>918</v>
      </c>
      <c r="H283" s="119" t="s">
        <v>919</v>
      </c>
      <c r="I283" s="119" t="s">
        <v>1382</v>
      </c>
      <c r="J283" s="116">
        <v>-5</v>
      </c>
    </row>
    <row r="284" spans="1:10" s="115" customFormat="1" ht="12.75">
      <c r="A284" s="119" t="s">
        <v>1277</v>
      </c>
      <c r="B284" s="119" t="s">
        <v>317</v>
      </c>
      <c r="C284" s="119" t="s">
        <v>1476</v>
      </c>
      <c r="D284" s="119" t="s">
        <v>915</v>
      </c>
      <c r="E284" s="119" t="s">
        <v>1477</v>
      </c>
      <c r="F284" s="119" t="s">
        <v>158</v>
      </c>
      <c r="G284" s="119" t="s">
        <v>918</v>
      </c>
      <c r="H284" s="119" t="s">
        <v>919</v>
      </c>
      <c r="I284" s="119" t="s">
        <v>1382</v>
      </c>
      <c r="J284" s="116">
        <v>-5</v>
      </c>
    </row>
    <row r="285" spans="1:10" s="115" customFormat="1" ht="12.75">
      <c r="A285" s="119" t="s">
        <v>923</v>
      </c>
      <c r="B285" s="119" t="s">
        <v>770</v>
      </c>
      <c r="C285" s="119" t="s">
        <v>1478</v>
      </c>
      <c r="D285" s="119" t="s">
        <v>915</v>
      </c>
      <c r="E285" s="119" t="s">
        <v>916</v>
      </c>
      <c r="F285" s="119" t="s">
        <v>926</v>
      </c>
      <c r="G285" s="119" t="s">
        <v>918</v>
      </c>
      <c r="H285" s="119" t="s">
        <v>919</v>
      </c>
      <c r="I285" s="119" t="s">
        <v>1382</v>
      </c>
      <c r="J285" s="116">
        <v>-5</v>
      </c>
    </row>
    <row r="286" spans="1:10" s="115" customFormat="1" ht="12.75">
      <c r="A286" s="119" t="s">
        <v>1160</v>
      </c>
      <c r="B286" s="119" t="s">
        <v>1479</v>
      </c>
      <c r="C286" s="119" t="s">
        <v>1480</v>
      </c>
      <c r="D286" s="119" t="s">
        <v>915</v>
      </c>
      <c r="E286" s="119" t="s">
        <v>916</v>
      </c>
      <c r="F286" s="119" t="s">
        <v>1163</v>
      </c>
      <c r="G286" s="119" t="s">
        <v>918</v>
      </c>
      <c r="H286" s="119" t="s">
        <v>919</v>
      </c>
      <c r="I286" s="119" t="s">
        <v>1382</v>
      </c>
      <c r="J286" s="116">
        <v>-5</v>
      </c>
    </row>
    <row r="287" spans="1:10" s="115" customFormat="1" ht="12.75">
      <c r="A287" s="119" t="s">
        <v>1467</v>
      </c>
      <c r="B287" s="119" t="s">
        <v>298</v>
      </c>
      <c r="C287" s="119" t="s">
        <v>1481</v>
      </c>
      <c r="D287" s="119" t="s">
        <v>915</v>
      </c>
      <c r="E287" s="119" t="s">
        <v>1026</v>
      </c>
      <c r="F287" s="119" t="s">
        <v>1469</v>
      </c>
      <c r="G287" s="119" t="s">
        <v>918</v>
      </c>
      <c r="H287" s="119" t="s">
        <v>919</v>
      </c>
      <c r="I287" s="119" t="s">
        <v>1382</v>
      </c>
      <c r="J287" s="116">
        <v>-5</v>
      </c>
    </row>
    <row r="288" spans="1:10" s="115" customFormat="1" ht="12.75">
      <c r="A288" s="119" t="s">
        <v>1460</v>
      </c>
      <c r="B288" s="119" t="s">
        <v>1482</v>
      </c>
      <c r="C288" s="119" t="s">
        <v>1483</v>
      </c>
      <c r="D288" s="119" t="s">
        <v>915</v>
      </c>
      <c r="E288" s="119" t="s">
        <v>916</v>
      </c>
      <c r="F288" s="119" t="s">
        <v>1463</v>
      </c>
      <c r="G288" s="119" t="s">
        <v>918</v>
      </c>
      <c r="H288" s="119" t="s">
        <v>919</v>
      </c>
      <c r="I288" s="119" t="s">
        <v>1382</v>
      </c>
      <c r="J288" s="116">
        <v>-5</v>
      </c>
    </row>
    <row r="289" spans="1:10" s="115" customFormat="1" ht="12.75">
      <c r="A289" s="119" t="s">
        <v>1046</v>
      </c>
      <c r="B289" s="119" t="s">
        <v>312</v>
      </c>
      <c r="C289" s="119" t="s">
        <v>1484</v>
      </c>
      <c r="D289" s="119" t="s">
        <v>915</v>
      </c>
      <c r="E289" s="119" t="s">
        <v>1026</v>
      </c>
      <c r="F289" s="119" t="s">
        <v>78</v>
      </c>
      <c r="G289" s="119" t="s">
        <v>918</v>
      </c>
      <c r="H289" s="119" t="s">
        <v>919</v>
      </c>
      <c r="I289" s="119" t="s">
        <v>1382</v>
      </c>
      <c r="J289" s="116">
        <v>-5</v>
      </c>
    </row>
    <row r="290" spans="1:10" s="115" customFormat="1" ht="12.75">
      <c r="A290" s="119" t="s">
        <v>1485</v>
      </c>
      <c r="B290" s="119" t="s">
        <v>239</v>
      </c>
      <c r="C290" s="119" t="s">
        <v>1486</v>
      </c>
      <c r="D290" s="119" t="s">
        <v>915</v>
      </c>
      <c r="E290" s="119" t="s">
        <v>1477</v>
      </c>
      <c r="F290" s="119" t="s">
        <v>1487</v>
      </c>
      <c r="G290" s="119" t="s">
        <v>918</v>
      </c>
      <c r="H290" s="119" t="s">
        <v>919</v>
      </c>
      <c r="I290" s="119" t="s">
        <v>1382</v>
      </c>
      <c r="J290" s="116">
        <v>-5</v>
      </c>
    </row>
    <row r="291" spans="1:10" s="115" customFormat="1" ht="12.75">
      <c r="A291" s="119" t="s">
        <v>1280</v>
      </c>
      <c r="B291" s="119" t="s">
        <v>1488</v>
      </c>
      <c r="C291" s="119" t="s">
        <v>1489</v>
      </c>
      <c r="D291" s="119" t="s">
        <v>915</v>
      </c>
      <c r="E291" s="119" t="s">
        <v>916</v>
      </c>
      <c r="F291" s="119" t="s">
        <v>1282</v>
      </c>
      <c r="G291" s="119" t="s">
        <v>918</v>
      </c>
      <c r="H291" s="119" t="s">
        <v>919</v>
      </c>
      <c r="I291" s="119" t="s">
        <v>1382</v>
      </c>
      <c r="J291" s="116">
        <v>-5</v>
      </c>
    </row>
    <row r="292" spans="1:10" s="115" customFormat="1" ht="12.75">
      <c r="A292" s="119" t="s">
        <v>973</v>
      </c>
      <c r="B292" s="119" t="s">
        <v>223</v>
      </c>
      <c r="C292" s="119" t="s">
        <v>1490</v>
      </c>
      <c r="D292" s="119" t="s">
        <v>915</v>
      </c>
      <c r="E292" s="119" t="s">
        <v>1026</v>
      </c>
      <c r="F292" s="119" t="s">
        <v>122</v>
      </c>
      <c r="G292" s="119" t="s">
        <v>918</v>
      </c>
      <c r="H292" s="119" t="s">
        <v>919</v>
      </c>
      <c r="I292" s="119" t="s">
        <v>1382</v>
      </c>
      <c r="J292" s="116">
        <v>-5</v>
      </c>
    </row>
    <row r="293" spans="1:10" s="115" customFormat="1" ht="12.75">
      <c r="A293" s="119" t="s">
        <v>1357</v>
      </c>
      <c r="B293" s="119" t="s">
        <v>432</v>
      </c>
      <c r="C293" s="119" t="s">
        <v>1491</v>
      </c>
      <c r="D293" s="119" t="s">
        <v>915</v>
      </c>
      <c r="E293" s="119" t="s">
        <v>916</v>
      </c>
      <c r="F293" s="119" t="s">
        <v>1360</v>
      </c>
      <c r="G293" s="119" t="s">
        <v>918</v>
      </c>
      <c r="H293" s="119" t="s">
        <v>919</v>
      </c>
      <c r="I293" s="119" t="s">
        <v>1382</v>
      </c>
      <c r="J293" s="116">
        <v>-5</v>
      </c>
    </row>
    <row r="294" spans="1:10" s="115" customFormat="1" ht="12.75">
      <c r="A294" s="119" t="s">
        <v>1160</v>
      </c>
      <c r="B294" s="119" t="s">
        <v>282</v>
      </c>
      <c r="C294" s="119" t="s">
        <v>1492</v>
      </c>
      <c r="D294" s="119" t="s">
        <v>915</v>
      </c>
      <c r="E294" s="119" t="s">
        <v>916</v>
      </c>
      <c r="F294" s="119" t="s">
        <v>1163</v>
      </c>
      <c r="G294" s="119" t="s">
        <v>918</v>
      </c>
      <c r="H294" s="119" t="s">
        <v>919</v>
      </c>
      <c r="I294" s="119" t="s">
        <v>1382</v>
      </c>
      <c r="J294" s="116">
        <v>-5</v>
      </c>
    </row>
    <row r="295" spans="1:10" s="115" customFormat="1" ht="12.75">
      <c r="A295" s="119" t="s">
        <v>923</v>
      </c>
      <c r="B295" s="119" t="s">
        <v>777</v>
      </c>
      <c r="C295" s="119" t="s">
        <v>1493</v>
      </c>
      <c r="D295" s="119" t="s">
        <v>915</v>
      </c>
      <c r="E295" s="119" t="s">
        <v>1125</v>
      </c>
      <c r="F295" s="119" t="s">
        <v>926</v>
      </c>
      <c r="G295" s="119" t="s">
        <v>918</v>
      </c>
      <c r="H295" s="119" t="s">
        <v>919</v>
      </c>
      <c r="I295" s="119" t="s">
        <v>1382</v>
      </c>
      <c r="J295" s="116">
        <v>-5</v>
      </c>
    </row>
    <row r="296" spans="1:10" s="115" customFormat="1" ht="12.75">
      <c r="A296" s="119" t="s">
        <v>1152</v>
      </c>
      <c r="B296" s="119" t="s">
        <v>216</v>
      </c>
      <c r="C296" s="119" t="s">
        <v>1494</v>
      </c>
      <c r="D296" s="119" t="s">
        <v>915</v>
      </c>
      <c r="E296" s="119" t="s">
        <v>1026</v>
      </c>
      <c r="F296" s="119" t="s">
        <v>1154</v>
      </c>
      <c r="G296" s="119" t="s">
        <v>918</v>
      </c>
      <c r="H296" s="119" t="s">
        <v>919</v>
      </c>
      <c r="I296" s="119" t="s">
        <v>1382</v>
      </c>
      <c r="J296" s="116">
        <v>-5</v>
      </c>
    </row>
    <row r="297" spans="1:10" s="115" customFormat="1" ht="12.75">
      <c r="A297" s="119" t="s">
        <v>1034</v>
      </c>
      <c r="B297" s="119" t="s">
        <v>575</v>
      </c>
      <c r="C297" s="119" t="s">
        <v>1495</v>
      </c>
      <c r="D297" s="119" t="s">
        <v>915</v>
      </c>
      <c r="E297" s="119" t="s">
        <v>916</v>
      </c>
      <c r="F297" s="119" t="s">
        <v>1037</v>
      </c>
      <c r="G297" s="119" t="s">
        <v>918</v>
      </c>
      <c r="H297" s="119" t="s">
        <v>919</v>
      </c>
      <c r="I297" s="119" t="s">
        <v>1382</v>
      </c>
      <c r="J297" s="116">
        <v>-5</v>
      </c>
    </row>
    <row r="298" spans="1:10" s="115" customFormat="1" ht="12.75">
      <c r="A298" s="119" t="s">
        <v>1400</v>
      </c>
      <c r="B298" s="119" t="s">
        <v>408</v>
      </c>
      <c r="C298" s="119" t="s">
        <v>1496</v>
      </c>
      <c r="D298" s="119" t="s">
        <v>915</v>
      </c>
      <c r="E298" s="119" t="s">
        <v>1026</v>
      </c>
      <c r="F298" s="119" t="s">
        <v>1402</v>
      </c>
      <c r="G298" s="119" t="s">
        <v>918</v>
      </c>
      <c r="H298" s="119" t="s">
        <v>919</v>
      </c>
      <c r="I298" s="119" t="s">
        <v>1382</v>
      </c>
      <c r="J298" s="116">
        <v>-5</v>
      </c>
    </row>
    <row r="299" spans="1:10" s="115" customFormat="1" ht="12.75">
      <c r="A299" s="119" t="s">
        <v>1091</v>
      </c>
      <c r="B299" s="119" t="s">
        <v>352</v>
      </c>
      <c r="C299" s="119" t="s">
        <v>1497</v>
      </c>
      <c r="D299" s="119" t="s">
        <v>915</v>
      </c>
      <c r="E299" s="119" t="s">
        <v>916</v>
      </c>
      <c r="F299" s="119" t="s">
        <v>137</v>
      </c>
      <c r="G299" s="119" t="s">
        <v>918</v>
      </c>
      <c r="H299" s="119" t="s">
        <v>919</v>
      </c>
      <c r="I299" s="119" t="s">
        <v>1382</v>
      </c>
      <c r="J299" s="116">
        <v>-5</v>
      </c>
    </row>
    <row r="300" spans="1:10" s="115" customFormat="1" ht="12.75">
      <c r="A300" s="119" t="s">
        <v>1091</v>
      </c>
      <c r="B300" s="119" t="s">
        <v>714</v>
      </c>
      <c r="C300" s="119" t="s">
        <v>1498</v>
      </c>
      <c r="D300" s="119" t="s">
        <v>915</v>
      </c>
      <c r="E300" s="119" t="s">
        <v>916</v>
      </c>
      <c r="F300" s="119" t="s">
        <v>137</v>
      </c>
      <c r="G300" s="119" t="s">
        <v>918</v>
      </c>
      <c r="H300" s="119" t="s">
        <v>919</v>
      </c>
      <c r="I300" s="119" t="s">
        <v>1382</v>
      </c>
      <c r="J300" s="116">
        <v>-5</v>
      </c>
    </row>
    <row r="301" spans="1:10" s="115" customFormat="1" ht="12.75">
      <c r="A301" s="119" t="s">
        <v>1006</v>
      </c>
      <c r="B301" s="119" t="s">
        <v>565</v>
      </c>
      <c r="C301" s="119" t="s">
        <v>1499</v>
      </c>
      <c r="D301" s="119" t="s">
        <v>915</v>
      </c>
      <c r="E301" s="119" t="s">
        <v>1026</v>
      </c>
      <c r="F301" s="119" t="s">
        <v>1008</v>
      </c>
      <c r="G301" s="119" t="s">
        <v>918</v>
      </c>
      <c r="H301" s="119" t="s">
        <v>919</v>
      </c>
      <c r="I301" s="119" t="s">
        <v>1382</v>
      </c>
      <c r="J301" s="116">
        <v>-5</v>
      </c>
    </row>
    <row r="302" spans="1:10" s="115" customFormat="1" ht="12.75">
      <c r="A302" s="119" t="s">
        <v>1280</v>
      </c>
      <c r="B302" s="119" t="s">
        <v>289</v>
      </c>
      <c r="C302" s="119" t="s">
        <v>1500</v>
      </c>
      <c r="D302" s="119" t="s">
        <v>915</v>
      </c>
      <c r="E302" s="119" t="s">
        <v>1026</v>
      </c>
      <c r="F302" s="119" t="s">
        <v>1282</v>
      </c>
      <c r="G302" s="119" t="s">
        <v>918</v>
      </c>
      <c r="H302" s="119" t="s">
        <v>919</v>
      </c>
      <c r="I302" s="119" t="s">
        <v>1382</v>
      </c>
      <c r="J302" s="116">
        <v>-5</v>
      </c>
    </row>
    <row r="303" spans="1:10" s="115" customFormat="1" ht="12.75">
      <c r="A303" s="119" t="s">
        <v>1334</v>
      </c>
      <c r="B303" s="119" t="s">
        <v>497</v>
      </c>
      <c r="C303" s="119" t="s">
        <v>1501</v>
      </c>
      <c r="D303" s="119" t="s">
        <v>915</v>
      </c>
      <c r="E303" s="119" t="s">
        <v>1026</v>
      </c>
      <c r="F303" s="119" t="s">
        <v>1336</v>
      </c>
      <c r="G303" s="119" t="s">
        <v>918</v>
      </c>
      <c r="H303" s="119" t="s">
        <v>919</v>
      </c>
      <c r="I303" s="119" t="s">
        <v>1382</v>
      </c>
      <c r="J303" s="116">
        <v>-5</v>
      </c>
    </row>
    <row r="304" spans="1:10" s="115" customFormat="1" ht="12.75">
      <c r="A304" s="119" t="s">
        <v>930</v>
      </c>
      <c r="B304" s="119" t="s">
        <v>1502</v>
      </c>
      <c r="C304" s="119" t="s">
        <v>1503</v>
      </c>
      <c r="D304" s="119" t="s">
        <v>915</v>
      </c>
      <c r="E304" s="119" t="s">
        <v>916</v>
      </c>
      <c r="F304" s="119" t="s">
        <v>933</v>
      </c>
      <c r="G304" s="119" t="s">
        <v>918</v>
      </c>
      <c r="H304" s="119" t="s">
        <v>919</v>
      </c>
      <c r="I304" s="119" t="s">
        <v>1382</v>
      </c>
      <c r="J304" s="116">
        <v>-5</v>
      </c>
    </row>
    <row r="305" spans="1:10" s="115" customFormat="1" ht="12.75">
      <c r="A305" s="119" t="s">
        <v>1504</v>
      </c>
      <c r="B305" s="119" t="s">
        <v>451</v>
      </c>
      <c r="C305" s="119" t="s">
        <v>1505</v>
      </c>
      <c r="D305" s="119" t="s">
        <v>915</v>
      </c>
      <c r="E305" s="119" t="s">
        <v>1026</v>
      </c>
      <c r="F305" s="119" t="s">
        <v>1506</v>
      </c>
      <c r="G305" s="119" t="s">
        <v>918</v>
      </c>
      <c r="H305" s="119" t="s">
        <v>919</v>
      </c>
      <c r="I305" s="119" t="s">
        <v>1382</v>
      </c>
      <c r="J305" s="116">
        <v>-5</v>
      </c>
    </row>
    <row r="306" spans="1:10" s="115" customFormat="1" ht="12.75">
      <c r="A306" s="119" t="s">
        <v>1133</v>
      </c>
      <c r="B306" s="119" t="s">
        <v>507</v>
      </c>
      <c r="C306" s="119" t="s">
        <v>1507</v>
      </c>
      <c r="D306" s="119" t="s">
        <v>915</v>
      </c>
      <c r="E306" s="119" t="s">
        <v>916</v>
      </c>
      <c r="F306" s="119" t="s">
        <v>1135</v>
      </c>
      <c r="G306" s="119" t="s">
        <v>918</v>
      </c>
      <c r="H306" s="119" t="s">
        <v>919</v>
      </c>
      <c r="I306" s="119" t="s">
        <v>1382</v>
      </c>
      <c r="J306" s="116">
        <v>-5</v>
      </c>
    </row>
    <row r="307" spans="1:10" s="115" customFormat="1" ht="12.75">
      <c r="A307" s="119" t="s">
        <v>1260</v>
      </c>
      <c r="B307" s="119" t="s">
        <v>325</v>
      </c>
      <c r="C307" s="119" t="s">
        <v>1508</v>
      </c>
      <c r="D307" s="119" t="s">
        <v>915</v>
      </c>
      <c r="E307" s="119" t="s">
        <v>1026</v>
      </c>
      <c r="F307" s="119" t="s">
        <v>72</v>
      </c>
      <c r="G307" s="119" t="s">
        <v>918</v>
      </c>
      <c r="H307" s="119" t="s">
        <v>919</v>
      </c>
      <c r="I307" s="119" t="s">
        <v>1382</v>
      </c>
      <c r="J307" s="116">
        <v>-5</v>
      </c>
    </row>
    <row r="308" spans="1:10" s="115" customFormat="1" ht="12.75">
      <c r="A308" s="119" t="s">
        <v>1088</v>
      </c>
      <c r="B308" s="119" t="s">
        <v>697</v>
      </c>
      <c r="C308" s="119" t="s">
        <v>1509</v>
      </c>
      <c r="D308" s="119" t="s">
        <v>915</v>
      </c>
      <c r="E308" s="119" t="s">
        <v>916</v>
      </c>
      <c r="F308" s="119" t="s">
        <v>1090</v>
      </c>
      <c r="G308" s="119" t="s">
        <v>918</v>
      </c>
      <c r="H308" s="119" t="s">
        <v>919</v>
      </c>
      <c r="I308" s="119" t="s">
        <v>1382</v>
      </c>
      <c r="J308" s="116">
        <v>-5</v>
      </c>
    </row>
    <row r="309" spans="1:10" s="115" customFormat="1" ht="12.75">
      <c r="A309" s="119" t="s">
        <v>1361</v>
      </c>
      <c r="B309" s="119" t="s">
        <v>511</v>
      </c>
      <c r="C309" s="119" t="s">
        <v>1510</v>
      </c>
      <c r="D309" s="119" t="s">
        <v>915</v>
      </c>
      <c r="E309" s="119" t="s">
        <v>916</v>
      </c>
      <c r="F309" s="119" t="s">
        <v>167</v>
      </c>
      <c r="G309" s="119" t="s">
        <v>918</v>
      </c>
      <c r="H309" s="119" t="s">
        <v>919</v>
      </c>
      <c r="I309" s="119" t="s">
        <v>1382</v>
      </c>
      <c r="J309" s="116">
        <v>-5</v>
      </c>
    </row>
    <row r="310" spans="1:10" s="115" customFormat="1" ht="12.75">
      <c r="A310" s="119" t="s">
        <v>1006</v>
      </c>
      <c r="B310" s="119" t="s">
        <v>534</v>
      </c>
      <c r="C310" s="119" t="s">
        <v>1511</v>
      </c>
      <c r="D310" s="119" t="s">
        <v>915</v>
      </c>
      <c r="E310" s="119" t="s">
        <v>916</v>
      </c>
      <c r="F310" s="119" t="s">
        <v>1008</v>
      </c>
      <c r="G310" s="119" t="s">
        <v>918</v>
      </c>
      <c r="H310" s="119" t="s">
        <v>919</v>
      </c>
      <c r="I310" s="119" t="s">
        <v>1382</v>
      </c>
      <c r="J310" s="116">
        <v>-5</v>
      </c>
    </row>
    <row r="311" spans="1:10" s="115" customFormat="1" ht="12.75">
      <c r="A311" s="119" t="s">
        <v>1093</v>
      </c>
      <c r="B311" s="119" t="s">
        <v>540</v>
      </c>
      <c r="C311" s="119" t="s">
        <v>1512</v>
      </c>
      <c r="D311" s="119" t="s">
        <v>915</v>
      </c>
      <c r="E311" s="119" t="s">
        <v>1026</v>
      </c>
      <c r="F311" s="119" t="s">
        <v>114</v>
      </c>
      <c r="G311" s="119" t="s">
        <v>918</v>
      </c>
      <c r="H311" s="119" t="s">
        <v>919</v>
      </c>
      <c r="I311" s="119" t="s">
        <v>1382</v>
      </c>
      <c r="J311" s="116">
        <v>-5</v>
      </c>
    </row>
    <row r="312" spans="1:10" s="115" customFormat="1" ht="12.75">
      <c r="A312" s="119" t="s">
        <v>1189</v>
      </c>
      <c r="B312" s="119" t="s">
        <v>1513</v>
      </c>
      <c r="C312" s="119" t="s">
        <v>1514</v>
      </c>
      <c r="D312" s="119" t="s">
        <v>915</v>
      </c>
      <c r="E312" s="119" t="s">
        <v>916</v>
      </c>
      <c r="F312" s="119" t="s">
        <v>1191</v>
      </c>
      <c r="G312" s="119" t="s">
        <v>918</v>
      </c>
      <c r="H312" s="119" t="s">
        <v>919</v>
      </c>
      <c r="I312" s="119" t="s">
        <v>1382</v>
      </c>
      <c r="J312" s="116">
        <v>-5</v>
      </c>
    </row>
    <row r="313" spans="1:10" s="115" customFormat="1" ht="12.75">
      <c r="A313" s="119" t="s">
        <v>923</v>
      </c>
      <c r="B313" s="119" t="s">
        <v>210</v>
      </c>
      <c r="C313" s="119" t="s">
        <v>1515</v>
      </c>
      <c r="D313" s="119" t="s">
        <v>915</v>
      </c>
      <c r="E313" s="119" t="s">
        <v>916</v>
      </c>
      <c r="F313" s="119" t="s">
        <v>926</v>
      </c>
      <c r="G313" s="119" t="s">
        <v>918</v>
      </c>
      <c r="H313" s="119" t="s">
        <v>919</v>
      </c>
      <c r="I313" s="119" t="s">
        <v>1382</v>
      </c>
      <c r="J313" s="116">
        <v>-5</v>
      </c>
    </row>
    <row r="314" spans="1:10" s="115" customFormat="1" ht="12.75">
      <c r="A314" s="119" t="s">
        <v>1504</v>
      </c>
      <c r="B314" s="119" t="s">
        <v>440</v>
      </c>
      <c r="C314" s="119" t="s">
        <v>1516</v>
      </c>
      <c r="D314" s="119" t="s">
        <v>915</v>
      </c>
      <c r="E314" s="119" t="s">
        <v>916</v>
      </c>
      <c r="F314" s="119" t="s">
        <v>1506</v>
      </c>
      <c r="G314" s="119" t="s">
        <v>918</v>
      </c>
      <c r="H314" s="119" t="s">
        <v>919</v>
      </c>
      <c r="I314" s="119" t="s">
        <v>1382</v>
      </c>
      <c r="J314" s="116">
        <v>-5</v>
      </c>
    </row>
    <row r="315" spans="1:10" s="115" customFormat="1" ht="12.75">
      <c r="A315" s="119" t="s">
        <v>1200</v>
      </c>
      <c r="B315" s="119" t="s">
        <v>586</v>
      </c>
      <c r="C315" s="119" t="s">
        <v>1517</v>
      </c>
      <c r="D315" s="119" t="s">
        <v>915</v>
      </c>
      <c r="E315" s="119" t="s">
        <v>916</v>
      </c>
      <c r="F315" s="119" t="s">
        <v>1202</v>
      </c>
      <c r="G315" s="119" t="s">
        <v>918</v>
      </c>
      <c r="H315" s="119" t="s">
        <v>919</v>
      </c>
      <c r="I315" s="119" t="s">
        <v>1382</v>
      </c>
      <c r="J315" s="116">
        <v>-5</v>
      </c>
    </row>
    <row r="316" spans="1:10" s="115" customFormat="1" ht="12.75">
      <c r="A316" s="119" t="s">
        <v>1078</v>
      </c>
      <c r="B316" s="119" t="s">
        <v>232</v>
      </c>
      <c r="C316" s="119" t="s">
        <v>1518</v>
      </c>
      <c r="D316" s="119" t="s">
        <v>915</v>
      </c>
      <c r="E316" s="119" t="s">
        <v>1026</v>
      </c>
      <c r="F316" s="119" t="s">
        <v>1080</v>
      </c>
      <c r="G316" s="119" t="s">
        <v>918</v>
      </c>
      <c r="H316" s="119" t="s">
        <v>919</v>
      </c>
      <c r="I316" s="119" t="s">
        <v>1382</v>
      </c>
      <c r="J316" s="116">
        <v>-5</v>
      </c>
    </row>
    <row r="317" spans="1:10" s="115" customFormat="1" ht="12.75">
      <c r="A317" s="119" t="s">
        <v>1038</v>
      </c>
      <c r="B317" s="119" t="s">
        <v>638</v>
      </c>
      <c r="C317" s="119" t="s">
        <v>1519</v>
      </c>
      <c r="D317" s="119" t="s">
        <v>915</v>
      </c>
      <c r="E317" s="119" t="s">
        <v>916</v>
      </c>
      <c r="F317" s="119" t="s">
        <v>1041</v>
      </c>
      <c r="G317" s="119" t="s">
        <v>918</v>
      </c>
      <c r="H317" s="119" t="s">
        <v>919</v>
      </c>
      <c r="I317" s="119" t="s">
        <v>1382</v>
      </c>
      <c r="J317" s="116">
        <v>-5</v>
      </c>
    </row>
    <row r="318" spans="1:10" s="316" customFormat="1" ht="12.75">
      <c r="A318" s="314" t="s">
        <v>1055</v>
      </c>
      <c r="B318" s="314" t="s">
        <v>234</v>
      </c>
      <c r="C318" s="314" t="s">
        <v>1520</v>
      </c>
      <c r="D318" s="314" t="s">
        <v>915</v>
      </c>
      <c r="E318" s="314" t="s">
        <v>1026</v>
      </c>
      <c r="F318" s="314" t="s">
        <v>82</v>
      </c>
      <c r="G318" s="314" t="s">
        <v>918</v>
      </c>
      <c r="H318" s="314" t="s">
        <v>919</v>
      </c>
      <c r="I318" s="314" t="s">
        <v>1382</v>
      </c>
      <c r="J318" s="315">
        <v>-5</v>
      </c>
    </row>
    <row r="319" spans="1:10" s="115" customFormat="1" ht="12.75">
      <c r="A319" s="119" t="s">
        <v>1251</v>
      </c>
      <c r="B319" s="119" t="s">
        <v>381</v>
      </c>
      <c r="C319" s="119" t="s">
        <v>1521</v>
      </c>
      <c r="D319" s="119" t="s">
        <v>915</v>
      </c>
      <c r="E319" s="119" t="s">
        <v>1026</v>
      </c>
      <c r="F319" s="119" t="s">
        <v>1254</v>
      </c>
      <c r="G319" s="119" t="s">
        <v>918</v>
      </c>
      <c r="H319" s="119" t="s">
        <v>919</v>
      </c>
      <c r="I319" s="119" t="s">
        <v>1382</v>
      </c>
      <c r="J319" s="116">
        <v>-5</v>
      </c>
    </row>
    <row r="320" spans="1:10" s="115" customFormat="1" ht="12.75">
      <c r="A320" s="119" t="s">
        <v>1152</v>
      </c>
      <c r="B320" s="119" t="s">
        <v>525</v>
      </c>
      <c r="C320" s="119" t="s">
        <v>1522</v>
      </c>
      <c r="D320" s="119" t="s">
        <v>915</v>
      </c>
      <c r="E320" s="119" t="s">
        <v>916</v>
      </c>
      <c r="F320" s="119" t="s">
        <v>1154</v>
      </c>
      <c r="G320" s="119" t="s">
        <v>918</v>
      </c>
      <c r="H320" s="119" t="s">
        <v>919</v>
      </c>
      <c r="I320" s="119" t="s">
        <v>1382</v>
      </c>
      <c r="J320" s="116">
        <v>-5</v>
      </c>
    </row>
    <row r="321" spans="1:10" s="115" customFormat="1" ht="12.75">
      <c r="A321" s="119" t="s">
        <v>983</v>
      </c>
      <c r="B321" s="119" t="s">
        <v>259</v>
      </c>
      <c r="C321" s="119" t="s">
        <v>1523</v>
      </c>
      <c r="D321" s="119" t="s">
        <v>915</v>
      </c>
      <c r="E321" s="119" t="s">
        <v>916</v>
      </c>
      <c r="F321" s="119" t="s">
        <v>985</v>
      </c>
      <c r="G321" s="119" t="s">
        <v>918</v>
      </c>
      <c r="H321" s="119" t="s">
        <v>919</v>
      </c>
      <c r="I321" s="119" t="s">
        <v>1382</v>
      </c>
      <c r="J321" s="116">
        <v>-5</v>
      </c>
    </row>
    <row r="322" spans="1:10" s="115" customFormat="1" ht="12.75">
      <c r="A322" s="119" t="s">
        <v>1013</v>
      </c>
      <c r="B322" s="119" t="s">
        <v>1524</v>
      </c>
      <c r="C322" s="119" t="s">
        <v>1525</v>
      </c>
      <c r="D322" s="119" t="s">
        <v>915</v>
      </c>
      <c r="E322" s="119" t="s">
        <v>916</v>
      </c>
      <c r="F322" s="119" t="s">
        <v>1015</v>
      </c>
      <c r="G322" s="119" t="s">
        <v>918</v>
      </c>
      <c r="H322" s="119" t="s">
        <v>919</v>
      </c>
      <c r="I322" s="119" t="s">
        <v>1382</v>
      </c>
      <c r="J322" s="116">
        <v>-5</v>
      </c>
    </row>
    <row r="323" spans="1:10" s="115" customFormat="1" ht="12.75">
      <c r="A323" s="119" t="s">
        <v>1526</v>
      </c>
      <c r="B323" s="119" t="s">
        <v>395</v>
      </c>
      <c r="C323" s="119" t="s">
        <v>1527</v>
      </c>
      <c r="D323" s="119" t="s">
        <v>915</v>
      </c>
      <c r="E323" s="119" t="s">
        <v>916</v>
      </c>
      <c r="F323" s="119" t="s">
        <v>89</v>
      </c>
      <c r="G323" s="119" t="s">
        <v>918</v>
      </c>
      <c r="H323" s="119" t="s">
        <v>919</v>
      </c>
      <c r="I323" s="119" t="s">
        <v>1382</v>
      </c>
      <c r="J323" s="116">
        <v>-5</v>
      </c>
    </row>
    <row r="324" spans="1:10" s="115" customFormat="1" ht="12.75">
      <c r="A324" s="119" t="s">
        <v>1145</v>
      </c>
      <c r="B324" s="119" t="s">
        <v>296</v>
      </c>
      <c r="C324" s="119" t="s">
        <v>1528</v>
      </c>
      <c r="D324" s="119" t="s">
        <v>915</v>
      </c>
      <c r="E324" s="119" t="s">
        <v>1026</v>
      </c>
      <c r="F324" s="119" t="s">
        <v>65</v>
      </c>
      <c r="G324" s="119" t="s">
        <v>918</v>
      </c>
      <c r="H324" s="119" t="s">
        <v>919</v>
      </c>
      <c r="I324" s="119" t="s">
        <v>1382</v>
      </c>
      <c r="J324" s="116">
        <v>-5</v>
      </c>
    </row>
    <row r="325" spans="1:10" s="115" customFormat="1" ht="12.75">
      <c r="A325" s="119" t="s">
        <v>1117</v>
      </c>
      <c r="B325" s="119" t="s">
        <v>1529</v>
      </c>
      <c r="C325" s="119" t="s">
        <v>1530</v>
      </c>
      <c r="D325" s="119" t="s">
        <v>915</v>
      </c>
      <c r="E325" s="119" t="s">
        <v>1026</v>
      </c>
      <c r="F325" s="119" t="s">
        <v>1120</v>
      </c>
      <c r="G325" s="119" t="s">
        <v>918</v>
      </c>
      <c r="H325" s="119" t="s">
        <v>919</v>
      </c>
      <c r="I325" s="119" t="s">
        <v>1382</v>
      </c>
      <c r="J325" s="116">
        <v>-5</v>
      </c>
    </row>
    <row r="326" spans="1:10" s="115" customFormat="1" ht="12.75">
      <c r="A326" s="119" t="s">
        <v>1531</v>
      </c>
      <c r="B326" s="119" t="s">
        <v>751</v>
      </c>
      <c r="C326" s="119" t="s">
        <v>1532</v>
      </c>
      <c r="D326" s="119" t="s">
        <v>915</v>
      </c>
      <c r="E326" s="119" t="s">
        <v>916</v>
      </c>
      <c r="F326" s="119" t="s">
        <v>1533</v>
      </c>
      <c r="G326" s="119" t="s">
        <v>918</v>
      </c>
      <c r="H326" s="119" t="s">
        <v>919</v>
      </c>
      <c r="I326" s="119" t="s">
        <v>1382</v>
      </c>
      <c r="J326" s="116">
        <v>-5</v>
      </c>
    </row>
    <row r="327" spans="1:10" s="115" customFormat="1" ht="12.75">
      <c r="A327" s="119" t="s">
        <v>963</v>
      </c>
      <c r="B327" s="119" t="s">
        <v>249</v>
      </c>
      <c r="C327" s="119" t="s">
        <v>1534</v>
      </c>
      <c r="D327" s="119" t="s">
        <v>915</v>
      </c>
      <c r="E327" s="119" t="s">
        <v>1026</v>
      </c>
      <c r="F327" s="119" t="s">
        <v>113</v>
      </c>
      <c r="G327" s="119" t="s">
        <v>918</v>
      </c>
      <c r="H327" s="119" t="s">
        <v>919</v>
      </c>
      <c r="I327" s="119" t="s">
        <v>1382</v>
      </c>
      <c r="J327" s="116">
        <v>-5</v>
      </c>
    </row>
    <row r="328" spans="1:10" s="115" customFormat="1" ht="12.75">
      <c r="A328" s="119" t="s">
        <v>1535</v>
      </c>
      <c r="B328" s="119" t="s">
        <v>481</v>
      </c>
      <c r="C328" s="119" t="s">
        <v>1536</v>
      </c>
      <c r="D328" s="119" t="s">
        <v>915</v>
      </c>
      <c r="E328" s="119" t="s">
        <v>916</v>
      </c>
      <c r="F328" s="119" t="s">
        <v>161</v>
      </c>
      <c r="G328" s="119" t="s">
        <v>918</v>
      </c>
      <c r="H328" s="119" t="s">
        <v>919</v>
      </c>
      <c r="I328" s="119" t="s">
        <v>1382</v>
      </c>
      <c r="J328" s="116">
        <v>-5</v>
      </c>
    </row>
    <row r="329" spans="1:10" s="115" customFormat="1" ht="12.75">
      <c r="A329" s="119" t="s">
        <v>1155</v>
      </c>
      <c r="B329" s="119" t="s">
        <v>1537</v>
      </c>
      <c r="C329" s="119" t="s">
        <v>1538</v>
      </c>
      <c r="D329" s="119" t="s">
        <v>915</v>
      </c>
      <c r="E329" s="119" t="s">
        <v>916</v>
      </c>
      <c r="F329" s="119" t="s">
        <v>1157</v>
      </c>
      <c r="G329" s="119" t="s">
        <v>918</v>
      </c>
      <c r="H329" s="119" t="s">
        <v>919</v>
      </c>
      <c r="I329" s="119" t="s">
        <v>1382</v>
      </c>
      <c r="J329" s="116">
        <v>-5</v>
      </c>
    </row>
    <row r="330" spans="1:10" s="115" customFormat="1" ht="12.75">
      <c r="A330" s="119" t="s">
        <v>1334</v>
      </c>
      <c r="B330" s="119" t="s">
        <v>1539</v>
      </c>
      <c r="C330" s="119" t="s">
        <v>1540</v>
      </c>
      <c r="D330" s="119" t="s">
        <v>915</v>
      </c>
      <c r="E330" s="119" t="s">
        <v>916</v>
      </c>
      <c r="F330" s="119" t="s">
        <v>1336</v>
      </c>
      <c r="G330" s="119" t="s">
        <v>918</v>
      </c>
      <c r="H330" s="119" t="s">
        <v>919</v>
      </c>
      <c r="I330" s="119" t="s">
        <v>1382</v>
      </c>
      <c r="J330" s="116">
        <v>-5</v>
      </c>
    </row>
    <row r="331" spans="1:10" s="115" customFormat="1" ht="12.75">
      <c r="A331" s="119" t="s">
        <v>1189</v>
      </c>
      <c r="B331" s="119" t="s">
        <v>329</v>
      </c>
      <c r="C331" s="119" t="s">
        <v>1541</v>
      </c>
      <c r="D331" s="119" t="s">
        <v>915</v>
      </c>
      <c r="E331" s="119" t="s">
        <v>1026</v>
      </c>
      <c r="F331" s="119" t="s">
        <v>1191</v>
      </c>
      <c r="G331" s="119" t="s">
        <v>918</v>
      </c>
      <c r="H331" s="119" t="s">
        <v>919</v>
      </c>
      <c r="I331" s="119" t="s">
        <v>1382</v>
      </c>
      <c r="J331" s="116">
        <v>-5</v>
      </c>
    </row>
    <row r="332" spans="1:10" s="115" customFormat="1" ht="12.75">
      <c r="A332" s="119" t="s">
        <v>1058</v>
      </c>
      <c r="B332" s="119" t="s">
        <v>580</v>
      </c>
      <c r="C332" s="119" t="s">
        <v>1542</v>
      </c>
      <c r="D332" s="119" t="s">
        <v>915</v>
      </c>
      <c r="E332" s="119" t="s">
        <v>1026</v>
      </c>
      <c r="F332" s="119" t="s">
        <v>1061</v>
      </c>
      <c r="G332" s="119" t="s">
        <v>918</v>
      </c>
      <c r="H332" s="119" t="s">
        <v>919</v>
      </c>
      <c r="I332" s="119" t="s">
        <v>1382</v>
      </c>
      <c r="J332" s="116">
        <v>-5</v>
      </c>
    </row>
    <row r="333" spans="1:10" s="115" customFormat="1" ht="12.75">
      <c r="A333" s="119" t="s">
        <v>1460</v>
      </c>
      <c r="B333" s="119" t="s">
        <v>505</v>
      </c>
      <c r="C333" s="119" t="s">
        <v>1543</v>
      </c>
      <c r="D333" s="119" t="s">
        <v>915</v>
      </c>
      <c r="E333" s="119" t="s">
        <v>1026</v>
      </c>
      <c r="F333" s="119" t="s">
        <v>1463</v>
      </c>
      <c r="G333" s="119" t="s">
        <v>918</v>
      </c>
      <c r="H333" s="119" t="s">
        <v>919</v>
      </c>
      <c r="I333" s="119" t="s">
        <v>1382</v>
      </c>
      <c r="J333" s="116">
        <v>-5</v>
      </c>
    </row>
    <row r="334" spans="1:10" s="115" customFormat="1" ht="12.75">
      <c r="A334" s="119" t="s">
        <v>923</v>
      </c>
      <c r="B334" s="119" t="s">
        <v>192</v>
      </c>
      <c r="C334" s="119" t="s">
        <v>1544</v>
      </c>
      <c r="D334" s="119" t="s">
        <v>915</v>
      </c>
      <c r="E334" s="119" t="s">
        <v>916</v>
      </c>
      <c r="F334" s="119" t="s">
        <v>926</v>
      </c>
      <c r="G334" s="119" t="s">
        <v>918</v>
      </c>
      <c r="H334" s="119" t="s">
        <v>919</v>
      </c>
      <c r="I334" s="119" t="s">
        <v>1382</v>
      </c>
      <c r="J334" s="116">
        <v>-5</v>
      </c>
    </row>
    <row r="335" spans="1:10" s="115" customFormat="1" ht="12.75">
      <c r="A335" s="119" t="s">
        <v>1545</v>
      </c>
      <c r="B335" s="119" t="s">
        <v>548</v>
      </c>
      <c r="C335" s="119" t="s">
        <v>1546</v>
      </c>
      <c r="D335" s="119" t="s">
        <v>915</v>
      </c>
      <c r="E335" s="119" t="s">
        <v>916</v>
      </c>
      <c r="F335" s="119" t="s">
        <v>1547</v>
      </c>
      <c r="G335" s="119" t="s">
        <v>918</v>
      </c>
      <c r="H335" s="119" t="s">
        <v>919</v>
      </c>
      <c r="I335" s="119" t="s">
        <v>1382</v>
      </c>
      <c r="J335" s="116">
        <v>-5</v>
      </c>
    </row>
    <row r="336" spans="1:10" s="115" customFormat="1" ht="12.75">
      <c r="A336" s="119" t="s">
        <v>963</v>
      </c>
      <c r="B336" s="119" t="s">
        <v>1548</v>
      </c>
      <c r="C336" s="119" t="s">
        <v>1549</v>
      </c>
      <c r="D336" s="119" t="s">
        <v>915</v>
      </c>
      <c r="E336" s="119" t="s">
        <v>916</v>
      </c>
      <c r="F336" s="119" t="s">
        <v>113</v>
      </c>
      <c r="G336" s="119" t="s">
        <v>918</v>
      </c>
      <c r="H336" s="119" t="s">
        <v>919</v>
      </c>
      <c r="I336" s="119" t="s">
        <v>1382</v>
      </c>
      <c r="J336" s="116">
        <v>-5</v>
      </c>
    </row>
    <row r="337" spans="1:10" s="115" customFormat="1" ht="12.75">
      <c r="A337" s="119" t="s">
        <v>1550</v>
      </c>
      <c r="B337" s="119" t="s">
        <v>706</v>
      </c>
      <c r="C337" s="119" t="s">
        <v>1551</v>
      </c>
      <c r="D337" s="119" t="s">
        <v>915</v>
      </c>
      <c r="E337" s="119" t="s">
        <v>916</v>
      </c>
      <c r="F337" s="119" t="s">
        <v>1552</v>
      </c>
      <c r="G337" s="119" t="s">
        <v>918</v>
      </c>
      <c r="H337" s="119" t="s">
        <v>919</v>
      </c>
      <c r="I337" s="119" t="s">
        <v>1382</v>
      </c>
      <c r="J337" s="116">
        <v>-5</v>
      </c>
    </row>
    <row r="338" spans="1:10" s="115" customFormat="1" ht="12.75">
      <c r="A338" s="119" t="s">
        <v>1175</v>
      </c>
      <c r="B338" s="119" t="s">
        <v>879</v>
      </c>
      <c r="C338" s="119" t="s">
        <v>1553</v>
      </c>
      <c r="D338" s="119" t="s">
        <v>915</v>
      </c>
      <c r="E338" s="119" t="s">
        <v>916</v>
      </c>
      <c r="F338" s="119" t="s">
        <v>1177</v>
      </c>
      <c r="G338" s="119" t="s">
        <v>918</v>
      </c>
      <c r="H338" s="119" t="s">
        <v>919</v>
      </c>
      <c r="I338" s="119" t="s">
        <v>1382</v>
      </c>
      <c r="J338" s="116">
        <v>-5</v>
      </c>
    </row>
    <row r="339" spans="1:10" s="115" customFormat="1" ht="12.75">
      <c r="A339" s="119" t="s">
        <v>1197</v>
      </c>
      <c r="B339" s="119" t="s">
        <v>574</v>
      </c>
      <c r="C339" s="119" t="s">
        <v>1554</v>
      </c>
      <c r="D339" s="119" t="s">
        <v>915</v>
      </c>
      <c r="E339" s="119" t="s">
        <v>916</v>
      </c>
      <c r="F339" s="119" t="s">
        <v>1199</v>
      </c>
      <c r="G339" s="119" t="s">
        <v>918</v>
      </c>
      <c r="H339" s="119" t="s">
        <v>919</v>
      </c>
      <c r="I339" s="119" t="s">
        <v>1382</v>
      </c>
      <c r="J339" s="116">
        <v>-5</v>
      </c>
    </row>
    <row r="340" spans="1:10" s="115" customFormat="1" ht="12.75">
      <c r="A340" s="119" t="s">
        <v>1303</v>
      </c>
      <c r="B340" s="119" t="s">
        <v>509</v>
      </c>
      <c r="C340" s="119" t="s">
        <v>1555</v>
      </c>
      <c r="D340" s="119" t="s">
        <v>915</v>
      </c>
      <c r="E340" s="119" t="s">
        <v>916</v>
      </c>
      <c r="F340" s="119" t="s">
        <v>149</v>
      </c>
      <c r="G340" s="119" t="s">
        <v>918</v>
      </c>
      <c r="H340" s="119" t="s">
        <v>919</v>
      </c>
      <c r="I340" s="119" t="s">
        <v>1382</v>
      </c>
      <c r="J340" s="116">
        <v>-5</v>
      </c>
    </row>
    <row r="341" spans="1:10" s="115" customFormat="1" ht="12.75">
      <c r="A341" s="119" t="s">
        <v>949</v>
      </c>
      <c r="B341" s="119" t="s">
        <v>719</v>
      </c>
      <c r="C341" s="119" t="s">
        <v>1556</v>
      </c>
      <c r="D341" s="119" t="s">
        <v>915</v>
      </c>
      <c r="E341" s="119" t="s">
        <v>916</v>
      </c>
      <c r="F341" s="119" t="s">
        <v>951</v>
      </c>
      <c r="G341" s="119" t="s">
        <v>918</v>
      </c>
      <c r="H341" s="119" t="s">
        <v>919</v>
      </c>
      <c r="I341" s="119" t="s">
        <v>1382</v>
      </c>
      <c r="J341" s="116">
        <v>-5</v>
      </c>
    </row>
    <row r="342" spans="1:10" s="115" customFormat="1" ht="12.75">
      <c r="A342" s="119" t="s">
        <v>1084</v>
      </c>
      <c r="B342" s="119" t="s">
        <v>369</v>
      </c>
      <c r="C342" s="119" t="s">
        <v>1557</v>
      </c>
      <c r="D342" s="119" t="s">
        <v>915</v>
      </c>
      <c r="E342" s="119" t="s">
        <v>916</v>
      </c>
      <c r="F342" s="119" t="s">
        <v>1087</v>
      </c>
      <c r="G342" s="119" t="s">
        <v>918</v>
      </c>
      <c r="H342" s="119" t="s">
        <v>919</v>
      </c>
      <c r="I342" s="119" t="s">
        <v>1382</v>
      </c>
      <c r="J342" s="116">
        <v>-5</v>
      </c>
    </row>
    <row r="343" spans="1:10" s="115" customFormat="1" ht="12.75">
      <c r="A343" s="119" t="s">
        <v>1260</v>
      </c>
      <c r="B343" s="119" t="s">
        <v>450</v>
      </c>
      <c r="C343" s="119" t="s">
        <v>1558</v>
      </c>
      <c r="D343" s="119" t="s">
        <v>915</v>
      </c>
      <c r="E343" s="119" t="s">
        <v>916</v>
      </c>
      <c r="F343" s="119" t="s">
        <v>72</v>
      </c>
      <c r="G343" s="119" t="s">
        <v>918</v>
      </c>
      <c r="H343" s="119" t="s">
        <v>919</v>
      </c>
      <c r="I343" s="119" t="s">
        <v>1382</v>
      </c>
      <c r="J343" s="116">
        <v>-5</v>
      </c>
    </row>
    <row r="344" spans="1:10" s="115" customFormat="1" ht="12.75">
      <c r="A344" s="119" t="s">
        <v>1299</v>
      </c>
      <c r="B344" s="119" t="s">
        <v>1559</v>
      </c>
      <c r="C344" s="119" t="s">
        <v>1560</v>
      </c>
      <c r="D344" s="119" t="s">
        <v>915</v>
      </c>
      <c r="E344" s="119" t="s">
        <v>916</v>
      </c>
      <c r="F344" s="119" t="s">
        <v>1301</v>
      </c>
      <c r="G344" s="119" t="s">
        <v>918</v>
      </c>
      <c r="H344" s="119" t="s">
        <v>919</v>
      </c>
      <c r="I344" s="119" t="s">
        <v>1382</v>
      </c>
      <c r="J344" s="116">
        <v>-5</v>
      </c>
    </row>
    <row r="345" spans="1:10" s="115" customFormat="1" ht="12.75">
      <c r="A345" s="119" t="s">
        <v>923</v>
      </c>
      <c r="B345" s="119" t="s">
        <v>840</v>
      </c>
      <c r="C345" s="119" t="s">
        <v>1561</v>
      </c>
      <c r="D345" s="119" t="s">
        <v>915</v>
      </c>
      <c r="E345" s="119" t="s">
        <v>916</v>
      </c>
      <c r="F345" s="119" t="s">
        <v>926</v>
      </c>
      <c r="G345" s="119" t="s">
        <v>918</v>
      </c>
      <c r="H345" s="119" t="s">
        <v>919</v>
      </c>
      <c r="I345" s="119" t="s">
        <v>1382</v>
      </c>
      <c r="J345" s="116">
        <v>-5</v>
      </c>
    </row>
    <row r="346" spans="1:10" s="115" customFormat="1" ht="12.75">
      <c r="A346" s="119" t="s">
        <v>1088</v>
      </c>
      <c r="B346" s="119" t="s">
        <v>573</v>
      </c>
      <c r="C346" s="119" t="s">
        <v>1562</v>
      </c>
      <c r="D346" s="119" t="s">
        <v>915</v>
      </c>
      <c r="E346" s="119" t="s">
        <v>1026</v>
      </c>
      <c r="F346" s="119" t="s">
        <v>1090</v>
      </c>
      <c r="G346" s="119" t="s">
        <v>918</v>
      </c>
      <c r="H346" s="119" t="s">
        <v>919</v>
      </c>
      <c r="I346" s="119" t="s">
        <v>1382</v>
      </c>
      <c r="J346" s="116">
        <v>-5</v>
      </c>
    </row>
    <row r="347" spans="1:10" s="115" customFormat="1" ht="12.75">
      <c r="A347" s="119" t="s">
        <v>1295</v>
      </c>
      <c r="B347" s="119" t="s">
        <v>280</v>
      </c>
      <c r="C347" s="119" t="s">
        <v>1563</v>
      </c>
      <c r="D347" s="119" t="s">
        <v>915</v>
      </c>
      <c r="E347" s="119" t="s">
        <v>1026</v>
      </c>
      <c r="F347" s="119" t="s">
        <v>1297</v>
      </c>
      <c r="G347" s="119" t="s">
        <v>918</v>
      </c>
      <c r="H347" s="119" t="s">
        <v>919</v>
      </c>
      <c r="I347" s="119" t="s">
        <v>1382</v>
      </c>
      <c r="J347" s="116">
        <v>-5</v>
      </c>
    </row>
    <row r="348" spans="1:10" s="115" customFormat="1" ht="12.75">
      <c r="A348" s="119" t="s">
        <v>1357</v>
      </c>
      <c r="B348" s="119" t="s">
        <v>362</v>
      </c>
      <c r="C348" s="119" t="s">
        <v>1564</v>
      </c>
      <c r="D348" s="119" t="s">
        <v>915</v>
      </c>
      <c r="E348" s="119" t="s">
        <v>916</v>
      </c>
      <c r="F348" s="119" t="s">
        <v>1360</v>
      </c>
      <c r="G348" s="119" t="s">
        <v>918</v>
      </c>
      <c r="H348" s="119" t="s">
        <v>919</v>
      </c>
      <c r="I348" s="119" t="s">
        <v>1382</v>
      </c>
      <c r="J348" s="116">
        <v>-5</v>
      </c>
    </row>
    <row r="349" spans="1:10" s="115" customFormat="1" ht="12.75">
      <c r="A349" s="119" t="s">
        <v>1303</v>
      </c>
      <c r="B349" s="119" t="s">
        <v>1565</v>
      </c>
      <c r="C349" s="119" t="s">
        <v>1566</v>
      </c>
      <c r="D349" s="119" t="s">
        <v>915</v>
      </c>
      <c r="E349" s="119" t="s">
        <v>1026</v>
      </c>
      <c r="F349" s="119" t="s">
        <v>149</v>
      </c>
      <c r="G349" s="119" t="s">
        <v>918</v>
      </c>
      <c r="H349" s="119" t="s">
        <v>919</v>
      </c>
      <c r="I349" s="119" t="s">
        <v>1382</v>
      </c>
      <c r="J349" s="116">
        <v>-5</v>
      </c>
    </row>
    <row r="350" spans="1:10" s="115" customFormat="1" ht="12.75">
      <c r="A350" s="119" t="s">
        <v>1155</v>
      </c>
      <c r="B350" s="119" t="s">
        <v>353</v>
      </c>
      <c r="C350" s="119" t="s">
        <v>1567</v>
      </c>
      <c r="D350" s="119" t="s">
        <v>915</v>
      </c>
      <c r="E350" s="119" t="s">
        <v>916</v>
      </c>
      <c r="F350" s="119" t="s">
        <v>1157</v>
      </c>
      <c r="G350" s="119" t="s">
        <v>918</v>
      </c>
      <c r="H350" s="119" t="s">
        <v>919</v>
      </c>
      <c r="I350" s="119" t="s">
        <v>1382</v>
      </c>
      <c r="J350" s="116">
        <v>-5</v>
      </c>
    </row>
    <row r="351" spans="1:10" s="115" customFormat="1" ht="12.75">
      <c r="A351" s="119" t="s">
        <v>1164</v>
      </c>
      <c r="B351" s="119" t="s">
        <v>610</v>
      </c>
      <c r="C351" s="119" t="s">
        <v>1568</v>
      </c>
      <c r="D351" s="119" t="s">
        <v>915</v>
      </c>
      <c r="E351" s="119" t="s">
        <v>1026</v>
      </c>
      <c r="F351" s="119" t="s">
        <v>1166</v>
      </c>
      <c r="G351" s="119" t="s">
        <v>918</v>
      </c>
      <c r="H351" s="119" t="s">
        <v>919</v>
      </c>
      <c r="I351" s="119" t="s">
        <v>1382</v>
      </c>
      <c r="J351" s="116">
        <v>-5</v>
      </c>
    </row>
    <row r="352" spans="1:10" s="115" customFormat="1" ht="12.75">
      <c r="A352" s="119" t="s">
        <v>1299</v>
      </c>
      <c r="B352" s="119" t="s">
        <v>1569</v>
      </c>
      <c r="C352" s="119" t="s">
        <v>1570</v>
      </c>
      <c r="D352" s="119" t="s">
        <v>915</v>
      </c>
      <c r="E352" s="119" t="s">
        <v>916</v>
      </c>
      <c r="F352" s="119" t="s">
        <v>1301</v>
      </c>
      <c r="G352" s="119" t="s">
        <v>918</v>
      </c>
      <c r="H352" s="119" t="s">
        <v>919</v>
      </c>
      <c r="I352" s="119" t="s">
        <v>1382</v>
      </c>
      <c r="J352" s="116">
        <v>-5</v>
      </c>
    </row>
    <row r="353" spans="1:10" s="115" customFormat="1" ht="12.75">
      <c r="A353" s="119" t="s">
        <v>923</v>
      </c>
      <c r="B353" s="119" t="s">
        <v>806</v>
      </c>
      <c r="C353" s="119" t="s">
        <v>1571</v>
      </c>
      <c r="D353" s="119" t="s">
        <v>915</v>
      </c>
      <c r="E353" s="119" t="s">
        <v>916</v>
      </c>
      <c r="F353" s="119" t="s">
        <v>926</v>
      </c>
      <c r="G353" s="119" t="s">
        <v>918</v>
      </c>
      <c r="H353" s="119" t="s">
        <v>919</v>
      </c>
      <c r="I353" s="119" t="s">
        <v>1382</v>
      </c>
      <c r="J353" s="116">
        <v>-5</v>
      </c>
    </row>
    <row r="354" spans="1:10" s="115" customFormat="1" ht="12.75">
      <c r="A354" s="119" t="s">
        <v>1164</v>
      </c>
      <c r="B354" s="119" t="s">
        <v>503</v>
      </c>
      <c r="C354" s="119" t="s">
        <v>1572</v>
      </c>
      <c r="D354" s="119" t="s">
        <v>915</v>
      </c>
      <c r="E354" s="119" t="s">
        <v>916</v>
      </c>
      <c r="F354" s="119" t="s">
        <v>1166</v>
      </c>
      <c r="G354" s="119" t="s">
        <v>918</v>
      </c>
      <c r="H354" s="119" t="s">
        <v>919</v>
      </c>
      <c r="I354" s="119" t="s">
        <v>1382</v>
      </c>
      <c r="J354" s="116">
        <v>-5</v>
      </c>
    </row>
    <row r="355" spans="1:10" s="115" customFormat="1" ht="12.75">
      <c r="A355" s="119" t="s">
        <v>1251</v>
      </c>
      <c r="B355" s="119" t="s">
        <v>753</v>
      </c>
      <c r="C355" s="119" t="s">
        <v>1573</v>
      </c>
      <c r="D355" s="119" t="s">
        <v>915</v>
      </c>
      <c r="E355" s="119" t="s">
        <v>916</v>
      </c>
      <c r="F355" s="119" t="s">
        <v>1254</v>
      </c>
      <c r="G355" s="119" t="s">
        <v>918</v>
      </c>
      <c r="H355" s="119" t="s">
        <v>919</v>
      </c>
      <c r="I355" s="119" t="s">
        <v>1382</v>
      </c>
      <c r="J355" s="116">
        <v>-5</v>
      </c>
    </row>
    <row r="356" spans="1:10" s="115" customFormat="1" ht="12.75">
      <c r="A356" s="119" t="s">
        <v>1357</v>
      </c>
      <c r="B356" s="119" t="s">
        <v>237</v>
      </c>
      <c r="C356" s="119" t="s">
        <v>1574</v>
      </c>
      <c r="D356" s="119" t="s">
        <v>915</v>
      </c>
      <c r="E356" s="119" t="s">
        <v>1026</v>
      </c>
      <c r="F356" s="119" t="s">
        <v>1360</v>
      </c>
      <c r="G356" s="119" t="s">
        <v>918</v>
      </c>
      <c r="H356" s="119" t="s">
        <v>919</v>
      </c>
      <c r="I356" s="119" t="s">
        <v>1382</v>
      </c>
      <c r="J356" s="116">
        <v>-5</v>
      </c>
    </row>
    <row r="357" spans="1:10" s="115" customFormat="1" ht="12.75">
      <c r="A357" s="119" t="s">
        <v>1142</v>
      </c>
      <c r="B357" s="119" t="s">
        <v>423</v>
      </c>
      <c r="C357" s="119" t="s">
        <v>1575</v>
      </c>
      <c r="D357" s="119" t="s">
        <v>915</v>
      </c>
      <c r="E357" s="119" t="s">
        <v>916</v>
      </c>
      <c r="F357" s="119" t="s">
        <v>1144</v>
      </c>
      <c r="G357" s="119" t="s">
        <v>918</v>
      </c>
      <c r="H357" s="119" t="s">
        <v>919</v>
      </c>
      <c r="I357" s="119" t="s">
        <v>1382</v>
      </c>
      <c r="J357" s="116">
        <v>-5</v>
      </c>
    </row>
    <row r="358" spans="1:10" s="115" customFormat="1" ht="12.75">
      <c r="A358" s="119" t="s">
        <v>996</v>
      </c>
      <c r="B358" s="119" t="s">
        <v>1576</v>
      </c>
      <c r="C358" s="119" t="s">
        <v>1577</v>
      </c>
      <c r="D358" s="119" t="s">
        <v>915</v>
      </c>
      <c r="E358" s="119" t="s">
        <v>916</v>
      </c>
      <c r="F358" s="119" t="s">
        <v>998</v>
      </c>
      <c r="G358" s="119" t="s">
        <v>918</v>
      </c>
      <c r="H358" s="119" t="s">
        <v>919</v>
      </c>
      <c r="I358" s="119" t="s">
        <v>1382</v>
      </c>
      <c r="J358" s="116">
        <v>-5</v>
      </c>
    </row>
    <row r="359" spans="1:10" s="115" customFormat="1" ht="12.75">
      <c r="A359" s="119" t="s">
        <v>1299</v>
      </c>
      <c r="B359" s="119" t="s">
        <v>385</v>
      </c>
      <c r="C359" s="119" t="s">
        <v>1578</v>
      </c>
      <c r="D359" s="119" t="s">
        <v>915</v>
      </c>
      <c r="E359" s="119" t="s">
        <v>1026</v>
      </c>
      <c r="F359" s="119" t="s">
        <v>1301</v>
      </c>
      <c r="G359" s="119" t="s">
        <v>918</v>
      </c>
      <c r="H359" s="119" t="s">
        <v>919</v>
      </c>
      <c r="I359" s="119" t="s">
        <v>1382</v>
      </c>
      <c r="J359" s="116">
        <v>-5</v>
      </c>
    </row>
    <row r="360" spans="1:10" s="115" customFormat="1" ht="12.75">
      <c r="A360" s="119" t="s">
        <v>1204</v>
      </c>
      <c r="B360" s="119" t="s">
        <v>801</v>
      </c>
      <c r="C360" s="119" t="s">
        <v>1579</v>
      </c>
      <c r="D360" s="119" t="s">
        <v>915</v>
      </c>
      <c r="E360" s="119" t="s">
        <v>916</v>
      </c>
      <c r="F360" s="119" t="s">
        <v>1206</v>
      </c>
      <c r="G360" s="119" t="s">
        <v>918</v>
      </c>
      <c r="H360" s="119" t="s">
        <v>919</v>
      </c>
      <c r="I360" s="119" t="s">
        <v>1382</v>
      </c>
      <c r="J360" s="116">
        <v>-5</v>
      </c>
    </row>
    <row r="361" spans="1:10" s="115" customFormat="1" ht="12.75">
      <c r="A361" s="119" t="s">
        <v>1312</v>
      </c>
      <c r="B361" s="119" t="s">
        <v>649</v>
      </c>
      <c r="C361" s="119" t="s">
        <v>1580</v>
      </c>
      <c r="D361" s="119" t="s">
        <v>915</v>
      </c>
      <c r="E361" s="119" t="s">
        <v>916</v>
      </c>
      <c r="F361" s="119" t="s">
        <v>1314</v>
      </c>
      <c r="G361" s="119" t="s">
        <v>918</v>
      </c>
      <c r="H361" s="119" t="s">
        <v>919</v>
      </c>
      <c r="I361" s="119" t="s">
        <v>1382</v>
      </c>
      <c r="J361" s="116">
        <v>-5</v>
      </c>
    </row>
    <row r="362" spans="1:10" s="115" customFormat="1" ht="12.75">
      <c r="A362" s="119" t="s">
        <v>1303</v>
      </c>
      <c r="B362" s="119" t="s">
        <v>264</v>
      </c>
      <c r="C362" s="119" t="s">
        <v>1581</v>
      </c>
      <c r="D362" s="119" t="s">
        <v>915</v>
      </c>
      <c r="E362" s="119" t="s">
        <v>916</v>
      </c>
      <c r="F362" s="119" t="s">
        <v>149</v>
      </c>
      <c r="G362" s="119" t="s">
        <v>918</v>
      </c>
      <c r="H362" s="119" t="s">
        <v>919</v>
      </c>
      <c r="I362" s="119" t="s">
        <v>1382</v>
      </c>
      <c r="J362" s="116">
        <v>-5</v>
      </c>
    </row>
    <row r="363" spans="1:10" s="115" customFormat="1" ht="12.75">
      <c r="A363" s="119" t="s">
        <v>1280</v>
      </c>
      <c r="B363" s="119" t="s">
        <v>1582</v>
      </c>
      <c r="C363" s="119" t="s">
        <v>1583</v>
      </c>
      <c r="D363" s="119" t="s">
        <v>915</v>
      </c>
      <c r="E363" s="119" t="s">
        <v>916</v>
      </c>
      <c r="F363" s="119" t="s">
        <v>1282</v>
      </c>
      <c r="G363" s="119" t="s">
        <v>918</v>
      </c>
      <c r="H363" s="119" t="s">
        <v>919</v>
      </c>
      <c r="I363" s="119" t="s">
        <v>1382</v>
      </c>
      <c r="J363" s="116">
        <v>-5</v>
      </c>
    </row>
    <row r="364" spans="1:10" s="115" customFormat="1" ht="12.75">
      <c r="A364" s="119" t="s">
        <v>967</v>
      </c>
      <c r="B364" s="119" t="s">
        <v>407</v>
      </c>
      <c r="C364" s="119" t="s">
        <v>1584</v>
      </c>
      <c r="D364" s="119" t="s">
        <v>915</v>
      </c>
      <c r="E364" s="119" t="s">
        <v>1026</v>
      </c>
      <c r="F364" s="119" t="s">
        <v>969</v>
      </c>
      <c r="G364" s="119" t="s">
        <v>918</v>
      </c>
      <c r="H364" s="119" t="s">
        <v>919</v>
      </c>
      <c r="I364" s="119" t="s">
        <v>1382</v>
      </c>
      <c r="J364" s="116">
        <v>-5</v>
      </c>
    </row>
    <row r="365" spans="1:10" s="115" customFormat="1" ht="12.75">
      <c r="A365" s="119" t="s">
        <v>930</v>
      </c>
      <c r="B365" s="119" t="s">
        <v>532</v>
      </c>
      <c r="C365" s="119" t="s">
        <v>1585</v>
      </c>
      <c r="D365" s="119" t="s">
        <v>915</v>
      </c>
      <c r="E365" s="119" t="s">
        <v>916</v>
      </c>
      <c r="F365" s="119" t="s">
        <v>933</v>
      </c>
      <c r="G365" s="119" t="s">
        <v>918</v>
      </c>
      <c r="H365" s="119" t="s">
        <v>919</v>
      </c>
      <c r="I365" s="119" t="s">
        <v>1382</v>
      </c>
      <c r="J365" s="116">
        <v>-5</v>
      </c>
    </row>
    <row r="366" spans="1:10" s="115" customFormat="1" ht="12.75">
      <c r="A366" s="119" t="s">
        <v>1215</v>
      </c>
      <c r="B366" s="119" t="s">
        <v>527</v>
      </c>
      <c r="C366" s="119" t="s">
        <v>1153</v>
      </c>
      <c r="D366" s="119" t="s">
        <v>915</v>
      </c>
      <c r="E366" s="119" t="s">
        <v>916</v>
      </c>
      <c r="F366" s="119" t="s">
        <v>1217</v>
      </c>
      <c r="G366" s="119" t="s">
        <v>918</v>
      </c>
      <c r="H366" s="119" t="s">
        <v>919</v>
      </c>
      <c r="I366" s="119" t="s">
        <v>1382</v>
      </c>
      <c r="J366" s="116">
        <v>-5</v>
      </c>
    </row>
    <row r="367" spans="1:10" s="115" customFormat="1" ht="12.75">
      <c r="A367" s="119" t="s">
        <v>1467</v>
      </c>
      <c r="B367" s="119" t="s">
        <v>1586</v>
      </c>
      <c r="C367" s="119" t="s">
        <v>1587</v>
      </c>
      <c r="D367" s="119" t="s">
        <v>915</v>
      </c>
      <c r="E367" s="119" t="s">
        <v>916</v>
      </c>
      <c r="F367" s="119" t="s">
        <v>1469</v>
      </c>
      <c r="G367" s="119" t="s">
        <v>918</v>
      </c>
      <c r="H367" s="119" t="s">
        <v>919</v>
      </c>
      <c r="I367" s="119" t="s">
        <v>1382</v>
      </c>
      <c r="J367" s="116">
        <v>-5</v>
      </c>
    </row>
    <row r="368" spans="1:10" s="115" customFormat="1" ht="12.75">
      <c r="A368" s="119" t="s">
        <v>1400</v>
      </c>
      <c r="B368" s="119" t="s">
        <v>1588</v>
      </c>
      <c r="C368" s="119" t="s">
        <v>1589</v>
      </c>
      <c r="D368" s="119" t="s">
        <v>915</v>
      </c>
      <c r="E368" s="119" t="s">
        <v>916</v>
      </c>
      <c r="F368" s="119" t="s">
        <v>1402</v>
      </c>
      <c r="G368" s="119" t="s">
        <v>918</v>
      </c>
      <c r="H368" s="119" t="s">
        <v>919</v>
      </c>
      <c r="I368" s="119" t="s">
        <v>1382</v>
      </c>
      <c r="J368" s="116">
        <v>-5</v>
      </c>
    </row>
    <row r="369" spans="1:10" s="115" customFormat="1" ht="12.75">
      <c r="A369" s="119" t="s">
        <v>1337</v>
      </c>
      <c r="B369" s="119" t="s">
        <v>476</v>
      </c>
      <c r="C369" s="119" t="s">
        <v>1590</v>
      </c>
      <c r="D369" s="119" t="s">
        <v>915</v>
      </c>
      <c r="E369" s="119" t="s">
        <v>916</v>
      </c>
      <c r="F369" s="119" t="s">
        <v>1340</v>
      </c>
      <c r="G369" s="119" t="s">
        <v>918</v>
      </c>
      <c r="H369" s="119" t="s">
        <v>919</v>
      </c>
      <c r="I369" s="119" t="s">
        <v>1382</v>
      </c>
      <c r="J369" s="116">
        <v>-5</v>
      </c>
    </row>
    <row r="370" spans="1:10" s="115" customFormat="1" ht="12.75">
      <c r="A370" s="119" t="s">
        <v>1272</v>
      </c>
      <c r="B370" s="119" t="s">
        <v>591</v>
      </c>
      <c r="C370" s="119" t="s">
        <v>1591</v>
      </c>
      <c r="D370" s="119" t="s">
        <v>915</v>
      </c>
      <c r="E370" s="119" t="s">
        <v>1026</v>
      </c>
      <c r="F370" s="119" t="s">
        <v>1274</v>
      </c>
      <c r="G370" s="119" t="s">
        <v>918</v>
      </c>
      <c r="H370" s="119" t="s">
        <v>919</v>
      </c>
      <c r="I370" s="119" t="s">
        <v>1382</v>
      </c>
      <c r="J370" s="116">
        <v>-5</v>
      </c>
    </row>
    <row r="371" spans="1:10" s="115" customFormat="1" ht="12.75">
      <c r="A371" s="119" t="s">
        <v>1467</v>
      </c>
      <c r="B371" s="119" t="s">
        <v>429</v>
      </c>
      <c r="C371" s="119" t="s">
        <v>1592</v>
      </c>
      <c r="D371" s="119" t="s">
        <v>915</v>
      </c>
      <c r="E371" s="119" t="s">
        <v>916</v>
      </c>
      <c r="F371" s="119" t="s">
        <v>1469</v>
      </c>
      <c r="G371" s="119" t="s">
        <v>918</v>
      </c>
      <c r="H371" s="119" t="s">
        <v>919</v>
      </c>
      <c r="I371" s="119" t="s">
        <v>1382</v>
      </c>
      <c r="J371" s="116">
        <v>-5</v>
      </c>
    </row>
    <row r="372" spans="1:10" s="115" customFormat="1" ht="12.75">
      <c r="A372" s="119" t="s">
        <v>1593</v>
      </c>
      <c r="B372" s="119" t="s">
        <v>627</v>
      </c>
      <c r="C372" s="119" t="s">
        <v>1594</v>
      </c>
      <c r="D372" s="119" t="s">
        <v>915</v>
      </c>
      <c r="E372" s="119" t="s">
        <v>1026</v>
      </c>
      <c r="F372" s="119" t="s">
        <v>1595</v>
      </c>
      <c r="G372" s="119" t="s">
        <v>918</v>
      </c>
      <c r="H372" s="119" t="s">
        <v>919</v>
      </c>
      <c r="I372" s="119" t="s">
        <v>1382</v>
      </c>
      <c r="J372" s="116">
        <v>-5</v>
      </c>
    </row>
    <row r="373" spans="1:10" s="115" customFormat="1" ht="12.75">
      <c r="A373" s="119" t="s">
        <v>1048</v>
      </c>
      <c r="B373" s="119" t="s">
        <v>1596</v>
      </c>
      <c r="C373" s="119" t="s">
        <v>1597</v>
      </c>
      <c r="D373" s="119" t="s">
        <v>915</v>
      </c>
      <c r="E373" s="119" t="s">
        <v>916</v>
      </c>
      <c r="F373" s="119" t="s">
        <v>95</v>
      </c>
      <c r="G373" s="119" t="s">
        <v>918</v>
      </c>
      <c r="H373" s="119" t="s">
        <v>919</v>
      </c>
      <c r="I373" s="119" t="s">
        <v>1382</v>
      </c>
      <c r="J373" s="116">
        <v>-5</v>
      </c>
    </row>
    <row r="374" spans="1:10" s="115" customFormat="1" ht="12.75">
      <c r="A374" s="119" t="s">
        <v>1535</v>
      </c>
      <c r="B374" s="119" t="s">
        <v>587</v>
      </c>
      <c r="C374" s="119" t="s">
        <v>1598</v>
      </c>
      <c r="D374" s="119" t="s">
        <v>915</v>
      </c>
      <c r="E374" s="119" t="s">
        <v>1026</v>
      </c>
      <c r="F374" s="119" t="s">
        <v>161</v>
      </c>
      <c r="G374" s="119" t="s">
        <v>918</v>
      </c>
      <c r="H374" s="119" t="s">
        <v>919</v>
      </c>
      <c r="I374" s="119" t="s">
        <v>1382</v>
      </c>
      <c r="J374" s="116">
        <v>-5</v>
      </c>
    </row>
    <row r="375" spans="1:10" s="115" customFormat="1" ht="12.75">
      <c r="A375" s="119" t="s">
        <v>1280</v>
      </c>
      <c r="B375" s="119" t="s">
        <v>380</v>
      </c>
      <c r="C375" s="119" t="s">
        <v>1599</v>
      </c>
      <c r="D375" s="119" t="s">
        <v>915</v>
      </c>
      <c r="E375" s="119" t="s">
        <v>916</v>
      </c>
      <c r="F375" s="119" t="s">
        <v>1282</v>
      </c>
      <c r="G375" s="119" t="s">
        <v>918</v>
      </c>
      <c r="H375" s="119" t="s">
        <v>919</v>
      </c>
      <c r="I375" s="119" t="s">
        <v>1382</v>
      </c>
      <c r="J375" s="116">
        <v>-5</v>
      </c>
    </row>
    <row r="376" spans="1:10" s="115" customFormat="1" ht="12.75">
      <c r="A376" s="119" t="s">
        <v>1038</v>
      </c>
      <c r="B376" s="119" t="s">
        <v>1600</v>
      </c>
      <c r="C376" s="119" t="s">
        <v>1601</v>
      </c>
      <c r="D376" s="119" t="s">
        <v>915</v>
      </c>
      <c r="E376" s="119" t="s">
        <v>1026</v>
      </c>
      <c r="F376" s="119" t="s">
        <v>1041</v>
      </c>
      <c r="G376" s="119" t="s">
        <v>918</v>
      </c>
      <c r="H376" s="119" t="s">
        <v>919</v>
      </c>
      <c r="I376" s="119" t="s">
        <v>1382</v>
      </c>
      <c r="J376" s="116">
        <v>-5</v>
      </c>
    </row>
    <row r="377" spans="1:10" s="115" customFormat="1" ht="12.75">
      <c r="A377" s="119" t="s">
        <v>996</v>
      </c>
      <c r="B377" s="119" t="s">
        <v>651</v>
      </c>
      <c r="C377" s="119" t="s">
        <v>1602</v>
      </c>
      <c r="D377" s="119" t="s">
        <v>915</v>
      </c>
      <c r="E377" s="119" t="s">
        <v>916</v>
      </c>
      <c r="F377" s="119" t="s">
        <v>998</v>
      </c>
      <c r="G377" s="119" t="s">
        <v>918</v>
      </c>
      <c r="H377" s="119" t="s">
        <v>919</v>
      </c>
      <c r="I377" s="119" t="s">
        <v>1382</v>
      </c>
      <c r="J377" s="116">
        <v>-5</v>
      </c>
    </row>
    <row r="378" spans="1:10" s="115" customFormat="1" ht="12.75">
      <c r="A378" s="119" t="s">
        <v>1531</v>
      </c>
      <c r="B378" s="119" t="s">
        <v>1603</v>
      </c>
      <c r="C378" s="119" t="s">
        <v>1604</v>
      </c>
      <c r="D378" s="119" t="s">
        <v>915</v>
      </c>
      <c r="E378" s="119" t="s">
        <v>916</v>
      </c>
      <c r="F378" s="119" t="s">
        <v>1533</v>
      </c>
      <c r="G378" s="119" t="s">
        <v>918</v>
      </c>
      <c r="H378" s="119" t="s">
        <v>919</v>
      </c>
      <c r="I378" s="119" t="s">
        <v>1382</v>
      </c>
      <c r="J378" s="116">
        <v>-5</v>
      </c>
    </row>
    <row r="379" spans="1:10" s="115" customFormat="1" ht="12.75">
      <c r="A379" s="119" t="s">
        <v>1113</v>
      </c>
      <c r="B379" s="119" t="s">
        <v>1605</v>
      </c>
      <c r="C379" s="119" t="s">
        <v>1606</v>
      </c>
      <c r="D379" s="119" t="s">
        <v>915</v>
      </c>
      <c r="E379" s="119" t="s">
        <v>916</v>
      </c>
      <c r="F379" s="119" t="s">
        <v>1115</v>
      </c>
      <c r="G379" s="119" t="s">
        <v>918</v>
      </c>
      <c r="H379" s="119" t="s">
        <v>919</v>
      </c>
      <c r="I379" s="119" t="s">
        <v>1382</v>
      </c>
      <c r="J379" s="116">
        <v>-5</v>
      </c>
    </row>
    <row r="380" spans="1:10" s="115" customFormat="1" ht="12.75">
      <c r="A380" s="119" t="s">
        <v>1607</v>
      </c>
      <c r="B380" s="119" t="s">
        <v>1608</v>
      </c>
      <c r="C380" s="119" t="s">
        <v>1609</v>
      </c>
      <c r="D380" s="119" t="s">
        <v>915</v>
      </c>
      <c r="E380" s="119" t="s">
        <v>916</v>
      </c>
      <c r="F380" s="119" t="s">
        <v>1610</v>
      </c>
      <c r="G380" s="119" t="s">
        <v>918</v>
      </c>
      <c r="H380" s="119" t="s">
        <v>919</v>
      </c>
      <c r="I380" s="119" t="s">
        <v>1382</v>
      </c>
      <c r="J380" s="116">
        <v>-5</v>
      </c>
    </row>
    <row r="381" spans="1:10" s="115" customFormat="1" ht="12.75">
      <c r="A381" s="119" t="s">
        <v>1611</v>
      </c>
      <c r="B381" s="119" t="s">
        <v>721</v>
      </c>
      <c r="C381" s="119" t="s">
        <v>1612</v>
      </c>
      <c r="D381" s="119" t="s">
        <v>915</v>
      </c>
      <c r="E381" s="119" t="s">
        <v>916</v>
      </c>
      <c r="F381" s="119" t="s">
        <v>1613</v>
      </c>
      <c r="G381" s="119" t="s">
        <v>918</v>
      </c>
      <c r="H381" s="119" t="s">
        <v>919</v>
      </c>
      <c r="I381" s="119" t="s">
        <v>1382</v>
      </c>
      <c r="J381" s="116">
        <v>-5</v>
      </c>
    </row>
    <row r="382" spans="1:10" s="115" customFormat="1" ht="12.75">
      <c r="A382" s="119" t="s">
        <v>959</v>
      </c>
      <c r="B382" s="119" t="s">
        <v>484</v>
      </c>
      <c r="C382" s="119" t="s">
        <v>1614</v>
      </c>
      <c r="D382" s="119" t="s">
        <v>915</v>
      </c>
      <c r="E382" s="119" t="s">
        <v>1026</v>
      </c>
      <c r="F382" s="119" t="s">
        <v>961</v>
      </c>
      <c r="G382" s="119" t="s">
        <v>918</v>
      </c>
      <c r="H382" s="119" t="s">
        <v>919</v>
      </c>
      <c r="I382" s="119" t="s">
        <v>1382</v>
      </c>
      <c r="J382" s="116">
        <v>-5</v>
      </c>
    </row>
    <row r="383" spans="1:10" s="115" customFormat="1" ht="12.75">
      <c r="A383" s="119" t="s">
        <v>959</v>
      </c>
      <c r="B383" s="119" t="s">
        <v>1615</v>
      </c>
      <c r="C383" s="119" t="s">
        <v>1616</v>
      </c>
      <c r="D383" s="119" t="s">
        <v>915</v>
      </c>
      <c r="E383" s="119" t="s">
        <v>916</v>
      </c>
      <c r="F383" s="119" t="s">
        <v>961</v>
      </c>
      <c r="G383" s="119" t="s">
        <v>918</v>
      </c>
      <c r="H383" s="119" t="s">
        <v>919</v>
      </c>
      <c r="I383" s="119" t="s">
        <v>1382</v>
      </c>
      <c r="J383" s="116">
        <v>-5</v>
      </c>
    </row>
    <row r="384" spans="1:10" s="115" customFormat="1" ht="12.75">
      <c r="A384" s="119" t="s">
        <v>923</v>
      </c>
      <c r="B384" s="119" t="s">
        <v>823</v>
      </c>
      <c r="C384" s="119" t="s">
        <v>1617</v>
      </c>
      <c r="D384" s="119" t="s">
        <v>915</v>
      </c>
      <c r="E384" s="119" t="s">
        <v>916</v>
      </c>
      <c r="F384" s="119" t="s">
        <v>926</v>
      </c>
      <c r="G384" s="119" t="s">
        <v>918</v>
      </c>
      <c r="H384" s="119" t="s">
        <v>919</v>
      </c>
      <c r="I384" s="119" t="s">
        <v>1382</v>
      </c>
      <c r="J384" s="116">
        <v>-5</v>
      </c>
    </row>
    <row r="385" spans="1:10" s="115" customFormat="1" ht="12.75">
      <c r="A385" s="119" t="s">
        <v>1618</v>
      </c>
      <c r="B385" s="119" t="s">
        <v>1619</v>
      </c>
      <c r="C385" s="119" t="s">
        <v>1620</v>
      </c>
      <c r="D385" s="119" t="s">
        <v>915</v>
      </c>
      <c r="E385" s="119" t="s">
        <v>1026</v>
      </c>
      <c r="F385" s="119" t="s">
        <v>1621</v>
      </c>
      <c r="G385" s="119" t="s">
        <v>1622</v>
      </c>
      <c r="H385" s="119" t="s">
        <v>919</v>
      </c>
      <c r="I385" s="119" t="s">
        <v>1623</v>
      </c>
      <c r="J385" s="116"/>
    </row>
    <row r="386" spans="1:10" s="115" customFormat="1" ht="12.75">
      <c r="A386" s="119" t="s">
        <v>1175</v>
      </c>
      <c r="B386" s="119" t="s">
        <v>1624</v>
      </c>
      <c r="C386" s="119" t="s">
        <v>1625</v>
      </c>
      <c r="D386" s="119" t="s">
        <v>915</v>
      </c>
      <c r="E386" s="119" t="s">
        <v>916</v>
      </c>
      <c r="F386" s="119" t="s">
        <v>1177</v>
      </c>
      <c r="G386" s="119" t="s">
        <v>1622</v>
      </c>
      <c r="H386" s="119" t="s">
        <v>919</v>
      </c>
      <c r="I386" s="119" t="s">
        <v>1623</v>
      </c>
      <c r="J386" s="116"/>
    </row>
    <row r="387" spans="1:10" s="115" customFormat="1" ht="12.75">
      <c r="A387" s="119" t="s">
        <v>1354</v>
      </c>
      <c r="B387" s="119" t="s">
        <v>475</v>
      </c>
      <c r="C387" s="119" t="s">
        <v>1626</v>
      </c>
      <c r="D387" s="119" t="s">
        <v>915</v>
      </c>
      <c r="E387" s="119" t="s">
        <v>1026</v>
      </c>
      <c r="F387" s="119" t="s">
        <v>1356</v>
      </c>
      <c r="G387" s="119" t="s">
        <v>1622</v>
      </c>
      <c r="H387" s="119" t="s">
        <v>919</v>
      </c>
      <c r="I387" s="119" t="s">
        <v>1623</v>
      </c>
      <c r="J387" s="116"/>
    </row>
    <row r="388" spans="1:10" s="115" customFormat="1" ht="12.75">
      <c r="A388" s="119" t="s">
        <v>1220</v>
      </c>
      <c r="B388" s="119" t="s">
        <v>203</v>
      </c>
      <c r="C388" s="119" t="s">
        <v>1627</v>
      </c>
      <c r="D388" s="119" t="s">
        <v>915</v>
      </c>
      <c r="E388" s="119" t="s">
        <v>916</v>
      </c>
      <c r="F388" s="119" t="s">
        <v>1222</v>
      </c>
      <c r="G388" s="119" t="s">
        <v>1622</v>
      </c>
      <c r="H388" s="119" t="s">
        <v>919</v>
      </c>
      <c r="I388" s="119" t="s">
        <v>1623</v>
      </c>
      <c r="J388" s="116"/>
    </row>
    <row r="389" spans="1:10" s="115" customFormat="1" ht="12.75">
      <c r="A389" s="119" t="s">
        <v>1167</v>
      </c>
      <c r="B389" s="119" t="s">
        <v>515</v>
      </c>
      <c r="C389" s="119" t="s">
        <v>1628</v>
      </c>
      <c r="D389" s="119" t="s">
        <v>915</v>
      </c>
      <c r="E389" s="119" t="s">
        <v>1026</v>
      </c>
      <c r="F389" s="119" t="s">
        <v>135</v>
      </c>
      <c r="G389" s="119" t="s">
        <v>1622</v>
      </c>
      <c r="H389" s="119" t="s">
        <v>919</v>
      </c>
      <c r="I389" s="119" t="s">
        <v>1623</v>
      </c>
      <c r="J389" s="116"/>
    </row>
    <row r="390" spans="1:10" s="115" customFormat="1" ht="12.75">
      <c r="A390" s="119" t="s">
        <v>1545</v>
      </c>
      <c r="B390" s="119" t="s">
        <v>490</v>
      </c>
      <c r="C390" s="119" t="s">
        <v>1629</v>
      </c>
      <c r="D390" s="119" t="s">
        <v>915</v>
      </c>
      <c r="E390" s="119" t="s">
        <v>916</v>
      </c>
      <c r="F390" s="119" t="s">
        <v>1547</v>
      </c>
      <c r="G390" s="119" t="s">
        <v>1622</v>
      </c>
      <c r="H390" s="119" t="s">
        <v>919</v>
      </c>
      <c r="I390" s="119" t="s">
        <v>1623</v>
      </c>
      <c r="J390" s="116"/>
    </row>
    <row r="391" spans="1:10" s="115" customFormat="1" ht="12.75">
      <c r="A391" s="119" t="s">
        <v>1607</v>
      </c>
      <c r="B391" s="119" t="s">
        <v>436</v>
      </c>
      <c r="C391" s="119" t="s">
        <v>1630</v>
      </c>
      <c r="D391" s="119" t="s">
        <v>915</v>
      </c>
      <c r="E391" s="119" t="s">
        <v>1026</v>
      </c>
      <c r="F391" s="119" t="s">
        <v>1610</v>
      </c>
      <c r="G391" s="119" t="s">
        <v>1622</v>
      </c>
      <c r="H391" s="119" t="s">
        <v>919</v>
      </c>
      <c r="I391" s="119" t="s">
        <v>1623</v>
      </c>
      <c r="J391" s="116"/>
    </row>
    <row r="392" spans="1:10" s="115" customFormat="1" ht="12.75">
      <c r="A392" s="119" t="s">
        <v>1002</v>
      </c>
      <c r="B392" s="119" t="s">
        <v>477</v>
      </c>
      <c r="C392" s="119" t="s">
        <v>1631</v>
      </c>
      <c r="D392" s="119" t="s">
        <v>915</v>
      </c>
      <c r="E392" s="119" t="s">
        <v>1026</v>
      </c>
      <c r="F392" s="119" t="s">
        <v>1005</v>
      </c>
      <c r="G392" s="119" t="s">
        <v>1622</v>
      </c>
      <c r="H392" s="119" t="s">
        <v>919</v>
      </c>
      <c r="I392" s="119" t="s">
        <v>1623</v>
      </c>
      <c r="J392" s="116"/>
    </row>
    <row r="393" spans="1:10" s="115" customFormat="1" ht="12.75">
      <c r="A393" s="119" t="s">
        <v>1048</v>
      </c>
      <c r="B393" s="119" t="s">
        <v>1632</v>
      </c>
      <c r="C393" s="119" t="s">
        <v>1633</v>
      </c>
      <c r="D393" s="119" t="s">
        <v>915</v>
      </c>
      <c r="E393" s="119" t="s">
        <v>916</v>
      </c>
      <c r="F393" s="119" t="s">
        <v>95</v>
      </c>
      <c r="G393" s="119" t="s">
        <v>1622</v>
      </c>
      <c r="H393" s="119" t="s">
        <v>919</v>
      </c>
      <c r="I393" s="119" t="s">
        <v>1623</v>
      </c>
      <c r="J393" s="116"/>
    </row>
    <row r="394" spans="1:10" s="115" customFormat="1" ht="12.75">
      <c r="A394" s="119" t="s">
        <v>999</v>
      </c>
      <c r="B394" s="119" t="s">
        <v>518</v>
      </c>
      <c r="C394" s="119" t="s">
        <v>1634</v>
      </c>
      <c r="D394" s="119" t="s">
        <v>915</v>
      </c>
      <c r="E394" s="119" t="s">
        <v>1026</v>
      </c>
      <c r="F394" s="119" t="s">
        <v>1001</v>
      </c>
      <c r="G394" s="119" t="s">
        <v>1622</v>
      </c>
      <c r="H394" s="119" t="s">
        <v>919</v>
      </c>
      <c r="I394" s="119" t="s">
        <v>1623</v>
      </c>
      <c r="J394" s="116"/>
    </row>
    <row r="395" spans="1:10" s="115" customFormat="1" ht="12.75">
      <c r="A395" s="119" t="s">
        <v>1220</v>
      </c>
      <c r="B395" s="119" t="s">
        <v>1635</v>
      </c>
      <c r="C395" s="119" t="s">
        <v>1636</v>
      </c>
      <c r="D395" s="119" t="s">
        <v>915</v>
      </c>
      <c r="E395" s="119" t="s">
        <v>1050</v>
      </c>
      <c r="F395" s="119" t="s">
        <v>1222</v>
      </c>
      <c r="G395" s="119" t="s">
        <v>1622</v>
      </c>
      <c r="H395" s="119" t="s">
        <v>919</v>
      </c>
      <c r="I395" s="119" t="s">
        <v>1623</v>
      </c>
      <c r="J395" s="116"/>
    </row>
    <row r="396" spans="1:10" s="115" customFormat="1" ht="12.75">
      <c r="A396" s="119" t="s">
        <v>1425</v>
      </c>
      <c r="B396" s="119" t="s">
        <v>832</v>
      </c>
      <c r="C396" s="119" t="s">
        <v>1637</v>
      </c>
      <c r="D396" s="119" t="s">
        <v>915</v>
      </c>
      <c r="E396" s="119" t="s">
        <v>916</v>
      </c>
      <c r="F396" s="119" t="s">
        <v>1427</v>
      </c>
      <c r="G396" s="119" t="s">
        <v>1622</v>
      </c>
      <c r="H396" s="119" t="s">
        <v>919</v>
      </c>
      <c r="I396" s="119" t="s">
        <v>1623</v>
      </c>
      <c r="J396" s="116"/>
    </row>
    <row r="397" spans="1:10" s="115" customFormat="1" ht="12.75">
      <c r="A397" s="119" t="s">
        <v>1113</v>
      </c>
      <c r="B397" s="119" t="s">
        <v>217</v>
      </c>
      <c r="C397" s="119" t="s">
        <v>1638</v>
      </c>
      <c r="D397" s="119" t="s">
        <v>915</v>
      </c>
      <c r="E397" s="119" t="s">
        <v>916</v>
      </c>
      <c r="F397" s="119" t="s">
        <v>1115</v>
      </c>
      <c r="G397" s="119" t="s">
        <v>1622</v>
      </c>
      <c r="H397" s="119" t="s">
        <v>919</v>
      </c>
      <c r="I397" s="119" t="s">
        <v>1623</v>
      </c>
      <c r="J397" s="116"/>
    </row>
    <row r="398" spans="1:10" s="115" customFormat="1" ht="12.75">
      <c r="A398" s="119" t="s">
        <v>1435</v>
      </c>
      <c r="B398" s="119" t="s">
        <v>748</v>
      </c>
      <c r="C398" s="119" t="s">
        <v>1639</v>
      </c>
      <c r="D398" s="119" t="s">
        <v>915</v>
      </c>
      <c r="E398" s="119" t="s">
        <v>916</v>
      </c>
      <c r="F398" s="119" t="s">
        <v>1437</v>
      </c>
      <c r="G398" s="119" t="s">
        <v>1622</v>
      </c>
      <c r="H398" s="119" t="s">
        <v>919</v>
      </c>
      <c r="I398" s="119" t="s">
        <v>1623</v>
      </c>
      <c r="J398" s="116"/>
    </row>
    <row r="399" spans="1:10" s="115" customFormat="1" ht="12.75">
      <c r="A399" s="119" t="s">
        <v>939</v>
      </c>
      <c r="B399" s="119" t="s">
        <v>508</v>
      </c>
      <c r="C399" s="119" t="s">
        <v>1640</v>
      </c>
      <c r="D399" s="119" t="s">
        <v>915</v>
      </c>
      <c r="E399" s="119" t="s">
        <v>916</v>
      </c>
      <c r="F399" s="119" t="s">
        <v>941</v>
      </c>
      <c r="G399" s="119" t="s">
        <v>1622</v>
      </c>
      <c r="H399" s="119" t="s">
        <v>919</v>
      </c>
      <c r="I399" s="119" t="s">
        <v>1623</v>
      </c>
      <c r="J399" s="116"/>
    </row>
    <row r="400" spans="1:10" s="115" customFormat="1" ht="12.75">
      <c r="A400" s="119" t="s">
        <v>943</v>
      </c>
      <c r="B400" s="119" t="s">
        <v>538</v>
      </c>
      <c r="C400" s="119" t="s">
        <v>1641</v>
      </c>
      <c r="D400" s="119" t="s">
        <v>915</v>
      </c>
      <c r="E400" s="119" t="s">
        <v>916</v>
      </c>
      <c r="F400" s="119" t="s">
        <v>945</v>
      </c>
      <c r="G400" s="119" t="s">
        <v>1622</v>
      </c>
      <c r="H400" s="119" t="s">
        <v>919</v>
      </c>
      <c r="I400" s="119" t="s">
        <v>1623</v>
      </c>
      <c r="J400" s="116"/>
    </row>
    <row r="401" spans="1:10" s="115" customFormat="1" ht="12.75">
      <c r="A401" s="119" t="s">
        <v>1425</v>
      </c>
      <c r="B401" s="119" t="s">
        <v>434</v>
      </c>
      <c r="C401" s="119" t="s">
        <v>1642</v>
      </c>
      <c r="D401" s="119" t="s">
        <v>915</v>
      </c>
      <c r="E401" s="119" t="s">
        <v>1026</v>
      </c>
      <c r="F401" s="119" t="s">
        <v>1427</v>
      </c>
      <c r="G401" s="119" t="s">
        <v>1622</v>
      </c>
      <c r="H401" s="119" t="s">
        <v>919</v>
      </c>
      <c r="I401" s="119" t="s">
        <v>1623</v>
      </c>
      <c r="J401" s="116"/>
    </row>
    <row r="402" spans="1:10" s="115" customFormat="1" ht="12.75">
      <c r="A402" s="119" t="s">
        <v>1074</v>
      </c>
      <c r="B402" s="119" t="s">
        <v>607</v>
      </c>
      <c r="C402" s="119" t="s">
        <v>1643</v>
      </c>
      <c r="D402" s="119" t="s">
        <v>915</v>
      </c>
      <c r="E402" s="119" t="s">
        <v>916</v>
      </c>
      <c r="F402" s="119" t="s">
        <v>1077</v>
      </c>
      <c r="G402" s="119" t="s">
        <v>1622</v>
      </c>
      <c r="H402" s="119" t="s">
        <v>919</v>
      </c>
      <c r="I402" s="119" t="s">
        <v>1623</v>
      </c>
      <c r="J402" s="116"/>
    </row>
    <row r="403" spans="1:10" s="115" customFormat="1" ht="12.75">
      <c r="A403" s="119" t="s">
        <v>1365</v>
      </c>
      <c r="B403" s="119" t="s">
        <v>559</v>
      </c>
      <c r="C403" s="119" t="s">
        <v>1644</v>
      </c>
      <c r="D403" s="119" t="s">
        <v>915</v>
      </c>
      <c r="E403" s="119" t="s">
        <v>916</v>
      </c>
      <c r="F403" s="119" t="s">
        <v>1367</v>
      </c>
      <c r="G403" s="119" t="s">
        <v>1622</v>
      </c>
      <c r="H403" s="119" t="s">
        <v>919</v>
      </c>
      <c r="I403" s="119" t="s">
        <v>1623</v>
      </c>
      <c r="J403" s="116"/>
    </row>
    <row r="404" spans="1:10" s="115" customFormat="1" ht="12.75">
      <c r="A404" s="119" t="s">
        <v>1365</v>
      </c>
      <c r="B404" s="119" t="s">
        <v>1645</v>
      </c>
      <c r="C404" s="119" t="s">
        <v>1646</v>
      </c>
      <c r="D404" s="119" t="s">
        <v>915</v>
      </c>
      <c r="E404" s="119" t="s">
        <v>916</v>
      </c>
      <c r="F404" s="119" t="s">
        <v>1367</v>
      </c>
      <c r="G404" s="119" t="s">
        <v>1622</v>
      </c>
      <c r="H404" s="119" t="s">
        <v>919</v>
      </c>
      <c r="I404" s="119" t="s">
        <v>1623</v>
      </c>
      <c r="J404" s="116"/>
    </row>
    <row r="405" spans="1:10" s="115" customFormat="1" ht="12.75">
      <c r="A405" s="119" t="s">
        <v>1197</v>
      </c>
      <c r="B405" s="119" t="s">
        <v>1647</v>
      </c>
      <c r="C405" s="119" t="s">
        <v>1648</v>
      </c>
      <c r="D405" s="119" t="s">
        <v>915</v>
      </c>
      <c r="E405" s="119" t="s">
        <v>916</v>
      </c>
      <c r="F405" s="119" t="s">
        <v>1199</v>
      </c>
      <c r="G405" s="119" t="s">
        <v>1622</v>
      </c>
      <c r="H405" s="119" t="s">
        <v>919</v>
      </c>
      <c r="I405" s="119" t="s">
        <v>1623</v>
      </c>
      <c r="J405" s="116"/>
    </row>
    <row r="406" spans="1:10" s="115" customFormat="1" ht="12.75">
      <c r="A406" s="119" t="s">
        <v>1611</v>
      </c>
      <c r="B406" s="119" t="s">
        <v>321</v>
      </c>
      <c r="C406" s="119" t="s">
        <v>1649</v>
      </c>
      <c r="D406" s="119" t="s">
        <v>915</v>
      </c>
      <c r="E406" s="119" t="s">
        <v>916</v>
      </c>
      <c r="F406" s="119" t="s">
        <v>1613</v>
      </c>
      <c r="G406" s="119" t="s">
        <v>1622</v>
      </c>
      <c r="H406" s="119" t="s">
        <v>919</v>
      </c>
      <c r="I406" s="119" t="s">
        <v>1623</v>
      </c>
      <c r="J406" s="116"/>
    </row>
    <row r="407" spans="1:10" s="115" customFormat="1" ht="12.75">
      <c r="A407" s="119" t="s">
        <v>1137</v>
      </c>
      <c r="B407" s="119" t="s">
        <v>384</v>
      </c>
      <c r="C407" s="119" t="s">
        <v>1650</v>
      </c>
      <c r="D407" s="119" t="s">
        <v>915</v>
      </c>
      <c r="E407" s="119" t="s">
        <v>916</v>
      </c>
      <c r="F407" s="119" t="s">
        <v>1140</v>
      </c>
      <c r="G407" s="119" t="s">
        <v>1622</v>
      </c>
      <c r="H407" s="119" t="s">
        <v>919</v>
      </c>
      <c r="I407" s="119" t="s">
        <v>1623</v>
      </c>
      <c r="J407" s="116"/>
    </row>
    <row r="408" spans="1:10" s="115" customFormat="1" ht="12.75">
      <c r="A408" s="119" t="s">
        <v>1438</v>
      </c>
      <c r="B408" s="119" t="s">
        <v>1651</v>
      </c>
      <c r="C408" s="119" t="s">
        <v>1652</v>
      </c>
      <c r="D408" s="119" t="s">
        <v>915</v>
      </c>
      <c r="E408" s="119" t="s">
        <v>916</v>
      </c>
      <c r="F408" s="119" t="s">
        <v>1440</v>
      </c>
      <c r="G408" s="119" t="s">
        <v>1622</v>
      </c>
      <c r="H408" s="119" t="s">
        <v>919</v>
      </c>
      <c r="I408" s="119" t="s">
        <v>1623</v>
      </c>
      <c r="J408" s="116"/>
    </row>
    <row r="409" spans="1:10" s="115" customFormat="1" ht="12.75">
      <c r="A409" s="119" t="s">
        <v>1312</v>
      </c>
      <c r="B409" s="119" t="s">
        <v>636</v>
      </c>
      <c r="C409" s="119" t="s">
        <v>1653</v>
      </c>
      <c r="D409" s="119" t="s">
        <v>915</v>
      </c>
      <c r="E409" s="119" t="s">
        <v>1026</v>
      </c>
      <c r="F409" s="119" t="s">
        <v>1314</v>
      </c>
      <c r="G409" s="119" t="s">
        <v>1622</v>
      </c>
      <c r="H409" s="119" t="s">
        <v>919</v>
      </c>
      <c r="I409" s="119" t="s">
        <v>1623</v>
      </c>
      <c r="J409" s="116"/>
    </row>
    <row r="410" spans="1:10" s="115" customFormat="1" ht="12.75">
      <c r="A410" s="119" t="s">
        <v>1137</v>
      </c>
      <c r="B410" s="119" t="s">
        <v>230</v>
      </c>
      <c r="C410" s="119" t="s">
        <v>1654</v>
      </c>
      <c r="D410" s="119" t="s">
        <v>915</v>
      </c>
      <c r="E410" s="119" t="s">
        <v>1026</v>
      </c>
      <c r="F410" s="119" t="s">
        <v>1140</v>
      </c>
      <c r="G410" s="119" t="s">
        <v>1622</v>
      </c>
      <c r="H410" s="119" t="s">
        <v>919</v>
      </c>
      <c r="I410" s="119" t="s">
        <v>1623</v>
      </c>
      <c r="J410" s="116"/>
    </row>
    <row r="411" spans="1:10" s="115" customFormat="1" ht="12.75">
      <c r="A411" s="119" t="s">
        <v>1593</v>
      </c>
      <c r="B411" s="119" t="s">
        <v>712</v>
      </c>
      <c r="C411" s="119" t="s">
        <v>1655</v>
      </c>
      <c r="D411" s="119" t="s">
        <v>915</v>
      </c>
      <c r="E411" s="119" t="s">
        <v>916</v>
      </c>
      <c r="F411" s="119" t="s">
        <v>1595</v>
      </c>
      <c r="G411" s="119" t="s">
        <v>1622</v>
      </c>
      <c r="H411" s="119" t="s">
        <v>919</v>
      </c>
      <c r="I411" s="119" t="s">
        <v>1623</v>
      </c>
      <c r="J411" s="116"/>
    </row>
    <row r="412" spans="1:10" s="115" customFormat="1" ht="12.75">
      <c r="A412" s="119" t="s">
        <v>1443</v>
      </c>
      <c r="B412" s="119" t="s">
        <v>1656</v>
      </c>
      <c r="C412" s="119" t="s">
        <v>1657</v>
      </c>
      <c r="D412" s="119" t="s">
        <v>915</v>
      </c>
      <c r="E412" s="119" t="s">
        <v>916</v>
      </c>
      <c r="F412" s="119" t="s">
        <v>1446</v>
      </c>
      <c r="G412" s="119" t="s">
        <v>1622</v>
      </c>
      <c r="H412" s="119" t="s">
        <v>919</v>
      </c>
      <c r="I412" s="119" t="s">
        <v>1623</v>
      </c>
      <c r="J412" s="116"/>
    </row>
    <row r="413" spans="1:10" s="115" customFormat="1" ht="12.75">
      <c r="A413" s="119" t="s">
        <v>1226</v>
      </c>
      <c r="B413" s="119" t="s">
        <v>561</v>
      </c>
      <c r="C413" s="119" t="s">
        <v>1658</v>
      </c>
      <c r="D413" s="119" t="s">
        <v>915</v>
      </c>
      <c r="E413" s="119" t="s">
        <v>1026</v>
      </c>
      <c r="F413" s="119" t="s">
        <v>1229</v>
      </c>
      <c r="G413" s="119" t="s">
        <v>1622</v>
      </c>
      <c r="H413" s="119" t="s">
        <v>919</v>
      </c>
      <c r="I413" s="119" t="s">
        <v>1623</v>
      </c>
      <c r="J413" s="116"/>
    </row>
    <row r="414" spans="1:10" s="115" customFormat="1" ht="12.75">
      <c r="A414" s="119" t="s">
        <v>1078</v>
      </c>
      <c r="B414" s="119" t="s">
        <v>849</v>
      </c>
      <c r="C414" s="119" t="s">
        <v>1659</v>
      </c>
      <c r="D414" s="119" t="s">
        <v>915</v>
      </c>
      <c r="E414" s="119" t="s">
        <v>916</v>
      </c>
      <c r="F414" s="119" t="s">
        <v>1080</v>
      </c>
      <c r="G414" s="119" t="s">
        <v>1622</v>
      </c>
      <c r="H414" s="119" t="s">
        <v>919</v>
      </c>
      <c r="I414" s="119" t="s">
        <v>1623</v>
      </c>
      <c r="J414" s="116"/>
    </row>
    <row r="415" spans="1:10" s="115" customFormat="1" ht="12.75">
      <c r="A415" s="119" t="s">
        <v>1417</v>
      </c>
      <c r="B415" s="119" t="s">
        <v>487</v>
      </c>
      <c r="C415" s="119" t="s">
        <v>1660</v>
      </c>
      <c r="D415" s="119" t="s">
        <v>915</v>
      </c>
      <c r="E415" s="119" t="s">
        <v>1026</v>
      </c>
      <c r="F415" s="119" t="s">
        <v>1419</v>
      </c>
      <c r="G415" s="119" t="s">
        <v>1622</v>
      </c>
      <c r="H415" s="119" t="s">
        <v>919</v>
      </c>
      <c r="I415" s="119" t="s">
        <v>1623</v>
      </c>
      <c r="J415" s="116"/>
    </row>
    <row r="416" spans="1:10" s="115" customFormat="1" ht="12.75">
      <c r="A416" s="119" t="s">
        <v>1220</v>
      </c>
      <c r="B416" s="119" t="s">
        <v>1661</v>
      </c>
      <c r="C416" s="119" t="s">
        <v>1662</v>
      </c>
      <c r="D416" s="119" t="s">
        <v>915</v>
      </c>
      <c r="E416" s="119" t="s">
        <v>916</v>
      </c>
      <c r="F416" s="119" t="s">
        <v>1222</v>
      </c>
      <c r="G416" s="119" t="s">
        <v>1622</v>
      </c>
      <c r="H416" s="119" t="s">
        <v>919</v>
      </c>
      <c r="I416" s="119" t="s">
        <v>1623</v>
      </c>
      <c r="J416" s="116"/>
    </row>
    <row r="417" spans="1:10" s="115" customFormat="1" ht="12.75">
      <c r="A417" s="119" t="s">
        <v>1348</v>
      </c>
      <c r="B417" s="119" t="s">
        <v>1663</v>
      </c>
      <c r="C417" s="119" t="s">
        <v>1664</v>
      </c>
      <c r="D417" s="119" t="s">
        <v>915</v>
      </c>
      <c r="E417" s="119" t="s">
        <v>916</v>
      </c>
      <c r="F417" s="119" t="s">
        <v>100</v>
      </c>
      <c r="G417" s="119" t="s">
        <v>1622</v>
      </c>
      <c r="H417" s="119" t="s">
        <v>919</v>
      </c>
      <c r="I417" s="119" t="s">
        <v>1623</v>
      </c>
      <c r="J417" s="116"/>
    </row>
    <row r="418" spans="1:10" s="115" customFormat="1" ht="12.75">
      <c r="A418" s="119" t="s">
        <v>1665</v>
      </c>
      <c r="B418" s="119" t="s">
        <v>661</v>
      </c>
      <c r="C418" s="119" t="s">
        <v>1666</v>
      </c>
      <c r="D418" s="119" t="s">
        <v>915</v>
      </c>
      <c r="E418" s="119" t="s">
        <v>916</v>
      </c>
      <c r="F418" s="119" t="s">
        <v>1667</v>
      </c>
      <c r="G418" s="119" t="s">
        <v>1622</v>
      </c>
      <c r="H418" s="119" t="s">
        <v>919</v>
      </c>
      <c r="I418" s="119" t="s">
        <v>1623</v>
      </c>
      <c r="J418" s="116"/>
    </row>
    <row r="419" spans="1:10" s="115" customFormat="1" ht="12.75">
      <c r="A419" s="119" t="s">
        <v>946</v>
      </c>
      <c r="B419" s="119" t="s">
        <v>857</v>
      </c>
      <c r="C419" s="119" t="s">
        <v>1668</v>
      </c>
      <c r="D419" s="119" t="s">
        <v>915</v>
      </c>
      <c r="E419" s="119" t="s">
        <v>916</v>
      </c>
      <c r="F419" s="119" t="s">
        <v>69</v>
      </c>
      <c r="G419" s="119" t="s">
        <v>1622</v>
      </c>
      <c r="H419" s="119" t="s">
        <v>919</v>
      </c>
      <c r="I419" s="119" t="s">
        <v>1623</v>
      </c>
      <c r="J419" s="116"/>
    </row>
    <row r="420" spans="1:10" s="115" customFormat="1" ht="12.75">
      <c r="A420" s="119" t="s">
        <v>946</v>
      </c>
      <c r="B420" s="119" t="s">
        <v>652</v>
      </c>
      <c r="C420" s="119" t="s">
        <v>1669</v>
      </c>
      <c r="D420" s="119" t="s">
        <v>915</v>
      </c>
      <c r="E420" s="119" t="s">
        <v>916</v>
      </c>
      <c r="F420" s="119" t="s">
        <v>69</v>
      </c>
      <c r="G420" s="119" t="s">
        <v>1622</v>
      </c>
      <c r="H420" s="119" t="s">
        <v>919</v>
      </c>
      <c r="I420" s="119" t="s">
        <v>1623</v>
      </c>
      <c r="J420" s="116"/>
    </row>
    <row r="421" spans="1:10" s="115" customFormat="1" ht="12.75">
      <c r="A421" s="119" t="s">
        <v>1048</v>
      </c>
      <c r="B421" s="119" t="s">
        <v>202</v>
      </c>
      <c r="C421" s="119" t="s">
        <v>1670</v>
      </c>
      <c r="D421" s="119" t="s">
        <v>915</v>
      </c>
      <c r="E421" s="119" t="s">
        <v>916</v>
      </c>
      <c r="F421" s="119" t="s">
        <v>95</v>
      </c>
      <c r="G421" s="119" t="s">
        <v>1622</v>
      </c>
      <c r="H421" s="119" t="s">
        <v>919</v>
      </c>
      <c r="I421" s="119" t="s">
        <v>1623</v>
      </c>
      <c r="J421" s="116"/>
    </row>
    <row r="422" spans="1:10" s="115" customFormat="1" ht="12.75">
      <c r="A422" s="119" t="s">
        <v>930</v>
      </c>
      <c r="B422" s="119" t="s">
        <v>388</v>
      </c>
      <c r="C422" s="119" t="s">
        <v>1671</v>
      </c>
      <c r="D422" s="119" t="s">
        <v>915</v>
      </c>
      <c r="E422" s="119" t="s">
        <v>1026</v>
      </c>
      <c r="F422" s="119" t="s">
        <v>933</v>
      </c>
      <c r="G422" s="119" t="s">
        <v>1622</v>
      </c>
      <c r="H422" s="119" t="s">
        <v>919</v>
      </c>
      <c r="I422" s="119" t="s">
        <v>1623</v>
      </c>
      <c r="J422" s="116"/>
    </row>
    <row r="423" spans="1:10" s="115" customFormat="1" ht="12.75">
      <c r="A423" s="119" t="s">
        <v>1293</v>
      </c>
      <c r="B423" s="119" t="s">
        <v>694</v>
      </c>
      <c r="C423" s="119" t="s">
        <v>1672</v>
      </c>
      <c r="D423" s="119" t="s">
        <v>915</v>
      </c>
      <c r="E423" s="119" t="s">
        <v>916</v>
      </c>
      <c r="F423" s="119" t="s">
        <v>97</v>
      </c>
      <c r="G423" s="119" t="s">
        <v>1622</v>
      </c>
      <c r="H423" s="119" t="s">
        <v>919</v>
      </c>
      <c r="I423" s="119" t="s">
        <v>1623</v>
      </c>
      <c r="J423" s="116"/>
    </row>
    <row r="424" spans="1:10" s="115" customFormat="1" ht="12.75">
      <c r="A424" s="119" t="s">
        <v>1055</v>
      </c>
      <c r="B424" s="119" t="s">
        <v>794</v>
      </c>
      <c r="C424" s="119" t="s">
        <v>1673</v>
      </c>
      <c r="D424" s="119" t="s">
        <v>915</v>
      </c>
      <c r="E424" s="119" t="s">
        <v>916</v>
      </c>
      <c r="F424" s="119" t="s">
        <v>82</v>
      </c>
      <c r="G424" s="119" t="s">
        <v>1622</v>
      </c>
      <c r="H424" s="119" t="s">
        <v>919</v>
      </c>
      <c r="I424" s="119" t="s">
        <v>1623</v>
      </c>
      <c r="J424" s="116"/>
    </row>
    <row r="425" spans="1:10" s="115" customFormat="1" ht="12.75">
      <c r="A425" s="119" t="s">
        <v>1674</v>
      </c>
      <c r="B425" s="119" t="s">
        <v>428</v>
      </c>
      <c r="C425" s="119" t="s">
        <v>1675</v>
      </c>
      <c r="D425" s="119" t="s">
        <v>915</v>
      </c>
      <c r="E425" s="119" t="s">
        <v>1026</v>
      </c>
      <c r="F425" s="119" t="s">
        <v>1676</v>
      </c>
      <c r="G425" s="119" t="s">
        <v>1622</v>
      </c>
      <c r="H425" s="119" t="s">
        <v>919</v>
      </c>
      <c r="I425" s="119" t="s">
        <v>1623</v>
      </c>
      <c r="J425" s="116"/>
    </row>
    <row r="426" spans="1:10" s="115" customFormat="1" ht="12.75">
      <c r="A426" s="119" t="s">
        <v>1485</v>
      </c>
      <c r="B426" s="119" t="s">
        <v>409</v>
      </c>
      <c r="C426" s="119" t="s">
        <v>1677</v>
      </c>
      <c r="D426" s="119" t="s">
        <v>915</v>
      </c>
      <c r="E426" s="119" t="s">
        <v>916</v>
      </c>
      <c r="F426" s="119" t="s">
        <v>1487</v>
      </c>
      <c r="G426" s="119" t="s">
        <v>1622</v>
      </c>
      <c r="H426" s="119" t="s">
        <v>919</v>
      </c>
      <c r="I426" s="119" t="s">
        <v>1623</v>
      </c>
      <c r="J426" s="116"/>
    </row>
    <row r="427" spans="1:10" s="115" customFormat="1" ht="12.75">
      <c r="A427" s="119" t="s">
        <v>1443</v>
      </c>
      <c r="B427" s="119" t="s">
        <v>424</v>
      </c>
      <c r="C427" s="119" t="s">
        <v>1678</v>
      </c>
      <c r="D427" s="119" t="s">
        <v>915</v>
      </c>
      <c r="E427" s="119" t="s">
        <v>916</v>
      </c>
      <c r="F427" s="119" t="s">
        <v>1446</v>
      </c>
      <c r="G427" s="119" t="s">
        <v>1622</v>
      </c>
      <c r="H427" s="119" t="s">
        <v>919</v>
      </c>
      <c r="I427" s="119" t="s">
        <v>1623</v>
      </c>
      <c r="J427" s="116"/>
    </row>
    <row r="428" spans="1:10" s="115" customFormat="1" ht="12.75">
      <c r="A428" s="119" t="s">
        <v>946</v>
      </c>
      <c r="B428" s="119" t="s">
        <v>314</v>
      </c>
      <c r="C428" s="119" t="s">
        <v>1679</v>
      </c>
      <c r="D428" s="119" t="s">
        <v>915</v>
      </c>
      <c r="E428" s="119" t="s">
        <v>1026</v>
      </c>
      <c r="F428" s="119" t="s">
        <v>69</v>
      </c>
      <c r="G428" s="119" t="s">
        <v>1622</v>
      </c>
      <c r="H428" s="119" t="s">
        <v>919</v>
      </c>
      <c r="I428" s="119" t="s">
        <v>1623</v>
      </c>
      <c r="J428" s="116"/>
    </row>
    <row r="429" spans="1:10" s="115" customFormat="1" ht="12.75">
      <c r="A429" s="119" t="s">
        <v>1680</v>
      </c>
      <c r="B429" s="119" t="s">
        <v>1681</v>
      </c>
      <c r="C429" s="119" t="s">
        <v>1682</v>
      </c>
      <c r="D429" s="119" t="s">
        <v>915</v>
      </c>
      <c r="E429" s="119" t="s">
        <v>916</v>
      </c>
      <c r="F429" s="119" t="s">
        <v>1683</v>
      </c>
      <c r="G429" s="119" t="s">
        <v>1622</v>
      </c>
      <c r="H429" s="119" t="s">
        <v>919</v>
      </c>
      <c r="I429" s="119" t="s">
        <v>1623</v>
      </c>
      <c r="J429" s="116"/>
    </row>
    <row r="430" spans="1:10" s="115" customFormat="1" ht="12.75">
      <c r="A430" s="119" t="s">
        <v>1684</v>
      </c>
      <c r="B430" s="119" t="s">
        <v>537</v>
      </c>
      <c r="C430" s="119" t="s">
        <v>1685</v>
      </c>
      <c r="D430" s="119" t="s">
        <v>915</v>
      </c>
      <c r="E430" s="119" t="s">
        <v>916</v>
      </c>
      <c r="F430" s="119" t="s">
        <v>1686</v>
      </c>
      <c r="G430" s="119" t="s">
        <v>1622</v>
      </c>
      <c r="H430" s="119" t="s">
        <v>919</v>
      </c>
      <c r="I430" s="119" t="s">
        <v>1623</v>
      </c>
      <c r="J430" s="116"/>
    </row>
    <row r="431" spans="1:10" s="115" customFormat="1" ht="12.75">
      <c r="A431" s="119" t="s">
        <v>967</v>
      </c>
      <c r="B431" s="119" t="s">
        <v>454</v>
      </c>
      <c r="C431" s="119" t="s">
        <v>1687</v>
      </c>
      <c r="D431" s="119" t="s">
        <v>915</v>
      </c>
      <c r="E431" s="119" t="s">
        <v>916</v>
      </c>
      <c r="F431" s="119" t="s">
        <v>969</v>
      </c>
      <c r="G431" s="119" t="s">
        <v>1622</v>
      </c>
      <c r="H431" s="119" t="s">
        <v>919</v>
      </c>
      <c r="I431" s="119" t="s">
        <v>1623</v>
      </c>
      <c r="J431" s="116"/>
    </row>
    <row r="432" spans="1:10" s="115" customFormat="1" ht="12.75">
      <c r="A432" s="119" t="s">
        <v>1403</v>
      </c>
      <c r="B432" s="119" t="s">
        <v>1688</v>
      </c>
      <c r="C432" s="119" t="s">
        <v>1689</v>
      </c>
      <c r="D432" s="119" t="s">
        <v>915</v>
      </c>
      <c r="E432" s="119" t="s">
        <v>1026</v>
      </c>
      <c r="F432" s="119" t="s">
        <v>1405</v>
      </c>
      <c r="G432" s="119" t="s">
        <v>1622</v>
      </c>
      <c r="H432" s="119" t="s">
        <v>919</v>
      </c>
      <c r="I432" s="119" t="s">
        <v>1623</v>
      </c>
      <c r="J432" s="116"/>
    </row>
    <row r="433" spans="1:10" s="115" customFormat="1" ht="12.75">
      <c r="A433" s="119" t="s">
        <v>1680</v>
      </c>
      <c r="B433" s="119" t="s">
        <v>302</v>
      </c>
      <c r="C433" s="119" t="s">
        <v>1690</v>
      </c>
      <c r="D433" s="119" t="s">
        <v>915</v>
      </c>
      <c r="E433" s="119" t="s">
        <v>1026</v>
      </c>
      <c r="F433" s="119" t="s">
        <v>1683</v>
      </c>
      <c r="G433" s="119" t="s">
        <v>1622</v>
      </c>
      <c r="H433" s="119" t="s">
        <v>919</v>
      </c>
      <c r="I433" s="119" t="s">
        <v>1623</v>
      </c>
      <c r="J433" s="116"/>
    </row>
    <row r="434" spans="1:10" s="115" customFormat="1" ht="12.75">
      <c r="A434" s="119" t="s">
        <v>1145</v>
      </c>
      <c r="B434" s="119" t="s">
        <v>1691</v>
      </c>
      <c r="C434" s="119" t="s">
        <v>1692</v>
      </c>
      <c r="D434" s="119" t="s">
        <v>915</v>
      </c>
      <c r="E434" s="119" t="s">
        <v>916</v>
      </c>
      <c r="F434" s="119" t="s">
        <v>65</v>
      </c>
      <c r="G434" s="119" t="s">
        <v>1622</v>
      </c>
      <c r="H434" s="119" t="s">
        <v>919</v>
      </c>
      <c r="I434" s="119" t="s">
        <v>1623</v>
      </c>
      <c r="J434" s="116"/>
    </row>
    <row r="435" spans="1:10" s="115" customFormat="1" ht="12.75">
      <c r="A435" s="119" t="s">
        <v>1260</v>
      </c>
      <c r="B435" s="119" t="s">
        <v>1693</v>
      </c>
      <c r="C435" s="119" t="s">
        <v>1694</v>
      </c>
      <c r="D435" s="119" t="s">
        <v>915</v>
      </c>
      <c r="E435" s="119" t="s">
        <v>916</v>
      </c>
      <c r="F435" s="119" t="s">
        <v>72</v>
      </c>
      <c r="G435" s="119" t="s">
        <v>1622</v>
      </c>
      <c r="H435" s="119" t="s">
        <v>919</v>
      </c>
      <c r="I435" s="119" t="s">
        <v>1623</v>
      </c>
      <c r="J435" s="116"/>
    </row>
    <row r="436" spans="1:10" s="115" customFormat="1" ht="12.75">
      <c r="A436" s="119" t="s">
        <v>1354</v>
      </c>
      <c r="B436" s="119" t="s">
        <v>513</v>
      </c>
      <c r="C436" s="119" t="s">
        <v>1695</v>
      </c>
      <c r="D436" s="119" t="s">
        <v>915</v>
      </c>
      <c r="E436" s="119" t="s">
        <v>916</v>
      </c>
      <c r="F436" s="119" t="s">
        <v>1356</v>
      </c>
      <c r="G436" s="119" t="s">
        <v>1622</v>
      </c>
      <c r="H436" s="119" t="s">
        <v>919</v>
      </c>
      <c r="I436" s="119" t="s">
        <v>1623</v>
      </c>
      <c r="J436" s="116"/>
    </row>
    <row r="437" spans="1:10" s="115" customFormat="1" ht="12.75">
      <c r="A437" s="119" t="s">
        <v>1674</v>
      </c>
      <c r="B437" s="119" t="s">
        <v>471</v>
      </c>
      <c r="C437" s="119" t="s">
        <v>1696</v>
      </c>
      <c r="D437" s="119" t="s">
        <v>915</v>
      </c>
      <c r="E437" s="119" t="s">
        <v>916</v>
      </c>
      <c r="F437" s="119" t="s">
        <v>1676</v>
      </c>
      <c r="G437" s="119" t="s">
        <v>1622</v>
      </c>
      <c r="H437" s="119" t="s">
        <v>919</v>
      </c>
      <c r="I437" s="119" t="s">
        <v>1623</v>
      </c>
      <c r="J437" s="116"/>
    </row>
    <row r="438" spans="1:10" s="115" customFormat="1" ht="12.75">
      <c r="A438" s="119" t="s">
        <v>1697</v>
      </c>
      <c r="B438" s="119" t="s">
        <v>787</v>
      </c>
      <c r="C438" s="119" t="s">
        <v>1698</v>
      </c>
      <c r="D438" s="119" t="s">
        <v>915</v>
      </c>
      <c r="E438" s="119" t="s">
        <v>916</v>
      </c>
      <c r="F438" s="119" t="s">
        <v>1699</v>
      </c>
      <c r="G438" s="119" t="s">
        <v>1622</v>
      </c>
      <c r="H438" s="119" t="s">
        <v>919</v>
      </c>
      <c r="I438" s="119" t="s">
        <v>1623</v>
      </c>
      <c r="J438" s="116"/>
    </row>
    <row r="439" spans="1:10" s="115" customFormat="1" ht="12.75">
      <c r="A439" s="119" t="s">
        <v>1545</v>
      </c>
      <c r="B439" s="119" t="s">
        <v>420</v>
      </c>
      <c r="C439" s="119" t="s">
        <v>1700</v>
      </c>
      <c r="D439" s="119" t="s">
        <v>915</v>
      </c>
      <c r="E439" s="119" t="s">
        <v>1026</v>
      </c>
      <c r="F439" s="119" t="s">
        <v>1547</v>
      </c>
      <c r="G439" s="119" t="s">
        <v>1622</v>
      </c>
      <c r="H439" s="119" t="s">
        <v>919</v>
      </c>
      <c r="I439" s="119" t="s">
        <v>1623</v>
      </c>
      <c r="J439" s="116"/>
    </row>
    <row r="440" spans="1:10" s="115" customFormat="1" ht="12.75">
      <c r="A440" s="119" t="s">
        <v>1701</v>
      </c>
      <c r="B440" s="119" t="s">
        <v>1702</v>
      </c>
      <c r="C440" s="119" t="s">
        <v>1703</v>
      </c>
      <c r="D440" s="119" t="s">
        <v>915</v>
      </c>
      <c r="E440" s="119" t="s">
        <v>916</v>
      </c>
      <c r="F440" s="119" t="s">
        <v>1704</v>
      </c>
      <c r="G440" s="119" t="s">
        <v>1622</v>
      </c>
      <c r="H440" s="119" t="s">
        <v>919</v>
      </c>
      <c r="I440" s="119" t="s">
        <v>1623</v>
      </c>
      <c r="J440" s="116"/>
    </row>
    <row r="441" spans="1:10" s="115" customFormat="1" ht="12.75">
      <c r="A441" s="119" t="s">
        <v>1055</v>
      </c>
      <c r="B441" s="119" t="s">
        <v>226</v>
      </c>
      <c r="C441" s="119" t="s">
        <v>1705</v>
      </c>
      <c r="D441" s="119" t="s">
        <v>915</v>
      </c>
      <c r="E441" s="119" t="s">
        <v>916</v>
      </c>
      <c r="F441" s="119" t="s">
        <v>82</v>
      </c>
      <c r="G441" s="119" t="s">
        <v>1622</v>
      </c>
      <c r="H441" s="119" t="s">
        <v>919</v>
      </c>
      <c r="I441" s="119" t="s">
        <v>1623</v>
      </c>
      <c r="J441" s="116"/>
    </row>
    <row r="442" spans="1:10" s="115" customFormat="1" ht="12.75">
      <c r="A442" s="119" t="s">
        <v>1665</v>
      </c>
      <c r="B442" s="119" t="s">
        <v>667</v>
      </c>
      <c r="C442" s="119" t="s">
        <v>1706</v>
      </c>
      <c r="D442" s="119" t="s">
        <v>915</v>
      </c>
      <c r="E442" s="119" t="s">
        <v>916</v>
      </c>
      <c r="F442" s="119" t="s">
        <v>1667</v>
      </c>
      <c r="G442" s="119" t="s">
        <v>1622</v>
      </c>
      <c r="H442" s="119" t="s">
        <v>919</v>
      </c>
      <c r="I442" s="119" t="s">
        <v>1623</v>
      </c>
      <c r="J442" s="116"/>
    </row>
    <row r="443" spans="1:10" s="115" customFormat="1" ht="12.75">
      <c r="A443" s="119" t="s">
        <v>1137</v>
      </c>
      <c r="B443" s="119" t="s">
        <v>800</v>
      </c>
      <c r="C443" s="119" t="s">
        <v>1707</v>
      </c>
      <c r="D443" s="119" t="s">
        <v>915</v>
      </c>
      <c r="E443" s="119" t="s">
        <v>916</v>
      </c>
      <c r="F443" s="119" t="s">
        <v>1140</v>
      </c>
      <c r="G443" s="119" t="s">
        <v>1622</v>
      </c>
      <c r="H443" s="119" t="s">
        <v>919</v>
      </c>
      <c r="I443" s="119" t="s">
        <v>1623</v>
      </c>
      <c r="J443" s="116"/>
    </row>
    <row r="444" spans="1:10" s="115" customFormat="1" ht="12.75">
      <c r="A444" s="119" t="s">
        <v>1220</v>
      </c>
      <c r="B444" s="119" t="s">
        <v>1708</v>
      </c>
      <c r="C444" s="119" t="s">
        <v>1709</v>
      </c>
      <c r="D444" s="119" t="s">
        <v>915</v>
      </c>
      <c r="E444" s="119" t="s">
        <v>1477</v>
      </c>
      <c r="F444" s="119" t="s">
        <v>1222</v>
      </c>
      <c r="G444" s="119" t="s">
        <v>1622</v>
      </c>
      <c r="H444" s="119" t="s">
        <v>919</v>
      </c>
      <c r="I444" s="119" t="s">
        <v>1623</v>
      </c>
      <c r="J444" s="116"/>
    </row>
    <row r="445" spans="1:10" s="115" customFormat="1" ht="12.75">
      <c r="A445" s="119" t="s">
        <v>1260</v>
      </c>
      <c r="B445" s="119" t="s">
        <v>811</v>
      </c>
      <c r="C445" s="119" t="s">
        <v>1710</v>
      </c>
      <c r="D445" s="119" t="s">
        <v>915</v>
      </c>
      <c r="E445" s="119" t="s">
        <v>916</v>
      </c>
      <c r="F445" s="119" t="s">
        <v>72</v>
      </c>
      <c r="G445" s="119" t="s">
        <v>1622</v>
      </c>
      <c r="H445" s="119" t="s">
        <v>919</v>
      </c>
      <c r="I445" s="119" t="s">
        <v>1623</v>
      </c>
      <c r="J445" s="116"/>
    </row>
    <row r="446" spans="1:10" s="115" customFormat="1" ht="12.75">
      <c r="A446" s="119" t="s">
        <v>973</v>
      </c>
      <c r="B446" s="119" t="s">
        <v>524</v>
      </c>
      <c r="C446" s="119" t="s">
        <v>1711</v>
      </c>
      <c r="D446" s="119" t="s">
        <v>915</v>
      </c>
      <c r="E446" s="119" t="s">
        <v>916</v>
      </c>
      <c r="F446" s="119" t="s">
        <v>122</v>
      </c>
      <c r="G446" s="119" t="s">
        <v>1622</v>
      </c>
      <c r="H446" s="119" t="s">
        <v>919</v>
      </c>
      <c r="I446" s="119" t="s">
        <v>1623</v>
      </c>
      <c r="J446" s="116"/>
    </row>
    <row r="447" spans="1:10" s="115" customFormat="1" ht="12.75">
      <c r="A447" s="119" t="s">
        <v>1665</v>
      </c>
      <c r="B447" s="119" t="s">
        <v>585</v>
      </c>
      <c r="C447" s="119" t="s">
        <v>1712</v>
      </c>
      <c r="D447" s="119" t="s">
        <v>915</v>
      </c>
      <c r="E447" s="119" t="s">
        <v>1026</v>
      </c>
      <c r="F447" s="119" t="s">
        <v>1667</v>
      </c>
      <c r="G447" s="119" t="s">
        <v>1622</v>
      </c>
      <c r="H447" s="119" t="s">
        <v>919</v>
      </c>
      <c r="I447" s="119" t="s">
        <v>1623</v>
      </c>
      <c r="J447" s="116"/>
    </row>
    <row r="448" spans="1:10" s="115" customFormat="1" ht="12.75">
      <c r="A448" s="119" t="s">
        <v>1160</v>
      </c>
      <c r="B448" s="119" t="s">
        <v>273</v>
      </c>
      <c r="C448" s="119" t="s">
        <v>1713</v>
      </c>
      <c r="D448" s="119" t="s">
        <v>915</v>
      </c>
      <c r="E448" s="119" t="s">
        <v>1026</v>
      </c>
      <c r="F448" s="119" t="s">
        <v>1163</v>
      </c>
      <c r="G448" s="119" t="s">
        <v>1622</v>
      </c>
      <c r="H448" s="119" t="s">
        <v>919</v>
      </c>
      <c r="I448" s="119" t="s">
        <v>1623</v>
      </c>
      <c r="J448" s="116"/>
    </row>
    <row r="449" spans="1:10" s="115" customFormat="1" ht="12.75">
      <c r="A449" s="119" t="s">
        <v>1113</v>
      </c>
      <c r="B449" s="119" t="s">
        <v>1714</v>
      </c>
      <c r="C449" s="119" t="s">
        <v>1715</v>
      </c>
      <c r="D449" s="119" t="s">
        <v>915</v>
      </c>
      <c r="E449" s="119" t="s">
        <v>916</v>
      </c>
      <c r="F449" s="119" t="s">
        <v>1115</v>
      </c>
      <c r="G449" s="119" t="s">
        <v>1622</v>
      </c>
      <c r="H449" s="119" t="s">
        <v>919</v>
      </c>
      <c r="I449" s="119" t="s">
        <v>1623</v>
      </c>
      <c r="J449" s="116"/>
    </row>
    <row r="450" spans="1:10" s="115" customFormat="1" ht="12.75">
      <c r="A450" s="119" t="s">
        <v>1618</v>
      </c>
      <c r="B450" s="119" t="s">
        <v>483</v>
      </c>
      <c r="C450" s="119" t="s">
        <v>1716</v>
      </c>
      <c r="D450" s="119" t="s">
        <v>915</v>
      </c>
      <c r="E450" s="119" t="s">
        <v>916</v>
      </c>
      <c r="F450" s="119" t="s">
        <v>1621</v>
      </c>
      <c r="G450" s="119" t="s">
        <v>1622</v>
      </c>
      <c r="H450" s="119" t="s">
        <v>919</v>
      </c>
      <c r="I450" s="119" t="s">
        <v>1623</v>
      </c>
      <c r="J450" s="116"/>
    </row>
    <row r="451" spans="1:10" s="115" customFormat="1" ht="12.75">
      <c r="A451" s="119" t="s">
        <v>1133</v>
      </c>
      <c r="B451" s="119" t="s">
        <v>292</v>
      </c>
      <c r="C451" s="119" t="s">
        <v>1717</v>
      </c>
      <c r="D451" s="119" t="s">
        <v>915</v>
      </c>
      <c r="E451" s="119" t="s">
        <v>1026</v>
      </c>
      <c r="F451" s="119" t="s">
        <v>1135</v>
      </c>
      <c r="G451" s="119" t="s">
        <v>1622</v>
      </c>
      <c r="H451" s="119" t="s">
        <v>919</v>
      </c>
      <c r="I451" s="119" t="s">
        <v>1623</v>
      </c>
      <c r="J451" s="116"/>
    </row>
    <row r="452" spans="1:10" s="115" customFormat="1" ht="12.75">
      <c r="A452" s="119" t="s">
        <v>1697</v>
      </c>
      <c r="B452" s="119" t="s">
        <v>492</v>
      </c>
      <c r="C452" s="119" t="s">
        <v>1718</v>
      </c>
      <c r="D452" s="119" t="s">
        <v>915</v>
      </c>
      <c r="E452" s="119" t="s">
        <v>1026</v>
      </c>
      <c r="F452" s="119" t="s">
        <v>1699</v>
      </c>
      <c r="G452" s="119" t="s">
        <v>1622</v>
      </c>
      <c r="H452" s="119" t="s">
        <v>919</v>
      </c>
      <c r="I452" s="119" t="s">
        <v>1623</v>
      </c>
      <c r="J452" s="116"/>
    </row>
    <row r="453" spans="1:10" s="115" customFormat="1" ht="12.75">
      <c r="A453" s="119" t="s">
        <v>1701</v>
      </c>
      <c r="B453" s="119" t="s">
        <v>458</v>
      </c>
      <c r="C453" s="119" t="s">
        <v>1719</v>
      </c>
      <c r="D453" s="119" t="s">
        <v>915</v>
      </c>
      <c r="E453" s="119" t="s">
        <v>1026</v>
      </c>
      <c r="F453" s="119" t="s">
        <v>1704</v>
      </c>
      <c r="G453" s="119" t="s">
        <v>1622</v>
      </c>
      <c r="H453" s="119" t="s">
        <v>919</v>
      </c>
      <c r="I453" s="119" t="s">
        <v>1623</v>
      </c>
      <c r="J453" s="116"/>
    </row>
    <row r="454" spans="1:10" s="115" customFormat="1" ht="12.75">
      <c r="A454" s="119" t="s">
        <v>1220</v>
      </c>
      <c r="B454" s="119" t="s">
        <v>235</v>
      </c>
      <c r="C454" s="119" t="s">
        <v>1720</v>
      </c>
      <c r="D454" s="119" t="s">
        <v>915</v>
      </c>
      <c r="E454" s="119" t="s">
        <v>916</v>
      </c>
      <c r="F454" s="119" t="s">
        <v>1222</v>
      </c>
      <c r="G454" s="119" t="s">
        <v>1622</v>
      </c>
      <c r="H454" s="119" t="s">
        <v>919</v>
      </c>
      <c r="I454" s="119" t="s">
        <v>1623</v>
      </c>
      <c r="J454" s="116"/>
    </row>
    <row r="455" spans="1:10" s="115" customFormat="1" ht="12.75">
      <c r="A455" s="119" t="s">
        <v>1531</v>
      </c>
      <c r="B455" s="119" t="s">
        <v>461</v>
      </c>
      <c r="C455" s="119" t="s">
        <v>1721</v>
      </c>
      <c r="D455" s="119" t="s">
        <v>915</v>
      </c>
      <c r="E455" s="119" t="s">
        <v>916</v>
      </c>
      <c r="F455" s="119" t="s">
        <v>1533</v>
      </c>
      <c r="G455" s="119" t="s">
        <v>1622</v>
      </c>
      <c r="H455" s="119" t="s">
        <v>919</v>
      </c>
      <c r="I455" s="119" t="s">
        <v>1623</v>
      </c>
      <c r="J455" s="116"/>
    </row>
    <row r="456" spans="1:10" s="115" customFormat="1" ht="12.75">
      <c r="A456" s="119" t="s">
        <v>1414</v>
      </c>
      <c r="B456" s="119" t="s">
        <v>268</v>
      </c>
      <c r="C456" s="119" t="s">
        <v>1722</v>
      </c>
      <c r="D456" s="119" t="s">
        <v>915</v>
      </c>
      <c r="E456" s="119" t="s">
        <v>1026</v>
      </c>
      <c r="F456" s="119" t="s">
        <v>1416</v>
      </c>
      <c r="G456" s="119" t="s">
        <v>1622</v>
      </c>
      <c r="H456" s="119" t="s">
        <v>919</v>
      </c>
      <c r="I456" s="119" t="s">
        <v>1623</v>
      </c>
      <c r="J456" s="116"/>
    </row>
    <row r="457" spans="1:10" s="115" customFormat="1" ht="12.75">
      <c r="A457" s="119" t="s">
        <v>1414</v>
      </c>
      <c r="B457" s="119" t="s">
        <v>723</v>
      </c>
      <c r="C457" s="119" t="s">
        <v>1723</v>
      </c>
      <c r="D457" s="119" t="s">
        <v>915</v>
      </c>
      <c r="E457" s="119" t="s">
        <v>916</v>
      </c>
      <c r="F457" s="119" t="s">
        <v>1416</v>
      </c>
      <c r="G457" s="119" t="s">
        <v>1622</v>
      </c>
      <c r="H457" s="119" t="s">
        <v>919</v>
      </c>
      <c r="I457" s="119" t="s">
        <v>1623</v>
      </c>
      <c r="J457" s="116"/>
    </row>
    <row r="458" spans="1:10" s="115" customFormat="1" ht="12.75">
      <c r="A458" s="119" t="s">
        <v>946</v>
      </c>
      <c r="B458" s="119" t="s">
        <v>1724</v>
      </c>
      <c r="C458" s="119" t="s">
        <v>1725</v>
      </c>
      <c r="D458" s="119" t="s">
        <v>915</v>
      </c>
      <c r="E458" s="119" t="s">
        <v>916</v>
      </c>
      <c r="F458" s="119" t="s">
        <v>69</v>
      </c>
      <c r="G458" s="119" t="s">
        <v>1622</v>
      </c>
      <c r="H458" s="119" t="s">
        <v>919</v>
      </c>
      <c r="I458" s="119" t="s">
        <v>1623</v>
      </c>
      <c r="J458" s="116"/>
    </row>
    <row r="459" spans="1:10" s="115" customFormat="1" ht="12.75">
      <c r="A459" s="119" t="s">
        <v>1009</v>
      </c>
      <c r="B459" s="119" t="s">
        <v>402</v>
      </c>
      <c r="C459" s="119" t="s">
        <v>1726</v>
      </c>
      <c r="D459" s="119" t="s">
        <v>915</v>
      </c>
      <c r="E459" s="119" t="s">
        <v>1026</v>
      </c>
      <c r="F459" s="119" t="s">
        <v>1012</v>
      </c>
      <c r="G459" s="119" t="s">
        <v>1622</v>
      </c>
      <c r="H459" s="119" t="s">
        <v>919</v>
      </c>
      <c r="I459" s="119" t="s">
        <v>1623</v>
      </c>
      <c r="J459" s="116"/>
    </row>
    <row r="460" spans="1:10" s="115" customFormat="1" ht="12.75">
      <c r="A460" s="119" t="s">
        <v>1348</v>
      </c>
      <c r="B460" s="119" t="s">
        <v>485</v>
      </c>
      <c r="C460" s="119" t="s">
        <v>1727</v>
      </c>
      <c r="D460" s="119" t="s">
        <v>915</v>
      </c>
      <c r="E460" s="119" t="s">
        <v>916</v>
      </c>
      <c r="F460" s="119" t="s">
        <v>100</v>
      </c>
      <c r="G460" s="119" t="s">
        <v>1622</v>
      </c>
      <c r="H460" s="119" t="s">
        <v>919</v>
      </c>
      <c r="I460" s="119" t="s">
        <v>1623</v>
      </c>
      <c r="J460" s="116"/>
    </row>
    <row r="461" spans="1:10" s="115" customFormat="1" ht="12.75">
      <c r="A461" s="119" t="s">
        <v>1167</v>
      </c>
      <c r="B461" s="119" t="s">
        <v>1728</v>
      </c>
      <c r="C461" s="119" t="s">
        <v>1729</v>
      </c>
      <c r="D461" s="119" t="s">
        <v>915</v>
      </c>
      <c r="E461" s="119" t="s">
        <v>916</v>
      </c>
      <c r="F461" s="119" t="s">
        <v>135</v>
      </c>
      <c r="G461" s="119" t="s">
        <v>1622</v>
      </c>
      <c r="H461" s="119" t="s">
        <v>919</v>
      </c>
      <c r="I461" s="119" t="s">
        <v>1623</v>
      </c>
      <c r="J461" s="116"/>
    </row>
    <row r="462" spans="1:10" s="115" customFormat="1" ht="12.75">
      <c r="A462" s="119" t="s">
        <v>943</v>
      </c>
      <c r="B462" s="119" t="s">
        <v>817</v>
      </c>
      <c r="C462" s="119" t="s">
        <v>1730</v>
      </c>
      <c r="D462" s="119" t="s">
        <v>915</v>
      </c>
      <c r="E462" s="119" t="s">
        <v>916</v>
      </c>
      <c r="F462" s="119" t="s">
        <v>945</v>
      </c>
      <c r="G462" s="119" t="s">
        <v>1622</v>
      </c>
      <c r="H462" s="119" t="s">
        <v>919</v>
      </c>
      <c r="I462" s="119" t="s">
        <v>1623</v>
      </c>
      <c r="J462" s="116"/>
    </row>
    <row r="463" spans="1:10" s="115" customFormat="1" ht="12.75">
      <c r="A463" s="119" t="s">
        <v>1550</v>
      </c>
      <c r="B463" s="119" t="s">
        <v>442</v>
      </c>
      <c r="C463" s="119" t="s">
        <v>1731</v>
      </c>
      <c r="D463" s="119" t="s">
        <v>915</v>
      </c>
      <c r="E463" s="119" t="s">
        <v>1026</v>
      </c>
      <c r="F463" s="119" t="s">
        <v>1552</v>
      </c>
      <c r="G463" s="119" t="s">
        <v>1622</v>
      </c>
      <c r="H463" s="119" t="s">
        <v>919</v>
      </c>
      <c r="I463" s="119" t="s">
        <v>1623</v>
      </c>
      <c r="J463" s="116"/>
    </row>
    <row r="464" spans="1:10" s="115" customFormat="1" ht="12.75">
      <c r="A464" s="119" t="s">
        <v>1226</v>
      </c>
      <c r="B464" s="119" t="s">
        <v>688</v>
      </c>
      <c r="C464" s="119" t="s">
        <v>1732</v>
      </c>
      <c r="D464" s="119" t="s">
        <v>915</v>
      </c>
      <c r="E464" s="119" t="s">
        <v>916</v>
      </c>
      <c r="F464" s="119" t="s">
        <v>1229</v>
      </c>
      <c r="G464" s="119" t="s">
        <v>1622</v>
      </c>
      <c r="H464" s="119" t="s">
        <v>919</v>
      </c>
      <c r="I464" s="119" t="s">
        <v>1623</v>
      </c>
      <c r="J464" s="116"/>
    </row>
    <row r="465" spans="1:10" s="115" customFormat="1" ht="12.75">
      <c r="A465" s="119" t="s">
        <v>1361</v>
      </c>
      <c r="B465" s="119" t="s">
        <v>396</v>
      </c>
      <c r="C465" s="119" t="s">
        <v>1733</v>
      </c>
      <c r="D465" s="119" t="s">
        <v>915</v>
      </c>
      <c r="E465" s="119" t="s">
        <v>1026</v>
      </c>
      <c r="F465" s="119" t="s">
        <v>167</v>
      </c>
      <c r="G465" s="119" t="s">
        <v>1622</v>
      </c>
      <c r="H465" s="119" t="s">
        <v>919</v>
      </c>
      <c r="I465" s="119" t="s">
        <v>1623</v>
      </c>
      <c r="J465" s="116"/>
    </row>
    <row r="466" spans="1:10" s="115" customFormat="1" ht="12.75">
      <c r="A466" s="119" t="s">
        <v>1701</v>
      </c>
      <c r="B466" s="119" t="s">
        <v>543</v>
      </c>
      <c r="C466" s="119" t="s">
        <v>1734</v>
      </c>
      <c r="D466" s="119" t="s">
        <v>915</v>
      </c>
      <c r="E466" s="119" t="s">
        <v>916</v>
      </c>
      <c r="F466" s="119" t="s">
        <v>1704</v>
      </c>
      <c r="G466" s="119" t="s">
        <v>1622</v>
      </c>
      <c r="H466" s="119" t="s">
        <v>919</v>
      </c>
      <c r="I466" s="119" t="s">
        <v>1623</v>
      </c>
      <c r="J466" s="116"/>
    </row>
    <row r="467" spans="1:10" s="115" customFormat="1" ht="12.75">
      <c r="A467" s="119" t="s">
        <v>999</v>
      </c>
      <c r="B467" s="119" t="s">
        <v>1735</v>
      </c>
      <c r="C467" s="119" t="s">
        <v>1736</v>
      </c>
      <c r="D467" s="119" t="s">
        <v>915</v>
      </c>
      <c r="E467" s="119" t="s">
        <v>916</v>
      </c>
      <c r="F467" s="119" t="s">
        <v>1001</v>
      </c>
      <c r="G467" s="119" t="s">
        <v>1622</v>
      </c>
      <c r="H467" s="119" t="s">
        <v>919</v>
      </c>
      <c r="I467" s="119" t="s">
        <v>1623</v>
      </c>
      <c r="J467" s="116"/>
    </row>
    <row r="468" spans="1:10" s="115" customFormat="1" ht="12.75">
      <c r="A468" s="119" t="s">
        <v>1078</v>
      </c>
      <c r="B468" s="119" t="s">
        <v>351</v>
      </c>
      <c r="C468" s="119" t="s">
        <v>1737</v>
      </c>
      <c r="D468" s="119" t="s">
        <v>915</v>
      </c>
      <c r="E468" s="119" t="s">
        <v>916</v>
      </c>
      <c r="F468" s="119" t="s">
        <v>1080</v>
      </c>
      <c r="G468" s="119" t="s">
        <v>1622</v>
      </c>
      <c r="H468" s="119" t="s">
        <v>919</v>
      </c>
      <c r="I468" s="119" t="s">
        <v>1623</v>
      </c>
      <c r="J468" s="116"/>
    </row>
    <row r="469" spans="1:10" s="115" customFormat="1" ht="12.75">
      <c r="A469" s="119" t="s">
        <v>1101</v>
      </c>
      <c r="B469" s="119" t="s">
        <v>619</v>
      </c>
      <c r="C469" s="119" t="s">
        <v>1738</v>
      </c>
      <c r="D469" s="119" t="s">
        <v>915</v>
      </c>
      <c r="E469" s="119" t="s">
        <v>916</v>
      </c>
      <c r="F469" s="119" t="s">
        <v>162</v>
      </c>
      <c r="G469" s="119" t="s">
        <v>1622</v>
      </c>
      <c r="H469" s="119" t="s">
        <v>919</v>
      </c>
      <c r="I469" s="119" t="s">
        <v>1623</v>
      </c>
      <c r="J469" s="116"/>
    </row>
    <row r="470" spans="1:10" s="115" customFormat="1" ht="12.75">
      <c r="A470" s="119" t="s">
        <v>1739</v>
      </c>
      <c r="B470" s="119" t="s">
        <v>1740</v>
      </c>
      <c r="C470" s="119" t="s">
        <v>1741</v>
      </c>
      <c r="D470" s="119" t="s">
        <v>915</v>
      </c>
      <c r="E470" s="119" t="s">
        <v>916</v>
      </c>
      <c r="F470" s="119" t="s">
        <v>1742</v>
      </c>
      <c r="G470" s="119" t="s">
        <v>1622</v>
      </c>
      <c r="H470" s="119" t="s">
        <v>919</v>
      </c>
      <c r="I470" s="119" t="s">
        <v>1623</v>
      </c>
      <c r="J470" s="116"/>
    </row>
    <row r="471" spans="1:10" s="115" customFormat="1" ht="12.75">
      <c r="A471" s="119" t="s">
        <v>1674</v>
      </c>
      <c r="B471" s="119" t="s">
        <v>1743</v>
      </c>
      <c r="C471" s="119" t="s">
        <v>1744</v>
      </c>
      <c r="D471" s="119" t="s">
        <v>915</v>
      </c>
      <c r="E471" s="119" t="s">
        <v>916</v>
      </c>
      <c r="F471" s="119" t="s">
        <v>1676</v>
      </c>
      <c r="G471" s="119" t="s">
        <v>1622</v>
      </c>
      <c r="H471" s="119" t="s">
        <v>919</v>
      </c>
      <c r="I471" s="119" t="s">
        <v>1623</v>
      </c>
      <c r="J471" s="116"/>
    </row>
    <row r="472" spans="1:10" s="115" customFormat="1" ht="12.75">
      <c r="A472" s="119" t="s">
        <v>1295</v>
      </c>
      <c r="B472" s="119" t="s">
        <v>1745</v>
      </c>
      <c r="C472" s="119" t="s">
        <v>1746</v>
      </c>
      <c r="D472" s="119" t="s">
        <v>915</v>
      </c>
      <c r="E472" s="119" t="s">
        <v>916</v>
      </c>
      <c r="F472" s="119" t="s">
        <v>1297</v>
      </c>
      <c r="G472" s="119" t="s">
        <v>1622</v>
      </c>
      <c r="H472" s="119" t="s">
        <v>919</v>
      </c>
      <c r="I472" s="119" t="s">
        <v>1623</v>
      </c>
      <c r="J472" s="116"/>
    </row>
    <row r="473" spans="1:10" s="115" customFormat="1" ht="12.75">
      <c r="A473" s="119" t="s">
        <v>1361</v>
      </c>
      <c r="B473" s="119" t="s">
        <v>349</v>
      </c>
      <c r="C473" s="119" t="s">
        <v>1747</v>
      </c>
      <c r="D473" s="119" t="s">
        <v>915</v>
      </c>
      <c r="E473" s="119" t="s">
        <v>916</v>
      </c>
      <c r="F473" s="119" t="s">
        <v>167</v>
      </c>
      <c r="G473" s="119" t="s">
        <v>1622</v>
      </c>
      <c r="H473" s="119" t="s">
        <v>919</v>
      </c>
      <c r="I473" s="119" t="s">
        <v>1623</v>
      </c>
      <c r="J473" s="116"/>
    </row>
    <row r="474" spans="1:10" s="115" customFormat="1" ht="12.75">
      <c r="A474" s="119" t="s">
        <v>1526</v>
      </c>
      <c r="B474" s="119" t="s">
        <v>1748</v>
      </c>
      <c r="C474" s="119" t="s">
        <v>1749</v>
      </c>
      <c r="D474" s="119" t="s">
        <v>915</v>
      </c>
      <c r="E474" s="119" t="s">
        <v>916</v>
      </c>
      <c r="F474" s="119" t="s">
        <v>89</v>
      </c>
      <c r="G474" s="119" t="s">
        <v>1622</v>
      </c>
      <c r="H474" s="119" t="s">
        <v>919</v>
      </c>
      <c r="I474" s="119" t="s">
        <v>1623</v>
      </c>
      <c r="J474" s="116"/>
    </row>
    <row r="475" spans="1:10" s="115" customFormat="1" ht="12.75">
      <c r="A475" s="119" t="s">
        <v>1680</v>
      </c>
      <c r="B475" s="119" t="s">
        <v>363</v>
      </c>
      <c r="C475" s="119" t="s">
        <v>1750</v>
      </c>
      <c r="D475" s="119" t="s">
        <v>915</v>
      </c>
      <c r="E475" s="119" t="s">
        <v>916</v>
      </c>
      <c r="F475" s="119" t="s">
        <v>1683</v>
      </c>
      <c r="G475" s="119" t="s">
        <v>1622</v>
      </c>
      <c r="H475" s="119" t="s">
        <v>919</v>
      </c>
      <c r="I475" s="119" t="s">
        <v>1623</v>
      </c>
      <c r="J475" s="116"/>
    </row>
    <row r="476" spans="1:10" s="115" customFormat="1" ht="12.75">
      <c r="A476" s="119" t="s">
        <v>1526</v>
      </c>
      <c r="B476" s="119" t="s">
        <v>243</v>
      </c>
      <c r="C476" s="119" t="s">
        <v>1751</v>
      </c>
      <c r="D476" s="119" t="s">
        <v>915</v>
      </c>
      <c r="E476" s="119" t="s">
        <v>1026</v>
      </c>
      <c r="F476" s="119" t="s">
        <v>89</v>
      </c>
      <c r="G476" s="119" t="s">
        <v>1622</v>
      </c>
      <c r="H476" s="119" t="s">
        <v>919</v>
      </c>
      <c r="I476" s="119" t="s">
        <v>1623</v>
      </c>
      <c r="J476" s="116"/>
    </row>
    <row r="477" spans="1:10" s="115" customFormat="1" ht="12.75">
      <c r="A477" s="119" t="s">
        <v>1293</v>
      </c>
      <c r="B477" s="119" t="s">
        <v>1752</v>
      </c>
      <c r="C477" s="119" t="s">
        <v>1753</v>
      </c>
      <c r="D477" s="119" t="s">
        <v>915</v>
      </c>
      <c r="E477" s="119" t="s">
        <v>916</v>
      </c>
      <c r="F477" s="119" t="s">
        <v>97</v>
      </c>
      <c r="G477" s="119" t="s">
        <v>1622</v>
      </c>
      <c r="H477" s="119" t="s">
        <v>919</v>
      </c>
      <c r="I477" s="119" t="s">
        <v>1623</v>
      </c>
      <c r="J477" s="116"/>
    </row>
    <row r="478" spans="1:10" s="115" customFormat="1" ht="12.75">
      <c r="A478" s="119" t="s">
        <v>1680</v>
      </c>
      <c r="B478" s="119" t="s">
        <v>1754</v>
      </c>
      <c r="C478" s="119" t="s">
        <v>1755</v>
      </c>
      <c r="D478" s="119" t="s">
        <v>915</v>
      </c>
      <c r="E478" s="119" t="s">
        <v>916</v>
      </c>
      <c r="F478" s="119" t="s">
        <v>1683</v>
      </c>
      <c r="G478" s="119" t="s">
        <v>1622</v>
      </c>
      <c r="H478" s="119" t="s">
        <v>919</v>
      </c>
      <c r="I478" s="119" t="s">
        <v>1623</v>
      </c>
      <c r="J478" s="116"/>
    </row>
    <row r="479" spans="1:10" s="115" customFormat="1" ht="12.75">
      <c r="A479" s="119" t="s">
        <v>1435</v>
      </c>
      <c r="B479" s="119" t="s">
        <v>711</v>
      </c>
      <c r="C479" s="119" t="s">
        <v>1756</v>
      </c>
      <c r="D479" s="119" t="s">
        <v>915</v>
      </c>
      <c r="E479" s="119" t="s">
        <v>916</v>
      </c>
      <c r="F479" s="119" t="s">
        <v>1437</v>
      </c>
      <c r="G479" s="119" t="s">
        <v>1622</v>
      </c>
      <c r="H479" s="119" t="s">
        <v>919</v>
      </c>
      <c r="I479" s="119" t="s">
        <v>1623</v>
      </c>
      <c r="J479" s="116"/>
    </row>
    <row r="480" spans="1:10" s="115" customFormat="1" ht="12.75">
      <c r="A480" s="119" t="s">
        <v>1438</v>
      </c>
      <c r="B480" s="119" t="s">
        <v>611</v>
      </c>
      <c r="C480" s="119" t="s">
        <v>1757</v>
      </c>
      <c r="D480" s="119" t="s">
        <v>915</v>
      </c>
      <c r="E480" s="119" t="s">
        <v>1026</v>
      </c>
      <c r="F480" s="119" t="s">
        <v>1440</v>
      </c>
      <c r="G480" s="119" t="s">
        <v>1622</v>
      </c>
      <c r="H480" s="119" t="s">
        <v>919</v>
      </c>
      <c r="I480" s="119" t="s">
        <v>1623</v>
      </c>
      <c r="J480" s="116"/>
    </row>
    <row r="481" spans="1:10" s="115" customFormat="1" ht="12.75">
      <c r="A481" s="119" t="s">
        <v>1618</v>
      </c>
      <c r="B481" s="119" t="s">
        <v>775</v>
      </c>
      <c r="C481" s="119" t="s">
        <v>1758</v>
      </c>
      <c r="D481" s="119" t="s">
        <v>915</v>
      </c>
      <c r="E481" s="119" t="s">
        <v>916</v>
      </c>
      <c r="F481" s="119" t="s">
        <v>1621</v>
      </c>
      <c r="G481" s="119" t="s">
        <v>1622</v>
      </c>
      <c r="H481" s="119" t="s">
        <v>919</v>
      </c>
      <c r="I481" s="119" t="s">
        <v>1623</v>
      </c>
      <c r="J481" s="116"/>
    </row>
    <row r="482" spans="1:10" s="115" customFormat="1" ht="12.75">
      <c r="A482" s="119" t="s">
        <v>1320</v>
      </c>
      <c r="B482" s="119" t="s">
        <v>870</v>
      </c>
      <c r="C482" s="119" t="s">
        <v>1759</v>
      </c>
      <c r="D482" s="119" t="s">
        <v>915</v>
      </c>
      <c r="E482" s="119" t="s">
        <v>916</v>
      </c>
      <c r="F482" s="119" t="s">
        <v>145</v>
      </c>
      <c r="G482" s="119" t="s">
        <v>1622</v>
      </c>
      <c r="H482" s="119" t="s">
        <v>919</v>
      </c>
      <c r="I482" s="119" t="s">
        <v>1623</v>
      </c>
      <c r="J482" s="116"/>
    </row>
    <row r="483" spans="1:10" s="115" customFormat="1" ht="12.75">
      <c r="A483" s="119" t="s">
        <v>1101</v>
      </c>
      <c r="B483" s="119" t="s">
        <v>789</v>
      </c>
      <c r="C483" s="119" t="s">
        <v>1760</v>
      </c>
      <c r="D483" s="119" t="s">
        <v>915</v>
      </c>
      <c r="E483" s="119" t="s">
        <v>916</v>
      </c>
      <c r="F483" s="119" t="s">
        <v>162</v>
      </c>
      <c r="G483" s="119" t="s">
        <v>1622</v>
      </c>
      <c r="H483" s="119" t="s">
        <v>919</v>
      </c>
      <c r="I483" s="119" t="s">
        <v>1623</v>
      </c>
      <c r="J483" s="116"/>
    </row>
    <row r="484" spans="1:10" s="115" customFormat="1" ht="12.75">
      <c r="A484" s="119" t="s">
        <v>939</v>
      </c>
      <c r="B484" s="119" t="s">
        <v>1761</v>
      </c>
      <c r="C484" s="119" t="s">
        <v>1762</v>
      </c>
      <c r="D484" s="119" t="s">
        <v>915</v>
      </c>
      <c r="E484" s="119" t="s">
        <v>1026</v>
      </c>
      <c r="F484" s="119" t="s">
        <v>941</v>
      </c>
      <c r="G484" s="119" t="s">
        <v>1622</v>
      </c>
      <c r="H484" s="119" t="s">
        <v>919</v>
      </c>
      <c r="I484" s="119" t="s">
        <v>1623</v>
      </c>
      <c r="J484" s="116"/>
    </row>
    <row r="485" spans="1:10" s="115" customFormat="1" ht="12.75">
      <c r="A485" s="119" t="s">
        <v>1697</v>
      </c>
      <c r="B485" s="119" t="s">
        <v>1763</v>
      </c>
      <c r="C485" s="119" t="s">
        <v>1764</v>
      </c>
      <c r="D485" s="119" t="s">
        <v>915</v>
      </c>
      <c r="E485" s="119" t="s">
        <v>916</v>
      </c>
      <c r="F485" s="119" t="s">
        <v>1699</v>
      </c>
      <c r="G485" s="119" t="s">
        <v>1622</v>
      </c>
      <c r="H485" s="119" t="s">
        <v>919</v>
      </c>
      <c r="I485" s="119" t="s">
        <v>1623</v>
      </c>
      <c r="J485" s="116"/>
    </row>
    <row r="486" spans="1:10" s="115" customFormat="1" ht="12.75">
      <c r="A486" s="119" t="s">
        <v>1684</v>
      </c>
      <c r="B486" s="119" t="s">
        <v>460</v>
      </c>
      <c r="C486" s="119" t="s">
        <v>1765</v>
      </c>
      <c r="D486" s="119" t="s">
        <v>915</v>
      </c>
      <c r="E486" s="119" t="s">
        <v>1026</v>
      </c>
      <c r="F486" s="119" t="s">
        <v>1686</v>
      </c>
      <c r="G486" s="119" t="s">
        <v>1622</v>
      </c>
      <c r="H486" s="119" t="s">
        <v>919</v>
      </c>
      <c r="I486" s="119" t="s">
        <v>1623</v>
      </c>
      <c r="J486" s="116"/>
    </row>
    <row r="487" spans="1:10" s="115" customFormat="1" ht="12.75">
      <c r="A487" s="119" t="s">
        <v>939</v>
      </c>
      <c r="B487" s="119" t="s">
        <v>1766</v>
      </c>
      <c r="C487" s="119" t="s">
        <v>1767</v>
      </c>
      <c r="D487" s="119" t="s">
        <v>915</v>
      </c>
      <c r="E487" s="119" t="s">
        <v>916</v>
      </c>
      <c r="F487" s="119" t="s">
        <v>941</v>
      </c>
      <c r="G487" s="119" t="s">
        <v>1622</v>
      </c>
      <c r="H487" s="119" t="s">
        <v>919</v>
      </c>
      <c r="I487" s="119" t="s">
        <v>1623</v>
      </c>
      <c r="J487" s="116"/>
    </row>
    <row r="488" spans="1:10" s="115" customFormat="1" ht="12.75">
      <c r="A488" s="119" t="s">
        <v>1545</v>
      </c>
      <c r="B488" s="119" t="s">
        <v>1768</v>
      </c>
      <c r="C488" s="119" t="s">
        <v>1769</v>
      </c>
      <c r="D488" s="119" t="s">
        <v>915</v>
      </c>
      <c r="E488" s="119" t="s">
        <v>916</v>
      </c>
      <c r="F488" s="119" t="s">
        <v>1547</v>
      </c>
      <c r="G488" s="119" t="s">
        <v>1622</v>
      </c>
      <c r="H488" s="119" t="s">
        <v>919</v>
      </c>
      <c r="I488" s="119" t="s">
        <v>1623</v>
      </c>
      <c r="J488" s="116"/>
    </row>
    <row r="489" spans="1:10" s="115" customFormat="1" ht="12.75">
      <c r="A489" s="119" t="s">
        <v>1611</v>
      </c>
      <c r="B489" s="119" t="s">
        <v>247</v>
      </c>
      <c r="C489" s="119" t="s">
        <v>1770</v>
      </c>
      <c r="D489" s="119" t="s">
        <v>915</v>
      </c>
      <c r="E489" s="119" t="s">
        <v>1026</v>
      </c>
      <c r="F489" s="119" t="s">
        <v>1613</v>
      </c>
      <c r="G489" s="119" t="s">
        <v>1622</v>
      </c>
      <c r="H489" s="119" t="s">
        <v>919</v>
      </c>
      <c r="I489" s="119" t="s">
        <v>1623</v>
      </c>
      <c r="J489" s="116"/>
    </row>
    <row r="490" spans="1:10" s="115" customFormat="1" ht="12.75">
      <c r="A490" s="119" t="s">
        <v>1048</v>
      </c>
      <c r="B490" s="119" t="s">
        <v>820</v>
      </c>
      <c r="C490" s="119" t="s">
        <v>1771</v>
      </c>
      <c r="D490" s="119" t="s">
        <v>915</v>
      </c>
      <c r="E490" s="119" t="s">
        <v>1125</v>
      </c>
      <c r="F490" s="119" t="s">
        <v>95</v>
      </c>
      <c r="G490" s="119" t="s">
        <v>1622</v>
      </c>
      <c r="H490" s="119" t="s">
        <v>919</v>
      </c>
      <c r="I490" s="119" t="s">
        <v>1623</v>
      </c>
      <c r="J490" s="116"/>
    </row>
    <row r="491" spans="1:10" s="115" customFormat="1" ht="12.75">
      <c r="A491" s="119" t="s">
        <v>927</v>
      </c>
      <c r="B491" s="119" t="s">
        <v>262</v>
      </c>
      <c r="C491" s="119" t="s">
        <v>1412</v>
      </c>
      <c r="D491" s="119" t="s">
        <v>915</v>
      </c>
      <c r="E491" s="119" t="s">
        <v>916</v>
      </c>
      <c r="F491" s="119" t="s">
        <v>929</v>
      </c>
      <c r="G491" s="119" t="s">
        <v>1622</v>
      </c>
      <c r="H491" s="119" t="s">
        <v>919</v>
      </c>
      <c r="I491" s="119" t="s">
        <v>1623</v>
      </c>
      <c r="J491" s="116"/>
    </row>
    <row r="492" spans="1:10" s="115" customFormat="1" ht="12.75">
      <c r="A492" s="119" t="s">
        <v>1074</v>
      </c>
      <c r="B492" s="119" t="s">
        <v>547</v>
      </c>
      <c r="C492" s="119" t="s">
        <v>1772</v>
      </c>
      <c r="D492" s="119" t="s">
        <v>915</v>
      </c>
      <c r="E492" s="119" t="s">
        <v>1026</v>
      </c>
      <c r="F492" s="119" t="s">
        <v>1077</v>
      </c>
      <c r="G492" s="119" t="s">
        <v>1622</v>
      </c>
      <c r="H492" s="119" t="s">
        <v>919</v>
      </c>
      <c r="I492" s="119" t="s">
        <v>1623</v>
      </c>
      <c r="J492" s="116"/>
    </row>
    <row r="493" spans="1:10" s="115" customFormat="1" ht="12.75">
      <c r="A493" s="119" t="s">
        <v>1048</v>
      </c>
      <c r="B493" s="119" t="s">
        <v>1773</v>
      </c>
      <c r="C493" s="119" t="s">
        <v>1774</v>
      </c>
      <c r="D493" s="119" t="s">
        <v>915</v>
      </c>
      <c r="E493" s="119" t="s">
        <v>916</v>
      </c>
      <c r="F493" s="119" t="s">
        <v>95</v>
      </c>
      <c r="G493" s="119" t="s">
        <v>1622</v>
      </c>
      <c r="H493" s="119" t="s">
        <v>919</v>
      </c>
      <c r="I493" s="119" t="s">
        <v>1623</v>
      </c>
      <c r="J493" s="116"/>
    </row>
    <row r="494" spans="1:10" s="115" customFormat="1" ht="12.75">
      <c r="A494" s="119" t="s">
        <v>999</v>
      </c>
      <c r="B494" s="119" t="s">
        <v>494</v>
      </c>
      <c r="C494" s="119" t="s">
        <v>1775</v>
      </c>
      <c r="D494" s="119" t="s">
        <v>915</v>
      </c>
      <c r="E494" s="119" t="s">
        <v>916</v>
      </c>
      <c r="F494" s="119" t="s">
        <v>1001</v>
      </c>
      <c r="G494" s="119" t="s">
        <v>1622</v>
      </c>
      <c r="H494" s="119" t="s">
        <v>919</v>
      </c>
      <c r="I494" s="119" t="s">
        <v>1623</v>
      </c>
      <c r="J494" s="116"/>
    </row>
    <row r="495" spans="1:10" s="115" customFormat="1" ht="12.75">
      <c r="A495" s="119" t="s">
        <v>1739</v>
      </c>
      <c r="B495" s="119" t="s">
        <v>304</v>
      </c>
      <c r="C495" s="119" t="s">
        <v>1776</v>
      </c>
      <c r="D495" s="119" t="s">
        <v>915</v>
      </c>
      <c r="E495" s="119" t="s">
        <v>1026</v>
      </c>
      <c r="F495" s="119" t="s">
        <v>1742</v>
      </c>
      <c r="G495" s="119" t="s">
        <v>1622</v>
      </c>
      <c r="H495" s="119" t="s">
        <v>919</v>
      </c>
      <c r="I495" s="119" t="s">
        <v>1623</v>
      </c>
      <c r="J495" s="116"/>
    </row>
    <row r="496" spans="1:10" s="115" customFormat="1" ht="12.75">
      <c r="A496" s="119" t="s">
        <v>1074</v>
      </c>
      <c r="B496" s="119" t="s">
        <v>551</v>
      </c>
      <c r="C496" s="119" t="s">
        <v>1777</v>
      </c>
      <c r="D496" s="119" t="s">
        <v>915</v>
      </c>
      <c r="E496" s="119" t="s">
        <v>916</v>
      </c>
      <c r="F496" s="119" t="s">
        <v>1077</v>
      </c>
      <c r="G496" s="119" t="s">
        <v>1622</v>
      </c>
      <c r="H496" s="119" t="s">
        <v>919</v>
      </c>
      <c r="I496" s="119" t="s">
        <v>1623</v>
      </c>
      <c r="J496" s="116"/>
    </row>
    <row r="497" spans="1:10" s="115" customFormat="1" ht="12.75">
      <c r="A497" s="119" t="s">
        <v>1526</v>
      </c>
      <c r="B497" s="119" t="s">
        <v>345</v>
      </c>
      <c r="C497" s="119" t="s">
        <v>1778</v>
      </c>
      <c r="D497" s="119" t="s">
        <v>915</v>
      </c>
      <c r="E497" s="119" t="s">
        <v>916</v>
      </c>
      <c r="F497" s="119" t="s">
        <v>89</v>
      </c>
      <c r="G497" s="119" t="s">
        <v>1622</v>
      </c>
      <c r="H497" s="119" t="s">
        <v>919</v>
      </c>
      <c r="I497" s="119" t="s">
        <v>1623</v>
      </c>
      <c r="J497" s="116"/>
    </row>
    <row r="498" spans="1:10" s="115" customFormat="1" ht="12.75">
      <c r="A498" s="119" t="s">
        <v>1145</v>
      </c>
      <c r="B498" s="119" t="s">
        <v>276</v>
      </c>
      <c r="C498" s="119" t="s">
        <v>1779</v>
      </c>
      <c r="D498" s="119" t="s">
        <v>915</v>
      </c>
      <c r="E498" s="119" t="s">
        <v>916</v>
      </c>
      <c r="F498" s="119" t="s">
        <v>65</v>
      </c>
      <c r="G498" s="119" t="s">
        <v>1622</v>
      </c>
      <c r="H498" s="119" t="s">
        <v>919</v>
      </c>
      <c r="I498" s="119" t="s">
        <v>1623</v>
      </c>
      <c r="J498" s="116"/>
    </row>
    <row r="499" spans="1:10" s="115" customFormat="1" ht="12.75">
      <c r="A499" s="119" t="s">
        <v>1204</v>
      </c>
      <c r="B499" s="119" t="s">
        <v>1780</v>
      </c>
      <c r="C499" s="119" t="s">
        <v>1781</v>
      </c>
      <c r="D499" s="119" t="s">
        <v>915</v>
      </c>
      <c r="E499" s="119" t="s">
        <v>1026</v>
      </c>
      <c r="F499" s="119" t="s">
        <v>1206</v>
      </c>
      <c r="G499" s="119" t="s">
        <v>1622</v>
      </c>
      <c r="H499" s="119" t="s">
        <v>919</v>
      </c>
      <c r="I499" s="119" t="s">
        <v>1623</v>
      </c>
      <c r="J499" s="116"/>
    </row>
    <row r="500" spans="1:10" s="115" customFormat="1" ht="12.75">
      <c r="A500" s="119" t="s">
        <v>1701</v>
      </c>
      <c r="B500" s="119" t="s">
        <v>488</v>
      </c>
      <c r="C500" s="119" t="s">
        <v>1782</v>
      </c>
      <c r="D500" s="119" t="s">
        <v>915</v>
      </c>
      <c r="E500" s="119" t="s">
        <v>916</v>
      </c>
      <c r="F500" s="119" t="s">
        <v>1704</v>
      </c>
      <c r="G500" s="119" t="s">
        <v>1622</v>
      </c>
      <c r="H500" s="119" t="s">
        <v>919</v>
      </c>
      <c r="I500" s="119" t="s">
        <v>1623</v>
      </c>
      <c r="J500" s="116"/>
    </row>
    <row r="501" spans="1:10" s="115" customFormat="1" ht="12.75">
      <c r="A501" s="119" t="s">
        <v>1531</v>
      </c>
      <c r="B501" s="119" t="s">
        <v>376</v>
      </c>
      <c r="C501" s="119" t="s">
        <v>1783</v>
      </c>
      <c r="D501" s="119" t="s">
        <v>915</v>
      </c>
      <c r="E501" s="119" t="s">
        <v>1026</v>
      </c>
      <c r="F501" s="119" t="s">
        <v>1533</v>
      </c>
      <c r="G501" s="119" t="s">
        <v>1622</v>
      </c>
      <c r="H501" s="119" t="s">
        <v>919</v>
      </c>
      <c r="I501" s="119" t="s">
        <v>1623</v>
      </c>
      <c r="J501" s="116"/>
    </row>
    <row r="502" spans="1:10" s="115" customFormat="1" ht="12.75">
      <c r="A502" s="119" t="s">
        <v>1241</v>
      </c>
      <c r="B502" s="119" t="s">
        <v>556</v>
      </c>
      <c r="C502" s="119" t="s">
        <v>1784</v>
      </c>
      <c r="D502" s="119" t="s">
        <v>915</v>
      </c>
      <c r="E502" s="119" t="s">
        <v>916</v>
      </c>
      <c r="F502" s="119" t="s">
        <v>94</v>
      </c>
      <c r="G502" s="119" t="s">
        <v>1622</v>
      </c>
      <c r="H502" s="119" t="s">
        <v>919</v>
      </c>
      <c r="I502" s="119" t="s">
        <v>1623</v>
      </c>
      <c r="J502" s="116"/>
    </row>
    <row r="503" spans="1:10" s="115" customFormat="1" ht="12.75">
      <c r="A503" s="119" t="s">
        <v>1048</v>
      </c>
      <c r="B503" s="119" t="s">
        <v>1785</v>
      </c>
      <c r="C503" s="119" t="s">
        <v>1786</v>
      </c>
      <c r="D503" s="119" t="s">
        <v>915</v>
      </c>
      <c r="E503" s="119" t="s">
        <v>1026</v>
      </c>
      <c r="F503" s="119" t="s">
        <v>95</v>
      </c>
      <c r="G503" s="119" t="s">
        <v>1622</v>
      </c>
      <c r="H503" s="119" t="s">
        <v>919</v>
      </c>
      <c r="I503" s="119" t="s">
        <v>1623</v>
      </c>
      <c r="J503" s="116"/>
    </row>
    <row r="504" spans="1:10" s="115" customFormat="1" ht="12.75">
      <c r="A504" s="119" t="s">
        <v>1680</v>
      </c>
      <c r="B504" s="119" t="s">
        <v>223</v>
      </c>
      <c r="C504" s="119" t="s">
        <v>1490</v>
      </c>
      <c r="D504" s="119" t="s">
        <v>915</v>
      </c>
      <c r="E504" s="119" t="s">
        <v>916</v>
      </c>
      <c r="F504" s="119" t="s">
        <v>1683</v>
      </c>
      <c r="G504" s="119" t="s">
        <v>1622</v>
      </c>
      <c r="H504" s="119" t="s">
        <v>919</v>
      </c>
      <c r="I504" s="119" t="s">
        <v>1623</v>
      </c>
      <c r="J504" s="116"/>
    </row>
    <row r="505" spans="1:10" s="115" customFormat="1" ht="12.75">
      <c r="A505" s="119" t="s">
        <v>1739</v>
      </c>
      <c r="B505" s="119" t="s">
        <v>318</v>
      </c>
      <c r="C505" s="119" t="s">
        <v>1787</v>
      </c>
      <c r="D505" s="119" t="s">
        <v>915</v>
      </c>
      <c r="E505" s="119" t="s">
        <v>916</v>
      </c>
      <c r="F505" s="119" t="s">
        <v>1742</v>
      </c>
      <c r="G505" s="119" t="s">
        <v>1622</v>
      </c>
      <c r="H505" s="119" t="s">
        <v>919</v>
      </c>
      <c r="I505" s="119" t="s">
        <v>1623</v>
      </c>
      <c r="J505" s="116"/>
    </row>
    <row r="506" spans="1:10" s="115" customFormat="1" ht="12.75">
      <c r="A506" s="119" t="s">
        <v>939</v>
      </c>
      <c r="B506" s="119" t="s">
        <v>486</v>
      </c>
      <c r="C506" s="119" t="s">
        <v>1788</v>
      </c>
      <c r="D506" s="119" t="s">
        <v>915</v>
      </c>
      <c r="E506" s="119" t="s">
        <v>916</v>
      </c>
      <c r="F506" s="119" t="s">
        <v>941</v>
      </c>
      <c r="G506" s="119" t="s">
        <v>1622</v>
      </c>
      <c r="H506" s="119" t="s">
        <v>919</v>
      </c>
      <c r="I506" s="119" t="s">
        <v>1623</v>
      </c>
      <c r="J506" s="116"/>
    </row>
    <row r="507" spans="1:10" s="115" customFormat="1" ht="12.75">
      <c r="A507" s="119" t="s">
        <v>1293</v>
      </c>
      <c r="B507" s="119" t="s">
        <v>342</v>
      </c>
      <c r="C507" s="119" t="s">
        <v>1789</v>
      </c>
      <c r="D507" s="119" t="s">
        <v>915</v>
      </c>
      <c r="E507" s="119" t="s">
        <v>916</v>
      </c>
      <c r="F507" s="119" t="s">
        <v>97</v>
      </c>
      <c r="G507" s="119" t="s">
        <v>1622</v>
      </c>
      <c r="H507" s="119" t="s">
        <v>919</v>
      </c>
      <c r="I507" s="119" t="s">
        <v>1623</v>
      </c>
      <c r="J507" s="116"/>
    </row>
    <row r="508" spans="1:10" s="115" customFormat="1" ht="12.75">
      <c r="A508" s="119" t="s">
        <v>1320</v>
      </c>
      <c r="B508" s="119" t="s">
        <v>379</v>
      </c>
      <c r="C508" s="119" t="s">
        <v>1790</v>
      </c>
      <c r="D508" s="119" t="s">
        <v>915</v>
      </c>
      <c r="E508" s="119" t="s">
        <v>1026</v>
      </c>
      <c r="F508" s="119" t="s">
        <v>145</v>
      </c>
      <c r="G508" s="119" t="s">
        <v>1622</v>
      </c>
      <c r="H508" s="119" t="s">
        <v>919</v>
      </c>
      <c r="I508" s="119" t="s">
        <v>1623</v>
      </c>
      <c r="J508" s="116"/>
    </row>
    <row r="509" spans="1:10" s="115" customFormat="1" ht="12.75">
      <c r="A509" s="119" t="s">
        <v>1175</v>
      </c>
      <c r="B509" s="119" t="s">
        <v>598</v>
      </c>
      <c r="C509" s="119" t="s">
        <v>1791</v>
      </c>
      <c r="D509" s="119" t="s">
        <v>915</v>
      </c>
      <c r="E509" s="119" t="s">
        <v>916</v>
      </c>
      <c r="F509" s="119" t="s">
        <v>1177</v>
      </c>
      <c r="G509" s="119" t="s">
        <v>1622</v>
      </c>
      <c r="H509" s="119" t="s">
        <v>919</v>
      </c>
      <c r="I509" s="119" t="s">
        <v>1623</v>
      </c>
      <c r="J509" s="116"/>
    </row>
    <row r="510" spans="1:10" s="115" customFormat="1" ht="12.75">
      <c r="A510" s="119" t="s">
        <v>1425</v>
      </c>
      <c r="B510" s="119" t="s">
        <v>512</v>
      </c>
      <c r="C510" s="119" t="s">
        <v>1792</v>
      </c>
      <c r="D510" s="119" t="s">
        <v>915</v>
      </c>
      <c r="E510" s="119" t="s">
        <v>916</v>
      </c>
      <c r="F510" s="119" t="s">
        <v>1427</v>
      </c>
      <c r="G510" s="119" t="s">
        <v>1622</v>
      </c>
      <c r="H510" s="119" t="s">
        <v>919</v>
      </c>
      <c r="I510" s="119" t="s">
        <v>1623</v>
      </c>
      <c r="J510" s="116"/>
    </row>
    <row r="511" spans="1:10" s="115" customFormat="1" ht="12.75">
      <c r="A511" s="119" t="s">
        <v>1113</v>
      </c>
      <c r="B511" s="119" t="s">
        <v>1793</v>
      </c>
      <c r="C511" s="119" t="s">
        <v>1794</v>
      </c>
      <c r="D511" s="119" t="s">
        <v>915</v>
      </c>
      <c r="E511" s="119" t="s">
        <v>1026</v>
      </c>
      <c r="F511" s="119" t="s">
        <v>1115</v>
      </c>
      <c r="G511" s="119" t="s">
        <v>1622</v>
      </c>
      <c r="H511" s="119" t="s">
        <v>919</v>
      </c>
      <c r="I511" s="119" t="s">
        <v>1623</v>
      </c>
      <c r="J511" s="116"/>
    </row>
    <row r="512" spans="1:10" s="115" customFormat="1" ht="12.75">
      <c r="A512" s="119" t="s">
        <v>1113</v>
      </c>
      <c r="B512" s="119" t="s">
        <v>1795</v>
      </c>
      <c r="C512" s="119" t="s">
        <v>1796</v>
      </c>
      <c r="D512" s="119" t="s">
        <v>915</v>
      </c>
      <c r="E512" s="119" t="s">
        <v>916</v>
      </c>
      <c r="F512" s="119" t="s">
        <v>1115</v>
      </c>
      <c r="G512" s="119" t="s">
        <v>1622</v>
      </c>
      <c r="H512" s="119" t="s">
        <v>919</v>
      </c>
      <c r="I512" s="119" t="s">
        <v>1623</v>
      </c>
      <c r="J512" s="116"/>
    </row>
    <row r="513" spans="1:10" s="115" customFormat="1" ht="12.75">
      <c r="A513" s="119" t="s">
        <v>970</v>
      </c>
      <c r="B513" s="119" t="s">
        <v>211</v>
      </c>
      <c r="C513" s="119" t="s">
        <v>1797</v>
      </c>
      <c r="D513" s="119" t="s">
        <v>915</v>
      </c>
      <c r="E513" s="119" t="s">
        <v>916</v>
      </c>
      <c r="F513" s="119" t="s">
        <v>972</v>
      </c>
      <c r="G513" s="119" t="s">
        <v>1622</v>
      </c>
      <c r="H513" s="119" t="s">
        <v>919</v>
      </c>
      <c r="I513" s="119" t="s">
        <v>1623</v>
      </c>
      <c r="J513" s="116"/>
    </row>
    <row r="514" spans="1:10" s="115" customFormat="1" ht="12.75">
      <c r="A514" s="119" t="s">
        <v>943</v>
      </c>
      <c r="B514" s="119" t="s">
        <v>463</v>
      </c>
      <c r="C514" s="119" t="s">
        <v>1798</v>
      </c>
      <c r="D514" s="119" t="s">
        <v>915</v>
      </c>
      <c r="E514" s="119" t="s">
        <v>916</v>
      </c>
      <c r="F514" s="119" t="s">
        <v>945</v>
      </c>
      <c r="G514" s="119" t="s">
        <v>1622</v>
      </c>
      <c r="H514" s="119" t="s">
        <v>919</v>
      </c>
      <c r="I514" s="119" t="s">
        <v>1623</v>
      </c>
      <c r="J514" s="116"/>
    </row>
    <row r="515" spans="1:10" s="115" customFormat="1" ht="12.75">
      <c r="A515" s="119" t="s">
        <v>1684</v>
      </c>
      <c r="B515" s="119" t="s">
        <v>726</v>
      </c>
      <c r="C515" s="119" t="s">
        <v>1799</v>
      </c>
      <c r="D515" s="119" t="s">
        <v>915</v>
      </c>
      <c r="E515" s="119" t="s">
        <v>916</v>
      </c>
      <c r="F515" s="119" t="s">
        <v>1686</v>
      </c>
      <c r="G515" s="119" t="s">
        <v>1622</v>
      </c>
      <c r="H515" s="119" t="s">
        <v>919</v>
      </c>
      <c r="I515" s="119" t="s">
        <v>1623</v>
      </c>
      <c r="J515" s="116"/>
    </row>
    <row r="516" spans="1:10" s="115" customFormat="1" ht="12.75">
      <c r="A516" s="119" t="s">
        <v>1293</v>
      </c>
      <c r="B516" s="119" t="s">
        <v>334</v>
      </c>
      <c r="C516" s="119" t="s">
        <v>1800</v>
      </c>
      <c r="D516" s="119" t="s">
        <v>915</v>
      </c>
      <c r="E516" s="119" t="s">
        <v>1026</v>
      </c>
      <c r="F516" s="119" t="s">
        <v>97</v>
      </c>
      <c r="G516" s="119" t="s">
        <v>1622</v>
      </c>
      <c r="H516" s="119" t="s">
        <v>919</v>
      </c>
      <c r="I516" s="119" t="s">
        <v>1623</v>
      </c>
      <c r="J516" s="116"/>
    </row>
    <row r="517" spans="1:10" s="115" customFormat="1" ht="12.75">
      <c r="A517" s="119" t="s">
        <v>1485</v>
      </c>
      <c r="B517" s="119" t="s">
        <v>815</v>
      </c>
      <c r="C517" s="119" t="s">
        <v>1801</v>
      </c>
      <c r="D517" s="119" t="s">
        <v>915</v>
      </c>
      <c r="E517" s="119" t="s">
        <v>916</v>
      </c>
      <c r="F517" s="119" t="s">
        <v>1487</v>
      </c>
      <c r="G517" s="119" t="s">
        <v>1622</v>
      </c>
      <c r="H517" s="119" t="s">
        <v>919</v>
      </c>
      <c r="I517" s="119" t="s">
        <v>1623</v>
      </c>
      <c r="J517" s="116"/>
    </row>
    <row r="518" spans="1:10" s="115" customFormat="1" ht="12.75">
      <c r="A518" s="119" t="s">
        <v>1204</v>
      </c>
      <c r="B518" s="119" t="s">
        <v>668</v>
      </c>
      <c r="C518" s="119" t="s">
        <v>1802</v>
      </c>
      <c r="D518" s="119" t="s">
        <v>915</v>
      </c>
      <c r="E518" s="119" t="s">
        <v>916</v>
      </c>
      <c r="F518" s="119" t="s">
        <v>1206</v>
      </c>
      <c r="G518" s="119" t="s">
        <v>1622</v>
      </c>
      <c r="H518" s="119" t="s">
        <v>919</v>
      </c>
      <c r="I518" s="119" t="s">
        <v>1623</v>
      </c>
      <c r="J518" s="121"/>
    </row>
    <row r="519" spans="1:10" s="115" customFormat="1" ht="12.75">
      <c r="A519" s="119" t="s">
        <v>1485</v>
      </c>
      <c r="B519" s="119" t="s">
        <v>1803</v>
      </c>
      <c r="C519" s="119" t="s">
        <v>1804</v>
      </c>
      <c r="D519" s="119" t="s">
        <v>915</v>
      </c>
      <c r="E519" s="119" t="s">
        <v>916</v>
      </c>
      <c r="F519" s="119" t="s">
        <v>1487</v>
      </c>
      <c r="G519" s="119" t="s">
        <v>1622</v>
      </c>
      <c r="H519" s="119" t="s">
        <v>919</v>
      </c>
      <c r="I519" s="119" t="s">
        <v>1623</v>
      </c>
      <c r="J519" s="121"/>
    </row>
    <row r="520" spans="1:10" s="115" customFormat="1" ht="12.75">
      <c r="A520" s="119" t="s">
        <v>1618</v>
      </c>
      <c r="B520" s="119" t="s">
        <v>623</v>
      </c>
      <c r="C520" s="119" t="s">
        <v>1805</v>
      </c>
      <c r="D520" s="119" t="s">
        <v>915</v>
      </c>
      <c r="E520" s="119" t="s">
        <v>916</v>
      </c>
      <c r="F520" s="119" t="s">
        <v>1621</v>
      </c>
      <c r="G520" s="119" t="s">
        <v>1622</v>
      </c>
      <c r="H520" s="119" t="s">
        <v>919</v>
      </c>
      <c r="I520" s="119" t="s">
        <v>1623</v>
      </c>
      <c r="J520" s="121"/>
    </row>
    <row r="521" spans="1:10" s="115" customFormat="1" ht="12.75">
      <c r="A521" s="119" t="s">
        <v>1550</v>
      </c>
      <c r="B521" s="119" t="s">
        <v>633</v>
      </c>
      <c r="C521" s="119" t="s">
        <v>1806</v>
      </c>
      <c r="D521" s="119" t="s">
        <v>915</v>
      </c>
      <c r="E521" s="119" t="s">
        <v>916</v>
      </c>
      <c r="F521" s="119" t="s">
        <v>1552</v>
      </c>
      <c r="G521" s="119" t="s">
        <v>1622</v>
      </c>
      <c r="H521" s="119" t="s">
        <v>919</v>
      </c>
      <c r="I521" s="119" t="s">
        <v>1623</v>
      </c>
      <c r="J521" s="121"/>
    </row>
    <row r="522" spans="1:10" s="115" customFormat="1" ht="12.75">
      <c r="A522" s="119" t="s">
        <v>1618</v>
      </c>
      <c r="B522" s="119" t="s">
        <v>257</v>
      </c>
      <c r="C522" s="119" t="s">
        <v>1807</v>
      </c>
      <c r="D522" s="119" t="s">
        <v>915</v>
      </c>
      <c r="E522" s="119" t="s">
        <v>916</v>
      </c>
      <c r="F522" s="119" t="s">
        <v>1621</v>
      </c>
      <c r="G522" s="119" t="s">
        <v>1622</v>
      </c>
      <c r="H522" s="119" t="s">
        <v>919</v>
      </c>
      <c r="I522" s="119" t="s">
        <v>1623</v>
      </c>
      <c r="J522" s="116"/>
    </row>
    <row r="523" spans="1:10" s="115" customFormat="1" ht="12.75">
      <c r="A523" s="119" t="s">
        <v>1684</v>
      </c>
      <c r="B523" s="119" t="s">
        <v>718</v>
      </c>
      <c r="C523" s="119" t="s">
        <v>1808</v>
      </c>
      <c r="D523" s="119" t="s">
        <v>915</v>
      </c>
      <c r="E523" s="119" t="s">
        <v>916</v>
      </c>
      <c r="F523" s="119" t="s">
        <v>1686</v>
      </c>
      <c r="G523" s="119" t="s">
        <v>1622</v>
      </c>
      <c r="H523" s="119" t="s">
        <v>919</v>
      </c>
      <c r="I523" s="119" t="s">
        <v>1623</v>
      </c>
      <c r="J523" s="121"/>
    </row>
    <row r="524" spans="1:10" s="115" customFormat="1" ht="12.75">
      <c r="A524" s="119" t="s">
        <v>1443</v>
      </c>
      <c r="B524" s="119" t="s">
        <v>398</v>
      </c>
      <c r="C524" s="119" t="s">
        <v>1809</v>
      </c>
      <c r="D524" s="119" t="s">
        <v>915</v>
      </c>
      <c r="E524" s="119" t="s">
        <v>916</v>
      </c>
      <c r="F524" s="119" t="s">
        <v>1446</v>
      </c>
      <c r="G524" s="119" t="s">
        <v>1622</v>
      </c>
      <c r="H524" s="119" t="s">
        <v>919</v>
      </c>
      <c r="I524" s="119" t="s">
        <v>1623</v>
      </c>
      <c r="J524" s="116"/>
    </row>
    <row r="525" spans="1:10" s="115" customFormat="1" ht="12.75">
      <c r="A525" s="119" t="s">
        <v>1113</v>
      </c>
      <c r="B525" s="119" t="s">
        <v>201</v>
      </c>
      <c r="C525" s="119" t="s">
        <v>1810</v>
      </c>
      <c r="D525" s="119" t="s">
        <v>915</v>
      </c>
      <c r="E525" s="119" t="s">
        <v>916</v>
      </c>
      <c r="F525" s="119" t="s">
        <v>1115</v>
      </c>
      <c r="G525" s="119" t="s">
        <v>1622</v>
      </c>
      <c r="H525" s="119" t="s">
        <v>919</v>
      </c>
      <c r="I525" s="119" t="s">
        <v>1623</v>
      </c>
      <c r="J525" s="116"/>
    </row>
    <row r="526" spans="1:10" s="115" customFormat="1" ht="12.75">
      <c r="A526" s="119" t="s">
        <v>986</v>
      </c>
      <c r="B526" s="119" t="s">
        <v>666</v>
      </c>
      <c r="C526" s="119" t="s">
        <v>1811</v>
      </c>
      <c r="D526" s="119" t="s">
        <v>915</v>
      </c>
      <c r="E526" s="119" t="s">
        <v>1026</v>
      </c>
      <c r="F526" s="119" t="s">
        <v>989</v>
      </c>
      <c r="G526" s="119" t="s">
        <v>1622</v>
      </c>
      <c r="H526" s="119" t="s">
        <v>919</v>
      </c>
      <c r="I526" s="119" t="s">
        <v>1623</v>
      </c>
      <c r="J526" s="116"/>
    </row>
    <row r="527" spans="1:10" s="115" customFormat="1" ht="12.75">
      <c r="A527" s="119" t="s">
        <v>1175</v>
      </c>
      <c r="B527" s="119" t="s">
        <v>1812</v>
      </c>
      <c r="C527" s="119" t="s">
        <v>1813</v>
      </c>
      <c r="D527" s="119" t="s">
        <v>915</v>
      </c>
      <c r="E527" s="119" t="s">
        <v>916</v>
      </c>
      <c r="F527" s="119" t="s">
        <v>1177</v>
      </c>
      <c r="G527" s="119" t="s">
        <v>1622</v>
      </c>
      <c r="H527" s="119" t="s">
        <v>919</v>
      </c>
      <c r="I527" s="119" t="s">
        <v>1623</v>
      </c>
      <c r="J527" s="116"/>
    </row>
    <row r="528" spans="1:10" s="115" customFormat="1" ht="12.75">
      <c r="A528" s="119" t="s">
        <v>943</v>
      </c>
      <c r="B528" s="119" t="s">
        <v>1814</v>
      </c>
      <c r="C528" s="119" t="s">
        <v>1815</v>
      </c>
      <c r="D528" s="119" t="s">
        <v>915</v>
      </c>
      <c r="E528" s="119" t="s">
        <v>1026</v>
      </c>
      <c r="F528" s="119" t="s">
        <v>945</v>
      </c>
      <c r="G528" s="119" t="s">
        <v>1622</v>
      </c>
      <c r="H528" s="119" t="s">
        <v>919</v>
      </c>
      <c r="I528" s="119" t="s">
        <v>1623</v>
      </c>
      <c r="J528" s="116"/>
    </row>
    <row r="529" spans="1:10" s="115" customFormat="1" ht="12.75">
      <c r="A529" s="119" t="s">
        <v>1443</v>
      </c>
      <c r="B529" s="119" t="s">
        <v>452</v>
      </c>
      <c r="C529" s="119" t="s">
        <v>1816</v>
      </c>
      <c r="D529" s="119" t="s">
        <v>915</v>
      </c>
      <c r="E529" s="119" t="s">
        <v>916</v>
      </c>
      <c r="F529" s="119" t="s">
        <v>1446</v>
      </c>
      <c r="G529" s="119" t="s">
        <v>1622</v>
      </c>
      <c r="H529" s="119" t="s">
        <v>919</v>
      </c>
      <c r="I529" s="119" t="s">
        <v>1623</v>
      </c>
      <c r="J529" s="116"/>
    </row>
    <row r="530" spans="1:10" s="115" customFormat="1" ht="12.75">
      <c r="A530" s="119" t="s">
        <v>1611</v>
      </c>
      <c r="B530" s="119" t="s">
        <v>738</v>
      </c>
      <c r="C530" s="119" t="s">
        <v>1817</v>
      </c>
      <c r="D530" s="119" t="s">
        <v>915</v>
      </c>
      <c r="E530" s="119" t="s">
        <v>916</v>
      </c>
      <c r="F530" s="119" t="s">
        <v>1613</v>
      </c>
      <c r="G530" s="119" t="s">
        <v>1622</v>
      </c>
      <c r="H530" s="119" t="s">
        <v>919</v>
      </c>
      <c r="I530" s="119" t="s">
        <v>1623</v>
      </c>
      <c r="J530" s="116"/>
    </row>
    <row r="531" spans="1:10" s="115" customFormat="1" ht="12.75">
      <c r="A531" s="119" t="s">
        <v>1055</v>
      </c>
      <c r="B531" s="119" t="s">
        <v>818</v>
      </c>
      <c r="C531" s="119" t="s">
        <v>1818</v>
      </c>
      <c r="D531" s="119" t="s">
        <v>915</v>
      </c>
      <c r="E531" s="119" t="s">
        <v>916</v>
      </c>
      <c r="F531" s="119" t="s">
        <v>82</v>
      </c>
      <c r="G531" s="119" t="s">
        <v>1622</v>
      </c>
      <c r="H531" s="119" t="s">
        <v>919</v>
      </c>
      <c r="I531" s="119" t="s">
        <v>1623</v>
      </c>
      <c r="J531" s="116"/>
    </row>
    <row r="532" spans="1:10" s="115" customFormat="1" ht="12.75">
      <c r="A532" s="119" t="s">
        <v>970</v>
      </c>
      <c r="B532" s="119" t="s">
        <v>190</v>
      </c>
      <c r="C532" s="119" t="s">
        <v>1819</v>
      </c>
      <c r="D532" s="119" t="s">
        <v>915</v>
      </c>
      <c r="E532" s="119" t="s">
        <v>1026</v>
      </c>
      <c r="F532" s="119" t="s">
        <v>972</v>
      </c>
      <c r="G532" s="119" t="s">
        <v>1622</v>
      </c>
      <c r="H532" s="119" t="s">
        <v>919</v>
      </c>
      <c r="I532" s="119" t="s">
        <v>1623</v>
      </c>
      <c r="J532" s="116"/>
    </row>
    <row r="533" spans="1:10" s="115" customFormat="1" ht="12.75">
      <c r="A533" s="119" t="s">
        <v>1129</v>
      </c>
      <c r="B533" s="119" t="s">
        <v>1820</v>
      </c>
      <c r="C533" s="119" t="s">
        <v>1821</v>
      </c>
      <c r="D533" s="119" t="s">
        <v>915</v>
      </c>
      <c r="E533" s="119" t="s">
        <v>916</v>
      </c>
      <c r="F533" s="119" t="s">
        <v>1132</v>
      </c>
      <c r="G533" s="119" t="s">
        <v>1622</v>
      </c>
      <c r="H533" s="119" t="s">
        <v>919</v>
      </c>
      <c r="I533" s="119" t="s">
        <v>1623</v>
      </c>
      <c r="J533" s="116"/>
    </row>
    <row r="534" spans="1:10" s="115" customFormat="1" ht="12.75">
      <c r="A534" s="119" t="s">
        <v>920</v>
      </c>
      <c r="B534" s="119" t="s">
        <v>582</v>
      </c>
      <c r="C534" s="119" t="s">
        <v>1822</v>
      </c>
      <c r="D534" s="119" t="s">
        <v>915</v>
      </c>
      <c r="E534" s="119" t="s">
        <v>1026</v>
      </c>
      <c r="F534" s="119" t="s">
        <v>921</v>
      </c>
      <c r="G534" s="119" t="s">
        <v>1622</v>
      </c>
      <c r="H534" s="119" t="s">
        <v>919</v>
      </c>
      <c r="I534" s="119" t="s">
        <v>1623</v>
      </c>
      <c r="J534" s="116"/>
    </row>
    <row r="535" spans="1:10" s="115" customFormat="1" ht="12.75">
      <c r="A535" s="119" t="s">
        <v>1697</v>
      </c>
      <c r="B535" s="119" t="s">
        <v>364</v>
      </c>
      <c r="C535" s="119" t="s">
        <v>1043</v>
      </c>
      <c r="D535" s="119" t="s">
        <v>915</v>
      </c>
      <c r="E535" s="119" t="s">
        <v>916</v>
      </c>
      <c r="F535" s="119" t="s">
        <v>1699</v>
      </c>
      <c r="G535" s="119" t="s">
        <v>1622</v>
      </c>
      <c r="H535" s="119" t="s">
        <v>919</v>
      </c>
      <c r="I535" s="119" t="s">
        <v>1623</v>
      </c>
      <c r="J535" s="116"/>
    </row>
  </sheetData>
  <sortState ref="A2:L535">
    <sortCondition ref="J2"/>
  </sortState>
  <phoneticPr fontId="31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AR131"/>
  <sheetViews>
    <sheetView topLeftCell="A109" workbookViewId="0">
      <selection activeCell="C119" sqref="C119"/>
    </sheetView>
  </sheetViews>
  <sheetFormatPr defaultColWidth="9" defaultRowHeight="13.5"/>
  <cols>
    <col min="1" max="1" width="3.75" style="38" customWidth="1"/>
    <col min="2" max="2" width="6.75" style="38" customWidth="1"/>
    <col min="3" max="3" width="23" style="22" customWidth="1"/>
    <col min="4" max="4" width="13.25" style="22" customWidth="1"/>
    <col min="5" max="5" width="4.625" style="39" customWidth="1"/>
    <col min="6" max="6" width="8.125" style="40" customWidth="1"/>
    <col min="7" max="7" width="5.875" style="41" customWidth="1"/>
    <col min="8" max="8" width="9.875" style="42" customWidth="1"/>
    <col min="9" max="9" width="9.625" style="42" customWidth="1"/>
    <col min="10" max="10" width="8" style="43" customWidth="1"/>
    <col min="11" max="11" width="9.375" style="9" customWidth="1"/>
    <col min="12" max="12" width="10" style="44" customWidth="1"/>
    <col min="13" max="13" width="6.625" style="45" customWidth="1"/>
    <col min="14" max="14" width="7.125" style="21" customWidth="1"/>
    <col min="15" max="15" width="11.875" style="46" customWidth="1"/>
    <col min="16" max="16" width="5.375" style="47" customWidth="1"/>
    <col min="17" max="17" width="9.375" style="21" customWidth="1"/>
    <col min="18" max="18" width="10" style="44" customWidth="1"/>
    <col min="19" max="19" width="6.5" style="21" customWidth="1"/>
    <col min="20" max="20" width="7.125" style="21" customWidth="1"/>
    <col min="21" max="21" width="14.625" style="21" customWidth="1"/>
    <col min="22" max="22" width="5.375" style="47" customWidth="1"/>
    <col min="23" max="23" width="10.125" style="21" customWidth="1"/>
    <col min="24" max="24" width="10.375" style="44" customWidth="1"/>
    <col min="25" max="25" width="7.125" style="21" customWidth="1"/>
    <col min="26" max="26" width="7.375" style="21" customWidth="1"/>
    <col min="27" max="27" width="9.25" style="46" customWidth="1"/>
    <col min="28" max="28" width="4" style="48" customWidth="1"/>
    <col min="29" max="29" width="9.375" style="21" customWidth="1"/>
    <col min="30" max="30" width="9.75" style="21" customWidth="1"/>
    <col min="31" max="31" width="9.875" style="44" customWidth="1"/>
    <col min="32" max="32" width="6.875" style="9" customWidth="1"/>
    <col min="33" max="33" width="7.5" style="9" customWidth="1"/>
    <col min="34" max="34" width="8.5" style="9" customWidth="1"/>
    <col min="35" max="35" width="4.75" style="47" customWidth="1"/>
    <col min="36" max="36" width="9.75" style="21" customWidth="1"/>
    <col min="37" max="37" width="10" style="44" customWidth="1"/>
    <col min="38" max="38" width="6.5" style="21" customWidth="1"/>
    <col min="39" max="39" width="8.375" style="21" customWidth="1"/>
    <col min="40" max="40" width="9" style="21" customWidth="1"/>
    <col min="41" max="41" width="5.375" style="47" customWidth="1"/>
    <col min="42" max="42" width="9" style="21"/>
    <col min="43" max="43" width="7.875" style="21" customWidth="1"/>
    <col min="44" max="44" width="7.5" style="49" customWidth="1"/>
    <col min="45" max="16384" width="9" style="47"/>
  </cols>
  <sheetData>
    <row r="1" spans="1:44" ht="24" customHeight="1">
      <c r="A1" s="266" t="s">
        <v>0</v>
      </c>
      <c r="B1" s="267"/>
      <c r="C1" s="267"/>
      <c r="D1" s="267"/>
      <c r="E1" s="267"/>
      <c r="F1" s="268"/>
      <c r="G1" s="50"/>
      <c r="H1" s="51" t="s">
        <v>1</v>
      </c>
      <c r="I1" s="51"/>
      <c r="J1" s="51"/>
      <c r="K1" s="269">
        <v>44142</v>
      </c>
      <c r="L1" s="270"/>
      <c r="M1" s="271" t="s">
        <v>1823</v>
      </c>
      <c r="N1" s="270"/>
      <c r="O1" s="272"/>
      <c r="Q1" s="269">
        <v>44143</v>
      </c>
      <c r="R1" s="273"/>
      <c r="S1" s="271" t="s">
        <v>1824</v>
      </c>
      <c r="T1" s="270"/>
      <c r="U1" s="272"/>
      <c r="W1" s="269">
        <v>44144</v>
      </c>
      <c r="X1" s="273"/>
      <c r="Y1" s="271" t="s">
        <v>1825</v>
      </c>
      <c r="Z1" s="270"/>
      <c r="AA1" s="272"/>
      <c r="AB1" s="103"/>
      <c r="AD1" s="269">
        <v>44145</v>
      </c>
      <c r="AE1" s="273"/>
      <c r="AF1" s="271" t="s">
        <v>1826</v>
      </c>
      <c r="AG1" s="270"/>
      <c r="AH1" s="272"/>
      <c r="AJ1" s="269">
        <v>44146</v>
      </c>
      <c r="AK1" s="273"/>
      <c r="AL1" s="271" t="s">
        <v>1827</v>
      </c>
      <c r="AM1" s="270"/>
      <c r="AN1" s="272"/>
    </row>
    <row r="2" spans="1:44" ht="24">
      <c r="A2" s="52" t="s">
        <v>14</v>
      </c>
      <c r="B2" s="52" t="s">
        <v>15</v>
      </c>
      <c r="C2" s="53" t="s">
        <v>16</v>
      </c>
      <c r="D2" s="53" t="s">
        <v>17</v>
      </c>
      <c r="E2" s="54" t="s">
        <v>18</v>
      </c>
      <c r="F2" s="55" t="s">
        <v>19</v>
      </c>
      <c r="G2" s="56" t="s">
        <v>1828</v>
      </c>
      <c r="H2" s="57" t="s">
        <v>22</v>
      </c>
      <c r="I2" s="57" t="s">
        <v>24</v>
      </c>
      <c r="J2" s="76" t="s">
        <v>26</v>
      </c>
      <c r="K2" s="77" t="s">
        <v>22</v>
      </c>
      <c r="L2" s="78" t="s">
        <v>27</v>
      </c>
      <c r="M2" s="25" t="s">
        <v>1829</v>
      </c>
      <c r="N2" s="6" t="s">
        <v>1830</v>
      </c>
      <c r="O2" s="12" t="s">
        <v>1831</v>
      </c>
      <c r="Q2" s="95" t="s">
        <v>22</v>
      </c>
      <c r="R2" s="96" t="s">
        <v>27</v>
      </c>
      <c r="S2" s="97" t="s">
        <v>1829</v>
      </c>
      <c r="T2" s="95" t="s">
        <v>1830</v>
      </c>
      <c r="U2" s="98" t="s">
        <v>1831</v>
      </c>
      <c r="V2" s="47" t="s">
        <v>1832</v>
      </c>
      <c r="W2" s="95" t="s">
        <v>22</v>
      </c>
      <c r="X2" s="96" t="s">
        <v>27</v>
      </c>
      <c r="Y2" s="97" t="s">
        <v>1829</v>
      </c>
      <c r="Z2" s="95" t="s">
        <v>1830</v>
      </c>
      <c r="AA2" s="98" t="s">
        <v>1831</v>
      </c>
      <c r="AB2" s="103"/>
      <c r="AC2" s="21" t="s">
        <v>1832</v>
      </c>
      <c r="AD2" s="95" t="s">
        <v>22</v>
      </c>
      <c r="AE2" s="96" t="s">
        <v>27</v>
      </c>
      <c r="AF2" s="97" t="s">
        <v>1829</v>
      </c>
      <c r="AG2" s="95" t="s">
        <v>1830</v>
      </c>
      <c r="AH2" s="98" t="s">
        <v>1831</v>
      </c>
      <c r="AJ2" s="95" t="s">
        <v>22</v>
      </c>
      <c r="AK2" s="96" t="s">
        <v>27</v>
      </c>
      <c r="AL2" s="97" t="s">
        <v>1829</v>
      </c>
      <c r="AM2" s="95" t="s">
        <v>1830</v>
      </c>
      <c r="AN2" s="98" t="s">
        <v>1831</v>
      </c>
      <c r="AP2" s="21" t="s">
        <v>1833</v>
      </c>
      <c r="AQ2" s="21" t="s">
        <v>1830</v>
      </c>
    </row>
    <row r="3" spans="1:44">
      <c r="A3" s="58">
        <v>1</v>
      </c>
      <c r="B3" s="58">
        <v>337</v>
      </c>
      <c r="C3" s="59" t="s">
        <v>1834</v>
      </c>
      <c r="D3" s="59" t="s">
        <v>47</v>
      </c>
      <c r="E3" s="60">
        <v>1</v>
      </c>
      <c r="F3" s="61">
        <v>200</v>
      </c>
      <c r="G3" s="62">
        <f>F3*3</f>
        <v>600</v>
      </c>
      <c r="H3" s="63">
        <v>45000</v>
      </c>
      <c r="I3" s="63">
        <f t="shared" ref="I3:I66" si="0">H3*J3</f>
        <v>8325</v>
      </c>
      <c r="J3" s="79">
        <v>0.185</v>
      </c>
      <c r="K3" s="80">
        <v>32403.119999999999</v>
      </c>
      <c r="L3" s="81">
        <f>K3/H3</f>
        <v>0.72006933333333301</v>
      </c>
      <c r="M3" s="82"/>
      <c r="N3" s="80">
        <v>0</v>
      </c>
      <c r="O3" s="83" t="s">
        <v>1835</v>
      </c>
      <c r="P3" s="84"/>
      <c r="Q3" s="80">
        <v>27720.080000000002</v>
      </c>
      <c r="R3" s="81">
        <f>Q3/H3</f>
        <v>0.61600177777777798</v>
      </c>
      <c r="S3" s="80"/>
      <c r="T3" s="80">
        <v>0</v>
      </c>
      <c r="U3" s="83" t="s">
        <v>1835</v>
      </c>
      <c r="W3" s="80">
        <v>57279.62</v>
      </c>
      <c r="X3" s="81">
        <f>W3/H3</f>
        <v>1.2728804444444399</v>
      </c>
      <c r="Y3" s="80"/>
      <c r="Z3" s="80">
        <v>200</v>
      </c>
      <c r="AA3" s="83"/>
      <c r="AB3" s="48" t="s">
        <v>1836</v>
      </c>
      <c r="AC3" s="21" t="s">
        <v>1835</v>
      </c>
      <c r="AD3" s="80">
        <v>69320.070000000007</v>
      </c>
      <c r="AE3" s="91">
        <f t="shared" ref="AE3:AE8" si="1">AD3/H3</f>
        <v>1.540446</v>
      </c>
      <c r="AF3" s="82">
        <v>200</v>
      </c>
      <c r="AG3" s="82">
        <v>200</v>
      </c>
      <c r="AH3" s="80" t="s">
        <v>1837</v>
      </c>
      <c r="AI3" s="47" t="s">
        <v>1836</v>
      </c>
      <c r="AJ3" s="80">
        <v>97017.53</v>
      </c>
      <c r="AK3" s="81">
        <f t="shared" ref="AK3:AK8" si="2">AJ3/H3</f>
        <v>2.1559451111111101</v>
      </c>
      <c r="AL3" s="80"/>
      <c r="AM3" s="80">
        <v>200</v>
      </c>
      <c r="AN3" s="80"/>
      <c r="AO3" s="47" t="s">
        <v>1836</v>
      </c>
      <c r="AP3" s="21">
        <f>M3+S3+Y3+AF3+AL3</f>
        <v>200</v>
      </c>
      <c r="AQ3" s="21">
        <f>N3+T3+Z3+AG3+AM3</f>
        <v>600</v>
      </c>
      <c r="AR3" s="21">
        <f>(AP3+AQ3)-G3</f>
        <v>200</v>
      </c>
    </row>
    <row r="4" spans="1:44">
      <c r="A4" s="58">
        <v>2</v>
      </c>
      <c r="B4" s="58">
        <v>114685</v>
      </c>
      <c r="C4" s="59" t="s">
        <v>1838</v>
      </c>
      <c r="D4" s="59" t="s">
        <v>47</v>
      </c>
      <c r="E4" s="60">
        <v>1</v>
      </c>
      <c r="F4" s="61">
        <v>200</v>
      </c>
      <c r="G4" s="62">
        <f t="shared" ref="G4:G35" si="3">F4*3</f>
        <v>600</v>
      </c>
      <c r="H4" s="63">
        <v>26000</v>
      </c>
      <c r="I4" s="63">
        <f t="shared" si="0"/>
        <v>3770</v>
      </c>
      <c r="J4" s="79">
        <v>0.14499999999999999</v>
      </c>
      <c r="K4" s="80">
        <v>17826.990000000002</v>
      </c>
      <c r="L4" s="81">
        <f t="shared" ref="L4:L35" si="4">K4/H4</f>
        <v>0.68565346153846196</v>
      </c>
      <c r="M4" s="82"/>
      <c r="N4" s="80">
        <v>0</v>
      </c>
      <c r="O4" s="83" t="s">
        <v>1835</v>
      </c>
      <c r="P4" s="84"/>
      <c r="Q4" s="80">
        <v>11587.65</v>
      </c>
      <c r="R4" s="81">
        <f t="shared" ref="R4:R35" si="5">Q4/H4</f>
        <v>0.44567884615384601</v>
      </c>
      <c r="S4" s="80"/>
      <c r="T4" s="80">
        <v>0</v>
      </c>
      <c r="U4" s="83" t="s">
        <v>1835</v>
      </c>
      <c r="W4" s="80">
        <v>28000.45</v>
      </c>
      <c r="X4" s="81">
        <f t="shared" ref="X4:X35" si="6">W4/H4</f>
        <v>1.07694038461538</v>
      </c>
      <c r="Y4" s="80"/>
      <c r="Z4" s="80">
        <v>200</v>
      </c>
      <c r="AA4" s="83"/>
      <c r="AB4" s="48" t="s">
        <v>1836</v>
      </c>
      <c r="AC4" s="21" t="s">
        <v>1835</v>
      </c>
      <c r="AD4" s="80">
        <v>26452.17</v>
      </c>
      <c r="AE4" s="81">
        <f t="shared" si="1"/>
        <v>1.01739115384615</v>
      </c>
      <c r="AF4" s="80"/>
      <c r="AG4" s="80">
        <v>200</v>
      </c>
      <c r="AH4" s="80"/>
      <c r="AI4" s="47" t="s">
        <v>1836</v>
      </c>
      <c r="AJ4" s="80">
        <v>40031.03</v>
      </c>
      <c r="AK4" s="81">
        <f t="shared" si="2"/>
        <v>1.539655</v>
      </c>
      <c r="AL4" s="80"/>
      <c r="AM4" s="80">
        <v>200</v>
      </c>
      <c r="AN4" s="80"/>
      <c r="AO4" s="47" t="s">
        <v>1836</v>
      </c>
      <c r="AP4" s="21">
        <f t="shared" ref="AP4:AP35" si="7">M4+S4+Y4+AF4+AL4</f>
        <v>0</v>
      </c>
      <c r="AQ4" s="21">
        <f t="shared" ref="AQ4:AQ35" si="8">N4+T4+Z4+AG4+AM4</f>
        <v>600</v>
      </c>
      <c r="AR4" s="21">
        <f t="shared" ref="AR4:AR35" si="9">(AP4+AQ4)-G4</f>
        <v>0</v>
      </c>
    </row>
    <row r="5" spans="1:44">
      <c r="A5" s="58">
        <v>3</v>
      </c>
      <c r="B5" s="58">
        <v>742</v>
      </c>
      <c r="C5" s="59" t="s">
        <v>1839</v>
      </c>
      <c r="D5" s="59" t="s">
        <v>43</v>
      </c>
      <c r="E5" s="60">
        <v>1</v>
      </c>
      <c r="F5" s="61">
        <v>200</v>
      </c>
      <c r="G5" s="62">
        <f t="shared" si="3"/>
        <v>600</v>
      </c>
      <c r="H5" s="63">
        <v>18000</v>
      </c>
      <c r="I5" s="63">
        <f t="shared" si="0"/>
        <v>3330</v>
      </c>
      <c r="J5" s="79">
        <v>0.185</v>
      </c>
      <c r="K5" s="80">
        <v>10089.18</v>
      </c>
      <c r="L5" s="81">
        <f t="shared" si="4"/>
        <v>0.56050999999999995</v>
      </c>
      <c r="M5" s="82"/>
      <c r="N5" s="80">
        <v>0</v>
      </c>
      <c r="O5" s="83" t="s">
        <v>1835</v>
      </c>
      <c r="P5" s="84"/>
      <c r="Q5" s="80">
        <v>8073.42</v>
      </c>
      <c r="R5" s="81">
        <f t="shared" si="5"/>
        <v>0.448523333333333</v>
      </c>
      <c r="S5" s="80"/>
      <c r="T5" s="80">
        <v>0</v>
      </c>
      <c r="U5" s="83" t="s">
        <v>1835</v>
      </c>
      <c r="W5" s="80">
        <v>23772.1</v>
      </c>
      <c r="X5" s="91">
        <f t="shared" si="6"/>
        <v>1.32067222222222</v>
      </c>
      <c r="Y5" s="80">
        <v>200</v>
      </c>
      <c r="Z5" s="80">
        <v>200</v>
      </c>
      <c r="AA5" s="83" t="s">
        <v>1837</v>
      </c>
      <c r="AB5" s="48" t="s">
        <v>1836</v>
      </c>
      <c r="AC5" s="21" t="s">
        <v>1835</v>
      </c>
      <c r="AD5" s="80">
        <v>23174.23</v>
      </c>
      <c r="AE5" s="81">
        <f t="shared" si="1"/>
        <v>1.28745722222222</v>
      </c>
      <c r="AF5" s="80"/>
      <c r="AG5" s="80">
        <v>200</v>
      </c>
      <c r="AH5" s="80"/>
      <c r="AI5" s="47" t="s">
        <v>1836</v>
      </c>
      <c r="AJ5" s="80">
        <v>59602.66</v>
      </c>
      <c r="AK5" s="91">
        <f t="shared" si="2"/>
        <v>3.3112588888888901</v>
      </c>
      <c r="AL5" s="80">
        <v>200</v>
      </c>
      <c r="AM5" s="80">
        <v>200</v>
      </c>
      <c r="AN5" s="80" t="s">
        <v>1837</v>
      </c>
      <c r="AO5" s="47" t="s">
        <v>1836</v>
      </c>
      <c r="AP5" s="21">
        <f t="shared" si="7"/>
        <v>400</v>
      </c>
      <c r="AQ5" s="21">
        <f t="shared" si="8"/>
        <v>600</v>
      </c>
      <c r="AR5" s="21">
        <f t="shared" si="9"/>
        <v>400</v>
      </c>
    </row>
    <row r="6" spans="1:44">
      <c r="A6" s="64">
        <v>4</v>
      </c>
      <c r="B6" s="64">
        <v>517</v>
      </c>
      <c r="C6" s="65" t="s">
        <v>1840</v>
      </c>
      <c r="D6" s="65" t="s">
        <v>47</v>
      </c>
      <c r="E6" s="66">
        <v>2</v>
      </c>
      <c r="F6" s="67">
        <v>200</v>
      </c>
      <c r="G6" s="62">
        <f t="shared" si="3"/>
        <v>600</v>
      </c>
      <c r="H6" s="68">
        <v>55000</v>
      </c>
      <c r="I6" s="68">
        <f t="shared" si="0"/>
        <v>9075</v>
      </c>
      <c r="J6" s="85">
        <v>0.16500000000000001</v>
      </c>
      <c r="K6" s="86">
        <v>27328.63</v>
      </c>
      <c r="L6" s="87">
        <f t="shared" si="4"/>
        <v>0.496884181818182</v>
      </c>
      <c r="M6" s="88"/>
      <c r="N6" s="86">
        <v>0</v>
      </c>
      <c r="O6" s="89" t="s">
        <v>1835</v>
      </c>
      <c r="P6" s="90"/>
      <c r="Q6" s="86">
        <v>27376.1</v>
      </c>
      <c r="R6" s="87">
        <f t="shared" si="5"/>
        <v>0.49774727272727298</v>
      </c>
      <c r="S6" s="86"/>
      <c r="T6" s="86">
        <v>0</v>
      </c>
      <c r="U6" s="89" t="s">
        <v>1835</v>
      </c>
      <c r="W6" s="99">
        <v>55724.480000000003</v>
      </c>
      <c r="X6" s="100">
        <f t="shared" si="6"/>
        <v>1.0131723636363601</v>
      </c>
      <c r="Y6" s="99"/>
      <c r="Z6" s="99">
        <v>200</v>
      </c>
      <c r="AA6" s="104"/>
      <c r="AB6" s="48" t="s">
        <v>1836</v>
      </c>
      <c r="AC6" s="21" t="s">
        <v>1835</v>
      </c>
      <c r="AD6" s="86">
        <v>56738.21</v>
      </c>
      <c r="AE6" s="87">
        <f t="shared" si="1"/>
        <v>1.0316038181818199</v>
      </c>
      <c r="AF6" s="86"/>
      <c r="AG6" s="86">
        <v>200</v>
      </c>
      <c r="AH6" s="86"/>
      <c r="AI6" s="47" t="s">
        <v>1836</v>
      </c>
      <c r="AJ6" s="99">
        <v>55682.55</v>
      </c>
      <c r="AK6" s="100">
        <f t="shared" si="2"/>
        <v>1.01241</v>
      </c>
      <c r="AL6" s="99"/>
      <c r="AM6" s="99">
        <v>200</v>
      </c>
      <c r="AN6" s="99"/>
      <c r="AO6" s="47" t="s">
        <v>1836</v>
      </c>
      <c r="AP6" s="21">
        <f t="shared" si="7"/>
        <v>0</v>
      </c>
      <c r="AQ6" s="21">
        <f t="shared" si="8"/>
        <v>600</v>
      </c>
      <c r="AR6" s="21">
        <f t="shared" si="9"/>
        <v>0</v>
      </c>
    </row>
    <row r="7" spans="1:44">
      <c r="A7" s="64">
        <v>5</v>
      </c>
      <c r="B7" s="64">
        <v>582</v>
      </c>
      <c r="C7" s="65" t="s">
        <v>1841</v>
      </c>
      <c r="D7" s="65" t="s">
        <v>53</v>
      </c>
      <c r="E7" s="66">
        <v>2</v>
      </c>
      <c r="F7" s="67">
        <v>200</v>
      </c>
      <c r="G7" s="62">
        <f t="shared" si="3"/>
        <v>600</v>
      </c>
      <c r="H7" s="68">
        <v>60000</v>
      </c>
      <c r="I7" s="68">
        <f t="shared" si="0"/>
        <v>9900</v>
      </c>
      <c r="J7" s="85">
        <v>0.16500000000000001</v>
      </c>
      <c r="K7" s="86">
        <v>33670.19</v>
      </c>
      <c r="L7" s="87">
        <f t="shared" si="4"/>
        <v>0.56116983333333303</v>
      </c>
      <c r="M7" s="88"/>
      <c r="N7" s="86">
        <v>0</v>
      </c>
      <c r="O7" s="89" t="s">
        <v>1835</v>
      </c>
      <c r="P7" s="90"/>
      <c r="Q7" s="86">
        <v>31822.82</v>
      </c>
      <c r="R7" s="87">
        <f t="shared" si="5"/>
        <v>0.53038033333333301</v>
      </c>
      <c r="S7" s="86"/>
      <c r="T7" s="86">
        <v>0</v>
      </c>
      <c r="U7" s="89" t="s">
        <v>1835</v>
      </c>
      <c r="W7" s="99">
        <v>62027.47</v>
      </c>
      <c r="X7" s="100">
        <f t="shared" si="6"/>
        <v>1.0337911666666699</v>
      </c>
      <c r="Y7" s="99"/>
      <c r="Z7" s="99">
        <v>200</v>
      </c>
      <c r="AA7" s="104"/>
      <c r="AB7" s="48" t="s">
        <v>1836</v>
      </c>
      <c r="AC7" s="21" t="s">
        <v>1835</v>
      </c>
      <c r="AD7" s="86">
        <v>63717.82</v>
      </c>
      <c r="AE7" s="87">
        <f t="shared" si="1"/>
        <v>1.0619636666666701</v>
      </c>
      <c r="AF7" s="86"/>
      <c r="AG7" s="86">
        <v>200</v>
      </c>
      <c r="AH7" s="86"/>
      <c r="AI7" s="47" t="s">
        <v>1836</v>
      </c>
      <c r="AJ7" s="99">
        <v>63491.22</v>
      </c>
      <c r="AK7" s="100">
        <f t="shared" si="2"/>
        <v>1.058187</v>
      </c>
      <c r="AL7" s="99"/>
      <c r="AM7" s="99">
        <v>200</v>
      </c>
      <c r="AN7" s="99"/>
      <c r="AO7" s="47" t="s">
        <v>1836</v>
      </c>
      <c r="AP7" s="21">
        <f t="shared" si="7"/>
        <v>0</v>
      </c>
      <c r="AQ7" s="21">
        <f t="shared" si="8"/>
        <v>600</v>
      </c>
      <c r="AR7" s="21">
        <f t="shared" si="9"/>
        <v>0</v>
      </c>
    </row>
    <row r="8" spans="1:44">
      <c r="A8" s="64">
        <v>6</v>
      </c>
      <c r="B8" s="64">
        <v>750</v>
      </c>
      <c r="C8" s="65" t="s">
        <v>62</v>
      </c>
      <c r="D8" s="65" t="s">
        <v>51</v>
      </c>
      <c r="E8" s="66">
        <v>2</v>
      </c>
      <c r="F8" s="67">
        <v>200</v>
      </c>
      <c r="G8" s="62">
        <f t="shared" si="3"/>
        <v>600</v>
      </c>
      <c r="H8" s="68">
        <v>48000</v>
      </c>
      <c r="I8" s="68">
        <f t="shared" si="0"/>
        <v>11393.7996706593</v>
      </c>
      <c r="J8" s="85">
        <v>0.237370826472069</v>
      </c>
      <c r="K8" s="86">
        <v>26572.14</v>
      </c>
      <c r="L8" s="87">
        <f t="shared" si="4"/>
        <v>0.55358624999999995</v>
      </c>
      <c r="M8" s="88"/>
      <c r="N8" s="86">
        <v>0</v>
      </c>
      <c r="O8" s="89" t="s">
        <v>1835</v>
      </c>
      <c r="P8" s="90"/>
      <c r="Q8" s="86">
        <v>31164.74</v>
      </c>
      <c r="R8" s="87">
        <f t="shared" si="5"/>
        <v>0.64926541666666704</v>
      </c>
      <c r="S8" s="86"/>
      <c r="T8" s="86">
        <v>0</v>
      </c>
      <c r="U8" s="89" t="s">
        <v>1835</v>
      </c>
      <c r="W8" s="99">
        <v>56279.7</v>
      </c>
      <c r="X8" s="101">
        <f t="shared" si="6"/>
        <v>1.1724937499999999</v>
      </c>
      <c r="Y8" s="99">
        <v>200</v>
      </c>
      <c r="Z8" s="99">
        <v>200</v>
      </c>
      <c r="AA8" s="104" t="s">
        <v>1837</v>
      </c>
      <c r="AB8" s="48" t="s">
        <v>1836</v>
      </c>
      <c r="AC8" s="21" t="s">
        <v>1835</v>
      </c>
      <c r="AD8" s="86">
        <v>59279.58</v>
      </c>
      <c r="AE8" s="92">
        <f t="shared" si="1"/>
        <v>1.23499125</v>
      </c>
      <c r="AF8" s="88">
        <v>200</v>
      </c>
      <c r="AG8" s="88">
        <v>200</v>
      </c>
      <c r="AH8" s="86" t="s">
        <v>1837</v>
      </c>
      <c r="AI8" s="47" t="s">
        <v>1836</v>
      </c>
      <c r="AJ8" s="99">
        <v>57752.27</v>
      </c>
      <c r="AK8" s="101">
        <f t="shared" si="2"/>
        <v>1.2031722916666701</v>
      </c>
      <c r="AL8" s="99">
        <v>200</v>
      </c>
      <c r="AM8" s="99">
        <v>200</v>
      </c>
      <c r="AN8" s="99" t="s">
        <v>1837</v>
      </c>
      <c r="AO8" s="47" t="s">
        <v>1836</v>
      </c>
      <c r="AP8" s="21">
        <f t="shared" si="7"/>
        <v>600</v>
      </c>
      <c r="AQ8" s="21">
        <f t="shared" si="8"/>
        <v>600</v>
      </c>
      <c r="AR8" s="21">
        <f t="shared" si="9"/>
        <v>600</v>
      </c>
    </row>
    <row r="9" spans="1:44">
      <c r="A9" s="69">
        <v>7</v>
      </c>
      <c r="B9" s="69">
        <v>343</v>
      </c>
      <c r="C9" s="70" t="s">
        <v>1842</v>
      </c>
      <c r="D9" s="70" t="s">
        <v>53</v>
      </c>
      <c r="E9" s="60">
        <v>3</v>
      </c>
      <c r="F9" s="71">
        <v>200</v>
      </c>
      <c r="G9" s="62">
        <f t="shared" si="3"/>
        <v>600</v>
      </c>
      <c r="H9" s="63">
        <v>40000</v>
      </c>
      <c r="I9" s="63">
        <f t="shared" si="0"/>
        <v>8800</v>
      </c>
      <c r="J9" s="79">
        <v>0.22</v>
      </c>
      <c r="K9" s="80">
        <v>33090.03</v>
      </c>
      <c r="L9" s="81">
        <f t="shared" si="4"/>
        <v>0.82725075000000003</v>
      </c>
      <c r="M9" s="82"/>
      <c r="N9" s="80">
        <v>0</v>
      </c>
      <c r="O9" s="83"/>
      <c r="P9" s="84"/>
      <c r="Q9" s="80">
        <v>44210.97</v>
      </c>
      <c r="R9" s="81">
        <f t="shared" si="5"/>
        <v>1.1052742499999999</v>
      </c>
      <c r="S9" s="80"/>
      <c r="T9" s="80">
        <v>200</v>
      </c>
      <c r="U9" s="80"/>
      <c r="V9" s="47" t="s">
        <v>1836</v>
      </c>
      <c r="W9" s="80">
        <v>42997.68</v>
      </c>
      <c r="X9" s="81">
        <f t="shared" si="6"/>
        <v>1.0749420000000001</v>
      </c>
      <c r="Y9" s="80"/>
      <c r="Z9" s="80">
        <v>200</v>
      </c>
      <c r="AA9" s="83"/>
      <c r="AB9" s="48" t="s">
        <v>1836</v>
      </c>
      <c r="AP9" s="21">
        <f t="shared" si="7"/>
        <v>0</v>
      </c>
      <c r="AQ9" s="21">
        <f t="shared" si="8"/>
        <v>400</v>
      </c>
      <c r="AR9" s="21">
        <f t="shared" si="9"/>
        <v>-200</v>
      </c>
    </row>
    <row r="10" spans="1:44">
      <c r="A10" s="69">
        <v>8</v>
      </c>
      <c r="B10" s="69">
        <v>730</v>
      </c>
      <c r="C10" s="70" t="s">
        <v>1843</v>
      </c>
      <c r="D10" s="70" t="s">
        <v>53</v>
      </c>
      <c r="E10" s="60">
        <v>3</v>
      </c>
      <c r="F10" s="71">
        <v>200</v>
      </c>
      <c r="G10" s="62">
        <f t="shared" si="3"/>
        <v>600</v>
      </c>
      <c r="H10" s="63">
        <v>22000</v>
      </c>
      <c r="I10" s="63">
        <f t="shared" si="0"/>
        <v>4840</v>
      </c>
      <c r="J10" s="79">
        <v>0.22</v>
      </c>
      <c r="K10" s="80">
        <v>22066.57</v>
      </c>
      <c r="L10" s="91">
        <f t="shared" si="4"/>
        <v>1.0030259090909099</v>
      </c>
      <c r="M10" s="82">
        <v>400</v>
      </c>
      <c r="N10" s="80">
        <v>200</v>
      </c>
      <c r="O10" s="83" t="s">
        <v>1844</v>
      </c>
      <c r="P10" s="84" t="s">
        <v>1836</v>
      </c>
      <c r="Q10" s="80">
        <v>25286.82</v>
      </c>
      <c r="R10" s="91">
        <f t="shared" si="5"/>
        <v>1.1494009090909101</v>
      </c>
      <c r="S10" s="80">
        <v>200</v>
      </c>
      <c r="T10" s="80">
        <v>200</v>
      </c>
      <c r="U10" s="80" t="s">
        <v>1845</v>
      </c>
      <c r="V10" s="47" t="s">
        <v>1836</v>
      </c>
      <c r="W10" s="80">
        <v>28698.400000000001</v>
      </c>
      <c r="X10" s="91">
        <f t="shared" si="6"/>
        <v>1.3044727272727299</v>
      </c>
      <c r="Y10" s="80">
        <v>200</v>
      </c>
      <c r="Z10" s="80">
        <v>200</v>
      </c>
      <c r="AA10" s="83" t="s">
        <v>1846</v>
      </c>
      <c r="AB10" s="48" t="s">
        <v>1836</v>
      </c>
      <c r="AP10" s="21">
        <f t="shared" si="7"/>
        <v>800</v>
      </c>
      <c r="AQ10" s="21">
        <f t="shared" si="8"/>
        <v>600</v>
      </c>
      <c r="AR10" s="21">
        <f t="shared" si="9"/>
        <v>800</v>
      </c>
    </row>
    <row r="11" spans="1:44">
      <c r="A11" s="69">
        <v>9</v>
      </c>
      <c r="B11" s="69">
        <v>341</v>
      </c>
      <c r="C11" s="70" t="s">
        <v>1847</v>
      </c>
      <c r="D11" s="70" t="s">
        <v>59</v>
      </c>
      <c r="E11" s="60">
        <v>3</v>
      </c>
      <c r="F11" s="71">
        <v>200</v>
      </c>
      <c r="G11" s="62">
        <f t="shared" si="3"/>
        <v>600</v>
      </c>
      <c r="H11" s="63">
        <v>40000</v>
      </c>
      <c r="I11" s="63">
        <f t="shared" si="0"/>
        <v>8000</v>
      </c>
      <c r="J11" s="79">
        <v>0.2</v>
      </c>
      <c r="K11" s="80">
        <v>31858.04</v>
      </c>
      <c r="L11" s="81">
        <f t="shared" si="4"/>
        <v>0.79645100000000002</v>
      </c>
      <c r="M11" s="82"/>
      <c r="N11" s="80">
        <v>0</v>
      </c>
      <c r="O11" s="83"/>
      <c r="P11" s="84"/>
      <c r="Q11" s="80">
        <v>35911.410000000003</v>
      </c>
      <c r="R11" s="81">
        <f t="shared" si="5"/>
        <v>0.89778524999999998</v>
      </c>
      <c r="S11" s="80"/>
      <c r="T11" s="80">
        <v>0</v>
      </c>
      <c r="U11" s="80"/>
      <c r="W11" s="80">
        <v>25578.35</v>
      </c>
      <c r="X11" s="81">
        <f t="shared" si="6"/>
        <v>0.63945874999999996</v>
      </c>
      <c r="Y11" s="80"/>
      <c r="Z11" s="80">
        <v>0</v>
      </c>
      <c r="AA11" s="83"/>
      <c r="AP11" s="21">
        <f t="shared" si="7"/>
        <v>0</v>
      </c>
      <c r="AQ11" s="21">
        <f t="shared" si="8"/>
        <v>0</v>
      </c>
      <c r="AR11" s="21">
        <f t="shared" si="9"/>
        <v>-600</v>
      </c>
    </row>
    <row r="12" spans="1:44">
      <c r="A12" s="72">
        <v>10</v>
      </c>
      <c r="B12" s="72">
        <v>546</v>
      </c>
      <c r="C12" s="73" t="s">
        <v>1848</v>
      </c>
      <c r="D12" s="73" t="s">
        <v>51</v>
      </c>
      <c r="E12" s="66">
        <v>4</v>
      </c>
      <c r="F12" s="74">
        <v>200</v>
      </c>
      <c r="G12" s="62">
        <f t="shared" si="3"/>
        <v>600</v>
      </c>
      <c r="H12" s="68">
        <v>25000</v>
      </c>
      <c r="I12" s="68">
        <f t="shared" si="0"/>
        <v>6125</v>
      </c>
      <c r="J12" s="85">
        <v>0.245</v>
      </c>
      <c r="K12" s="86">
        <v>23080.81</v>
      </c>
      <c r="L12" s="87">
        <f t="shared" si="4"/>
        <v>0.92323239999999995</v>
      </c>
      <c r="M12" s="88"/>
      <c r="N12" s="86">
        <v>0</v>
      </c>
      <c r="O12" s="89"/>
      <c r="P12" s="90"/>
      <c r="Q12" s="86">
        <v>25429.83</v>
      </c>
      <c r="R12" s="87">
        <f t="shared" si="5"/>
        <v>1.0171931999999999</v>
      </c>
      <c r="S12" s="86"/>
      <c r="T12" s="86">
        <v>200</v>
      </c>
      <c r="U12" s="86"/>
      <c r="V12" s="47" t="s">
        <v>1836</v>
      </c>
      <c r="W12" s="99">
        <v>21068.880000000001</v>
      </c>
      <c r="X12" s="100">
        <f t="shared" si="6"/>
        <v>0.84275520000000004</v>
      </c>
      <c r="Y12" s="99"/>
      <c r="Z12" s="99">
        <v>0</v>
      </c>
      <c r="AA12" s="104"/>
      <c r="AP12" s="21">
        <f t="shared" si="7"/>
        <v>0</v>
      </c>
      <c r="AQ12" s="21">
        <f t="shared" si="8"/>
        <v>200</v>
      </c>
      <c r="AR12" s="21">
        <f t="shared" si="9"/>
        <v>-400</v>
      </c>
    </row>
    <row r="13" spans="1:44">
      <c r="A13" s="72">
        <v>11</v>
      </c>
      <c r="B13" s="72">
        <v>385</v>
      </c>
      <c r="C13" s="73" t="s">
        <v>1849</v>
      </c>
      <c r="D13" s="73" t="s">
        <v>45</v>
      </c>
      <c r="E13" s="66">
        <v>4</v>
      </c>
      <c r="F13" s="74">
        <v>200</v>
      </c>
      <c r="G13" s="62">
        <f t="shared" si="3"/>
        <v>600</v>
      </c>
      <c r="H13" s="68">
        <v>26000</v>
      </c>
      <c r="I13" s="68">
        <f t="shared" si="0"/>
        <v>4810</v>
      </c>
      <c r="J13" s="85">
        <v>0.185</v>
      </c>
      <c r="K13" s="86">
        <v>31460.97</v>
      </c>
      <c r="L13" s="92">
        <f t="shared" si="4"/>
        <v>1.2100373076923101</v>
      </c>
      <c r="M13" s="88">
        <v>400</v>
      </c>
      <c r="N13" s="86">
        <v>200</v>
      </c>
      <c r="O13" s="89" t="s">
        <v>1850</v>
      </c>
      <c r="P13" s="90" t="s">
        <v>1836</v>
      </c>
      <c r="Q13" s="86">
        <v>37713.949999999997</v>
      </c>
      <c r="R13" s="92">
        <f t="shared" si="5"/>
        <v>1.4505365384615401</v>
      </c>
      <c r="S13" s="86">
        <v>200</v>
      </c>
      <c r="T13" s="86">
        <v>200</v>
      </c>
      <c r="U13" s="86" t="s">
        <v>1837</v>
      </c>
      <c r="V13" s="47" t="s">
        <v>1836</v>
      </c>
      <c r="W13" s="99">
        <v>79240.86</v>
      </c>
      <c r="X13" s="101">
        <f t="shared" si="6"/>
        <v>3.0477253846153798</v>
      </c>
      <c r="Y13" s="99">
        <v>200</v>
      </c>
      <c r="Z13" s="99">
        <v>200</v>
      </c>
      <c r="AA13" s="104" t="s">
        <v>1851</v>
      </c>
      <c r="AB13" s="48" t="s">
        <v>1836</v>
      </c>
      <c r="AP13" s="21">
        <f t="shared" si="7"/>
        <v>800</v>
      </c>
      <c r="AQ13" s="21">
        <f t="shared" si="8"/>
        <v>600</v>
      </c>
      <c r="AR13" s="21">
        <f t="shared" si="9"/>
        <v>800</v>
      </c>
    </row>
    <row r="14" spans="1:44">
      <c r="A14" s="72">
        <v>12</v>
      </c>
      <c r="B14" s="72">
        <v>707</v>
      </c>
      <c r="C14" s="73" t="s">
        <v>1852</v>
      </c>
      <c r="D14" s="73" t="s">
        <v>51</v>
      </c>
      <c r="E14" s="66">
        <v>4</v>
      </c>
      <c r="F14" s="74">
        <v>200</v>
      </c>
      <c r="G14" s="62">
        <f t="shared" si="3"/>
        <v>600</v>
      </c>
      <c r="H14" s="68">
        <v>23000</v>
      </c>
      <c r="I14" s="68">
        <f t="shared" si="0"/>
        <v>5687.3074542491204</v>
      </c>
      <c r="J14" s="85">
        <v>0.24727423714126601</v>
      </c>
      <c r="K14" s="86">
        <v>18612.669999999998</v>
      </c>
      <c r="L14" s="87">
        <f t="shared" si="4"/>
        <v>0.80924652173913003</v>
      </c>
      <c r="M14" s="88"/>
      <c r="N14" s="86">
        <v>0</v>
      </c>
      <c r="O14" s="89"/>
      <c r="P14" s="90"/>
      <c r="Q14" s="86">
        <v>25378.76</v>
      </c>
      <c r="R14" s="87">
        <f t="shared" si="5"/>
        <v>1.1034243478260899</v>
      </c>
      <c r="S14" s="86"/>
      <c r="T14" s="86">
        <v>200</v>
      </c>
      <c r="U14" s="86"/>
      <c r="V14" s="47" t="s">
        <v>1836</v>
      </c>
      <c r="W14" s="99">
        <v>24465.16</v>
      </c>
      <c r="X14" s="100">
        <f t="shared" si="6"/>
        <v>1.06370260869565</v>
      </c>
      <c r="Y14" s="99"/>
      <c r="Z14" s="99">
        <v>200</v>
      </c>
      <c r="AA14" s="104"/>
      <c r="AB14" s="48" t="s">
        <v>1836</v>
      </c>
      <c r="AP14" s="21">
        <f t="shared" si="7"/>
        <v>0</v>
      </c>
      <c r="AQ14" s="21">
        <f t="shared" si="8"/>
        <v>400</v>
      </c>
      <c r="AR14" s="21">
        <f t="shared" si="9"/>
        <v>-200</v>
      </c>
    </row>
    <row r="15" spans="1:44">
      <c r="A15" s="69">
        <v>13</v>
      </c>
      <c r="B15" s="69">
        <v>571</v>
      </c>
      <c r="C15" s="70" t="s">
        <v>1853</v>
      </c>
      <c r="D15" s="70" t="s">
        <v>51</v>
      </c>
      <c r="E15" s="60">
        <v>5</v>
      </c>
      <c r="F15" s="71">
        <v>200</v>
      </c>
      <c r="G15" s="62">
        <f t="shared" si="3"/>
        <v>600</v>
      </c>
      <c r="H15" s="63">
        <v>35000</v>
      </c>
      <c r="I15" s="63">
        <f t="shared" si="0"/>
        <v>7700</v>
      </c>
      <c r="J15" s="79">
        <v>0.22</v>
      </c>
      <c r="K15" s="80">
        <v>22772</v>
      </c>
      <c r="L15" s="81">
        <f t="shared" si="4"/>
        <v>0.650628571428571</v>
      </c>
      <c r="M15" s="82"/>
      <c r="N15" s="80">
        <v>0</v>
      </c>
      <c r="O15" s="83"/>
      <c r="Q15" s="80">
        <v>35018.58</v>
      </c>
      <c r="R15" s="81">
        <f t="shared" si="5"/>
        <v>1.0005308571428599</v>
      </c>
      <c r="S15" s="80"/>
      <c r="T15" s="80">
        <v>200</v>
      </c>
      <c r="U15" s="80"/>
      <c r="V15" s="47" t="s">
        <v>1836</v>
      </c>
      <c r="W15" s="80">
        <v>35120.69</v>
      </c>
      <c r="X15" s="81">
        <f t="shared" si="6"/>
        <v>1.0034482857142899</v>
      </c>
      <c r="Y15" s="80"/>
      <c r="Z15" s="80">
        <v>200</v>
      </c>
      <c r="AA15" s="83"/>
      <c r="AB15" s="48" t="s">
        <v>1836</v>
      </c>
      <c r="AP15" s="21">
        <f t="shared" si="7"/>
        <v>0</v>
      </c>
      <c r="AQ15" s="21">
        <f t="shared" si="8"/>
        <v>400</v>
      </c>
      <c r="AR15" s="21">
        <f t="shared" si="9"/>
        <v>-200</v>
      </c>
    </row>
    <row r="16" spans="1:44">
      <c r="A16" s="69">
        <v>14</v>
      </c>
      <c r="B16" s="69">
        <v>307</v>
      </c>
      <c r="C16" s="70" t="s">
        <v>1854</v>
      </c>
      <c r="D16" s="70" t="s">
        <v>43</v>
      </c>
      <c r="E16" s="60">
        <v>5</v>
      </c>
      <c r="F16" s="71">
        <v>200</v>
      </c>
      <c r="G16" s="62">
        <f t="shared" si="3"/>
        <v>600</v>
      </c>
      <c r="H16" s="63">
        <v>110000</v>
      </c>
      <c r="I16" s="63">
        <f t="shared" si="0"/>
        <v>23100</v>
      </c>
      <c r="J16" s="79">
        <v>0.21</v>
      </c>
      <c r="K16" s="80">
        <v>132518.31</v>
      </c>
      <c r="L16" s="79">
        <f t="shared" si="4"/>
        <v>1.20471190909091</v>
      </c>
      <c r="M16" s="82"/>
      <c r="N16" s="80">
        <v>200</v>
      </c>
      <c r="O16" s="83"/>
      <c r="P16" s="47" t="s">
        <v>1836</v>
      </c>
      <c r="Q16" s="80">
        <v>111223.34</v>
      </c>
      <c r="R16" s="91">
        <f t="shared" si="5"/>
        <v>1.01112127272727</v>
      </c>
      <c r="S16" s="80">
        <v>200</v>
      </c>
      <c r="T16" s="80">
        <v>200</v>
      </c>
      <c r="U16" s="80" t="s">
        <v>1855</v>
      </c>
      <c r="V16" s="47" t="s">
        <v>1836</v>
      </c>
      <c r="W16" s="80">
        <v>120415.39</v>
      </c>
      <c r="X16" s="91">
        <f t="shared" si="6"/>
        <v>1.09468536363636</v>
      </c>
      <c r="Y16" s="80">
        <v>200</v>
      </c>
      <c r="Z16" s="80">
        <v>200</v>
      </c>
      <c r="AA16" s="83" t="s">
        <v>1855</v>
      </c>
      <c r="AB16" s="48" t="s">
        <v>1836</v>
      </c>
      <c r="AP16" s="21">
        <f t="shared" si="7"/>
        <v>400</v>
      </c>
      <c r="AQ16" s="21">
        <f t="shared" si="8"/>
        <v>600</v>
      </c>
      <c r="AR16" s="21">
        <f t="shared" si="9"/>
        <v>400</v>
      </c>
    </row>
    <row r="17" spans="1:44">
      <c r="A17" s="69">
        <v>15</v>
      </c>
      <c r="B17" s="69">
        <v>359</v>
      </c>
      <c r="C17" s="70" t="s">
        <v>1856</v>
      </c>
      <c r="D17" s="70" t="s">
        <v>53</v>
      </c>
      <c r="E17" s="60">
        <v>5</v>
      </c>
      <c r="F17" s="71">
        <v>200</v>
      </c>
      <c r="G17" s="62">
        <f t="shared" si="3"/>
        <v>600</v>
      </c>
      <c r="H17" s="63">
        <v>17000</v>
      </c>
      <c r="I17" s="63">
        <f t="shared" si="0"/>
        <v>3740</v>
      </c>
      <c r="J17" s="79">
        <v>0.22</v>
      </c>
      <c r="K17" s="80">
        <v>25499.56</v>
      </c>
      <c r="L17" s="91">
        <f t="shared" si="4"/>
        <v>1.49997411764706</v>
      </c>
      <c r="M17" s="82">
        <v>200</v>
      </c>
      <c r="N17" s="80">
        <v>200</v>
      </c>
      <c r="O17" s="83" t="s">
        <v>1857</v>
      </c>
      <c r="P17" s="47" t="s">
        <v>1836</v>
      </c>
      <c r="Q17" s="80">
        <v>15257.73</v>
      </c>
      <c r="R17" s="81">
        <f t="shared" si="5"/>
        <v>0.89751352941176499</v>
      </c>
      <c r="S17" s="80"/>
      <c r="T17" s="80">
        <v>0</v>
      </c>
      <c r="U17" s="80"/>
      <c r="W17" s="80">
        <v>15075.35</v>
      </c>
      <c r="X17" s="81">
        <f t="shared" si="6"/>
        <v>0.88678529411764695</v>
      </c>
      <c r="Y17" s="80"/>
      <c r="Z17" s="80">
        <v>0</v>
      </c>
      <c r="AA17" s="83"/>
      <c r="AP17" s="21">
        <f t="shared" si="7"/>
        <v>200</v>
      </c>
      <c r="AQ17" s="21">
        <f t="shared" si="8"/>
        <v>200</v>
      </c>
      <c r="AR17" s="21">
        <f t="shared" si="9"/>
        <v>-200</v>
      </c>
    </row>
    <row r="18" spans="1:44">
      <c r="A18" s="72">
        <v>16</v>
      </c>
      <c r="B18" s="72">
        <v>585</v>
      </c>
      <c r="C18" s="73" t="s">
        <v>1858</v>
      </c>
      <c r="D18" s="73" t="s">
        <v>47</v>
      </c>
      <c r="E18" s="66">
        <v>6</v>
      </c>
      <c r="F18" s="74">
        <v>200</v>
      </c>
      <c r="G18" s="62">
        <f t="shared" si="3"/>
        <v>600</v>
      </c>
      <c r="H18" s="68">
        <v>21000</v>
      </c>
      <c r="I18" s="68">
        <f t="shared" si="0"/>
        <v>4935</v>
      </c>
      <c r="J18" s="85">
        <v>0.23499999999999999</v>
      </c>
      <c r="K18" s="86">
        <v>21605.439999999999</v>
      </c>
      <c r="L18" s="92">
        <f t="shared" si="4"/>
        <v>1.0288304761904801</v>
      </c>
      <c r="M18" s="88">
        <v>200</v>
      </c>
      <c r="N18" s="86">
        <v>200</v>
      </c>
      <c r="O18" s="89" t="s">
        <v>1859</v>
      </c>
      <c r="P18" s="90" t="s">
        <v>1836</v>
      </c>
      <c r="Q18" s="86">
        <v>21855.26</v>
      </c>
      <c r="R18" s="92">
        <f t="shared" si="5"/>
        <v>1.0407266666666699</v>
      </c>
      <c r="S18" s="86">
        <v>200</v>
      </c>
      <c r="T18" s="86">
        <v>200</v>
      </c>
      <c r="U18" s="86" t="s">
        <v>1860</v>
      </c>
      <c r="V18" s="47" t="s">
        <v>1836</v>
      </c>
      <c r="W18" s="99">
        <v>21299.75</v>
      </c>
      <c r="X18" s="100">
        <f t="shared" si="6"/>
        <v>1.01427380952381</v>
      </c>
      <c r="Y18" s="99"/>
      <c r="Z18" s="99">
        <v>200</v>
      </c>
      <c r="AA18" s="104"/>
      <c r="AB18" s="48" t="s">
        <v>1836</v>
      </c>
      <c r="AP18" s="21">
        <f t="shared" si="7"/>
        <v>400</v>
      </c>
      <c r="AQ18" s="21">
        <f t="shared" si="8"/>
        <v>600</v>
      </c>
      <c r="AR18" s="21">
        <f t="shared" si="9"/>
        <v>400</v>
      </c>
    </row>
    <row r="19" spans="1:44">
      <c r="A19" s="72">
        <v>17</v>
      </c>
      <c r="B19" s="72">
        <v>373</v>
      </c>
      <c r="C19" s="73" t="s">
        <v>1861</v>
      </c>
      <c r="D19" s="73" t="s">
        <v>47</v>
      </c>
      <c r="E19" s="66">
        <v>6</v>
      </c>
      <c r="F19" s="74">
        <v>200</v>
      </c>
      <c r="G19" s="62">
        <f t="shared" si="3"/>
        <v>600</v>
      </c>
      <c r="H19" s="68">
        <v>20000</v>
      </c>
      <c r="I19" s="68">
        <f t="shared" si="0"/>
        <v>4388.9342240568803</v>
      </c>
      <c r="J19" s="85">
        <v>0.21944671120284401</v>
      </c>
      <c r="K19" s="86">
        <v>14234.11</v>
      </c>
      <c r="L19" s="87">
        <f t="shared" si="4"/>
        <v>0.71170549999999999</v>
      </c>
      <c r="M19" s="88"/>
      <c r="N19" s="86">
        <v>0</v>
      </c>
      <c r="O19" s="89"/>
      <c r="P19" s="90"/>
      <c r="Q19" s="86">
        <v>20172.650000000001</v>
      </c>
      <c r="R19" s="87">
        <f t="shared" si="5"/>
        <v>1.0086325</v>
      </c>
      <c r="S19" s="86"/>
      <c r="T19" s="86">
        <v>200</v>
      </c>
      <c r="U19" s="86"/>
      <c r="V19" s="47" t="s">
        <v>1836</v>
      </c>
      <c r="W19" s="99">
        <v>14867.71</v>
      </c>
      <c r="X19" s="100">
        <f t="shared" si="6"/>
        <v>0.74338550000000003</v>
      </c>
      <c r="Y19" s="99"/>
      <c r="Z19" s="99">
        <v>0</v>
      </c>
      <c r="AA19" s="104"/>
      <c r="AP19" s="21">
        <f t="shared" si="7"/>
        <v>0</v>
      </c>
      <c r="AQ19" s="21">
        <f t="shared" si="8"/>
        <v>200</v>
      </c>
      <c r="AR19" s="21">
        <f t="shared" si="9"/>
        <v>-400</v>
      </c>
    </row>
    <row r="20" spans="1:44">
      <c r="A20" s="72">
        <v>18</v>
      </c>
      <c r="B20" s="72">
        <v>578</v>
      </c>
      <c r="C20" s="73" t="s">
        <v>1862</v>
      </c>
      <c r="D20" s="73" t="s">
        <v>47</v>
      </c>
      <c r="E20" s="66">
        <v>6</v>
      </c>
      <c r="F20" s="74">
        <v>200</v>
      </c>
      <c r="G20" s="62">
        <f t="shared" si="3"/>
        <v>600</v>
      </c>
      <c r="H20" s="68">
        <v>20000</v>
      </c>
      <c r="I20" s="68">
        <f t="shared" si="0"/>
        <v>4718.4710373508196</v>
      </c>
      <c r="J20" s="85">
        <v>0.23592355186754099</v>
      </c>
      <c r="K20" s="86">
        <v>20165.900000000001</v>
      </c>
      <c r="L20" s="85">
        <f t="shared" si="4"/>
        <v>1.0082949999999999</v>
      </c>
      <c r="M20" s="88"/>
      <c r="N20" s="86">
        <v>200</v>
      </c>
      <c r="O20" s="89"/>
      <c r="P20" s="90" t="s">
        <v>1836</v>
      </c>
      <c r="Q20" s="86">
        <v>15187.91</v>
      </c>
      <c r="R20" s="87">
        <f t="shared" si="5"/>
        <v>0.7593955</v>
      </c>
      <c r="S20" s="86"/>
      <c r="T20" s="86">
        <v>0</v>
      </c>
      <c r="U20" s="86"/>
      <c r="W20" s="99">
        <v>30365.73</v>
      </c>
      <c r="X20" s="101">
        <f t="shared" si="6"/>
        <v>1.5182865000000001</v>
      </c>
      <c r="Y20" s="99">
        <v>200</v>
      </c>
      <c r="Z20" s="99">
        <v>200</v>
      </c>
      <c r="AA20" s="104" t="s">
        <v>1863</v>
      </c>
      <c r="AB20" s="48" t="s">
        <v>1836</v>
      </c>
      <c r="AP20" s="21">
        <f t="shared" si="7"/>
        <v>200</v>
      </c>
      <c r="AQ20" s="21">
        <f t="shared" si="8"/>
        <v>400</v>
      </c>
      <c r="AR20" s="21">
        <f t="shared" si="9"/>
        <v>0</v>
      </c>
    </row>
    <row r="21" spans="1:44">
      <c r="A21" s="69">
        <v>19</v>
      </c>
      <c r="B21" s="69">
        <v>744</v>
      </c>
      <c r="C21" s="70" t="s">
        <v>1864</v>
      </c>
      <c r="D21" s="70" t="s">
        <v>47</v>
      </c>
      <c r="E21" s="60">
        <v>7</v>
      </c>
      <c r="F21" s="71">
        <v>200</v>
      </c>
      <c r="G21" s="62">
        <f t="shared" si="3"/>
        <v>600</v>
      </c>
      <c r="H21" s="63">
        <v>18000</v>
      </c>
      <c r="I21" s="63">
        <f t="shared" si="0"/>
        <v>4067.5213445970398</v>
      </c>
      <c r="J21" s="79">
        <v>0.22597340803316901</v>
      </c>
      <c r="K21" s="80">
        <v>21977.58</v>
      </c>
      <c r="L21" s="91">
        <f t="shared" si="4"/>
        <v>1.2209766666666699</v>
      </c>
      <c r="M21" s="82">
        <v>200</v>
      </c>
      <c r="N21" s="80">
        <v>200</v>
      </c>
      <c r="O21" s="83" t="s">
        <v>1865</v>
      </c>
      <c r="P21" s="47" t="s">
        <v>1836</v>
      </c>
      <c r="Q21" s="80">
        <v>11535.43</v>
      </c>
      <c r="R21" s="81">
        <f t="shared" si="5"/>
        <v>0.64085722222222197</v>
      </c>
      <c r="S21" s="80"/>
      <c r="T21" s="80">
        <v>0</v>
      </c>
      <c r="U21" s="80"/>
      <c r="W21" s="80">
        <v>19859.64</v>
      </c>
      <c r="X21" s="81">
        <f t="shared" si="6"/>
        <v>1.10331333333333</v>
      </c>
      <c r="Y21" s="80"/>
      <c r="Z21" s="80">
        <v>200</v>
      </c>
      <c r="AA21" s="83"/>
      <c r="AB21" s="48" t="s">
        <v>1836</v>
      </c>
      <c r="AP21" s="21">
        <f t="shared" si="7"/>
        <v>200</v>
      </c>
      <c r="AQ21" s="21">
        <f t="shared" si="8"/>
        <v>400</v>
      </c>
      <c r="AR21" s="21">
        <f t="shared" si="9"/>
        <v>0</v>
      </c>
    </row>
    <row r="22" spans="1:44">
      <c r="A22" s="69">
        <v>20</v>
      </c>
      <c r="B22" s="69">
        <v>106066</v>
      </c>
      <c r="C22" s="70" t="s">
        <v>1866</v>
      </c>
      <c r="D22" s="70" t="s">
        <v>43</v>
      </c>
      <c r="E22" s="60">
        <v>7</v>
      </c>
      <c r="F22" s="71">
        <v>200</v>
      </c>
      <c r="G22" s="62">
        <f t="shared" si="3"/>
        <v>600</v>
      </c>
      <c r="H22" s="63">
        <v>16000</v>
      </c>
      <c r="I22" s="63">
        <f t="shared" si="0"/>
        <v>4150.8370667689096</v>
      </c>
      <c r="J22" s="79">
        <v>0.25942731667305702</v>
      </c>
      <c r="K22" s="80">
        <v>15095.6</v>
      </c>
      <c r="L22" s="81">
        <f t="shared" si="4"/>
        <v>0.94347499999999995</v>
      </c>
      <c r="M22" s="82"/>
      <c r="N22" s="80">
        <v>0</v>
      </c>
      <c r="O22" s="83"/>
      <c r="Q22" s="80">
        <v>16955.830000000002</v>
      </c>
      <c r="R22" s="91">
        <f t="shared" si="5"/>
        <v>1.0597393749999999</v>
      </c>
      <c r="S22" s="80">
        <v>400</v>
      </c>
      <c r="T22" s="80">
        <v>200</v>
      </c>
      <c r="U22" s="80" t="s">
        <v>1867</v>
      </c>
      <c r="V22" s="47" t="s">
        <v>1836</v>
      </c>
      <c r="W22" s="80">
        <v>20799.88</v>
      </c>
      <c r="X22" s="91">
        <f t="shared" si="6"/>
        <v>1.2999925000000001</v>
      </c>
      <c r="Y22" s="80">
        <v>200</v>
      </c>
      <c r="Z22" s="80">
        <v>200</v>
      </c>
      <c r="AA22" s="83" t="s">
        <v>1837</v>
      </c>
      <c r="AB22" s="48" t="s">
        <v>1836</v>
      </c>
      <c r="AP22" s="21">
        <f t="shared" si="7"/>
        <v>600</v>
      </c>
      <c r="AQ22" s="21">
        <f t="shared" si="8"/>
        <v>400</v>
      </c>
      <c r="AR22" s="21">
        <f t="shared" si="9"/>
        <v>400</v>
      </c>
    </row>
    <row r="23" spans="1:44">
      <c r="A23" s="69">
        <v>21</v>
      </c>
      <c r="B23" s="69">
        <v>712</v>
      </c>
      <c r="C23" s="70" t="s">
        <v>1868</v>
      </c>
      <c r="D23" s="70" t="s">
        <v>51</v>
      </c>
      <c r="E23" s="60">
        <v>7</v>
      </c>
      <c r="F23" s="71">
        <v>200</v>
      </c>
      <c r="G23" s="62">
        <f t="shared" si="3"/>
        <v>600</v>
      </c>
      <c r="H23" s="63">
        <v>22000</v>
      </c>
      <c r="I23" s="63">
        <f t="shared" si="0"/>
        <v>5532.5602736435503</v>
      </c>
      <c r="J23" s="79">
        <v>0.251480012438343</v>
      </c>
      <c r="K23" s="80">
        <v>25435.38</v>
      </c>
      <c r="L23" s="91">
        <f t="shared" si="4"/>
        <v>1.15615363636364</v>
      </c>
      <c r="M23" s="82"/>
      <c r="N23" s="80">
        <v>200</v>
      </c>
      <c r="O23" s="83"/>
      <c r="P23" s="47" t="s">
        <v>1836</v>
      </c>
      <c r="Q23" s="80">
        <v>18515.580000000002</v>
      </c>
      <c r="R23" s="81">
        <f t="shared" si="5"/>
        <v>0.84161727272727305</v>
      </c>
      <c r="S23" s="80"/>
      <c r="T23" s="80">
        <v>0</v>
      </c>
      <c r="U23" s="80"/>
      <c r="W23" s="80">
        <v>22161.86</v>
      </c>
      <c r="X23" s="81">
        <f t="shared" si="6"/>
        <v>1.0073572727272699</v>
      </c>
      <c r="Y23" s="80"/>
      <c r="Z23" s="80">
        <v>200</v>
      </c>
      <c r="AA23" s="83"/>
      <c r="AB23" s="48" t="s">
        <v>1836</v>
      </c>
      <c r="AP23" s="21">
        <f t="shared" si="7"/>
        <v>0</v>
      </c>
      <c r="AQ23" s="21">
        <f t="shared" si="8"/>
        <v>400</v>
      </c>
      <c r="AR23" s="21">
        <f t="shared" si="9"/>
        <v>-200</v>
      </c>
    </row>
    <row r="24" spans="1:44">
      <c r="A24" s="72">
        <v>22</v>
      </c>
      <c r="B24" s="72">
        <v>111400</v>
      </c>
      <c r="C24" s="73" t="s">
        <v>1869</v>
      </c>
      <c r="D24" s="73" t="s">
        <v>59</v>
      </c>
      <c r="E24" s="66">
        <v>8</v>
      </c>
      <c r="F24" s="74">
        <v>200</v>
      </c>
      <c r="G24" s="62">
        <f t="shared" si="3"/>
        <v>600</v>
      </c>
      <c r="H24" s="68">
        <v>18000</v>
      </c>
      <c r="I24" s="68">
        <f t="shared" si="0"/>
        <v>3330</v>
      </c>
      <c r="J24" s="85">
        <v>0.185</v>
      </c>
      <c r="K24" s="86">
        <v>18083.36</v>
      </c>
      <c r="L24" s="87">
        <f t="shared" si="4"/>
        <v>1.0046311111111099</v>
      </c>
      <c r="M24" s="88"/>
      <c r="N24" s="86">
        <v>200</v>
      </c>
      <c r="O24" s="89"/>
      <c r="P24" s="90" t="s">
        <v>1836</v>
      </c>
      <c r="Q24" s="86">
        <v>21081.33</v>
      </c>
      <c r="R24" s="92">
        <f t="shared" si="5"/>
        <v>1.1711849999999999</v>
      </c>
      <c r="S24" s="86">
        <v>200</v>
      </c>
      <c r="T24" s="86">
        <v>200</v>
      </c>
      <c r="U24" s="86" t="s">
        <v>1837</v>
      </c>
      <c r="V24" s="47" t="s">
        <v>1836</v>
      </c>
      <c r="W24" s="99">
        <v>28652.55</v>
      </c>
      <c r="X24" s="101">
        <f t="shared" si="6"/>
        <v>1.5918083333333299</v>
      </c>
      <c r="Y24" s="99">
        <v>200</v>
      </c>
      <c r="Z24" s="99">
        <v>200</v>
      </c>
      <c r="AA24" s="104" t="s">
        <v>1870</v>
      </c>
      <c r="AB24" s="48" t="s">
        <v>1836</v>
      </c>
      <c r="AP24" s="21">
        <f t="shared" si="7"/>
        <v>400</v>
      </c>
      <c r="AQ24" s="21">
        <f t="shared" si="8"/>
        <v>600</v>
      </c>
      <c r="AR24" s="21">
        <f t="shared" si="9"/>
        <v>400</v>
      </c>
    </row>
    <row r="25" spans="1:44">
      <c r="A25" s="72">
        <v>23</v>
      </c>
      <c r="B25" s="72">
        <v>709</v>
      </c>
      <c r="C25" s="73" t="s">
        <v>1871</v>
      </c>
      <c r="D25" s="73" t="s">
        <v>53</v>
      </c>
      <c r="E25" s="66">
        <v>8</v>
      </c>
      <c r="F25" s="74">
        <v>200</v>
      </c>
      <c r="G25" s="62">
        <f t="shared" si="3"/>
        <v>600</v>
      </c>
      <c r="H25" s="68">
        <v>21000</v>
      </c>
      <c r="I25" s="68">
        <f t="shared" si="0"/>
        <v>4830</v>
      </c>
      <c r="J25" s="85">
        <v>0.23</v>
      </c>
      <c r="K25" s="86">
        <v>23289.75</v>
      </c>
      <c r="L25" s="87">
        <f t="shared" si="4"/>
        <v>1.1090357142857099</v>
      </c>
      <c r="M25" s="88"/>
      <c r="N25" s="86">
        <v>200</v>
      </c>
      <c r="O25" s="89"/>
      <c r="P25" s="90" t="s">
        <v>1836</v>
      </c>
      <c r="Q25" s="86">
        <v>21871.32</v>
      </c>
      <c r="R25" s="87">
        <f t="shared" si="5"/>
        <v>1.0414914285714301</v>
      </c>
      <c r="S25" s="86"/>
      <c r="T25" s="86">
        <v>200</v>
      </c>
      <c r="U25" s="86"/>
      <c r="V25" s="47" t="s">
        <v>1836</v>
      </c>
      <c r="W25" s="99">
        <v>19430.09</v>
      </c>
      <c r="X25" s="100">
        <f t="shared" si="6"/>
        <v>0.92524238095238098</v>
      </c>
      <c r="Y25" s="99"/>
      <c r="Z25" s="99">
        <v>0</v>
      </c>
      <c r="AA25" s="104"/>
      <c r="AP25" s="21">
        <f t="shared" si="7"/>
        <v>0</v>
      </c>
      <c r="AQ25" s="21">
        <f t="shared" si="8"/>
        <v>400</v>
      </c>
      <c r="AR25" s="21">
        <f t="shared" si="9"/>
        <v>-200</v>
      </c>
    </row>
    <row r="26" spans="1:44">
      <c r="A26" s="72">
        <v>24</v>
      </c>
      <c r="B26" s="72">
        <v>581</v>
      </c>
      <c r="C26" s="73" t="s">
        <v>1872</v>
      </c>
      <c r="D26" s="73" t="s">
        <v>47</v>
      </c>
      <c r="E26" s="66">
        <v>8</v>
      </c>
      <c r="F26" s="74">
        <v>200</v>
      </c>
      <c r="G26" s="62">
        <f t="shared" si="3"/>
        <v>600</v>
      </c>
      <c r="H26" s="68">
        <v>22000</v>
      </c>
      <c r="I26" s="68">
        <f t="shared" si="0"/>
        <v>4070</v>
      </c>
      <c r="J26" s="85">
        <v>0.185</v>
      </c>
      <c r="K26" s="86">
        <v>24565.68</v>
      </c>
      <c r="L26" s="92">
        <f t="shared" si="4"/>
        <v>1.1166218181818199</v>
      </c>
      <c r="M26" s="88">
        <v>200</v>
      </c>
      <c r="N26" s="86">
        <v>200</v>
      </c>
      <c r="O26" s="89" t="s">
        <v>1837</v>
      </c>
      <c r="P26" s="90" t="s">
        <v>1836</v>
      </c>
      <c r="Q26" s="88">
        <v>22013.58</v>
      </c>
      <c r="R26" s="87">
        <f t="shared" si="5"/>
        <v>1.00061727272727</v>
      </c>
      <c r="S26" s="86"/>
      <c r="T26" s="86">
        <v>200</v>
      </c>
      <c r="U26" s="86"/>
      <c r="W26" s="99">
        <v>23163.52</v>
      </c>
      <c r="X26" s="100">
        <f t="shared" si="6"/>
        <v>1.05288727272727</v>
      </c>
      <c r="Y26" s="99"/>
      <c r="Z26" s="99">
        <v>200</v>
      </c>
      <c r="AA26" s="104"/>
      <c r="AB26" s="48" t="s">
        <v>1836</v>
      </c>
      <c r="AP26" s="21">
        <f t="shared" si="7"/>
        <v>200</v>
      </c>
      <c r="AQ26" s="21">
        <f t="shared" si="8"/>
        <v>600</v>
      </c>
      <c r="AR26" s="21">
        <f t="shared" si="9"/>
        <v>200</v>
      </c>
    </row>
    <row r="27" spans="1:44">
      <c r="A27" s="69">
        <v>25</v>
      </c>
      <c r="B27" s="69">
        <v>387</v>
      </c>
      <c r="C27" s="70" t="s">
        <v>1873</v>
      </c>
      <c r="D27" s="70" t="s">
        <v>51</v>
      </c>
      <c r="E27" s="60">
        <v>9</v>
      </c>
      <c r="F27" s="71">
        <v>200</v>
      </c>
      <c r="G27" s="62">
        <f t="shared" si="3"/>
        <v>600</v>
      </c>
      <c r="H27" s="63">
        <v>18000</v>
      </c>
      <c r="I27" s="63">
        <f t="shared" si="0"/>
        <v>3330</v>
      </c>
      <c r="J27" s="79">
        <v>0.185</v>
      </c>
      <c r="K27" s="80">
        <v>20639.099999999999</v>
      </c>
      <c r="L27" s="81">
        <f t="shared" si="4"/>
        <v>1.1466166666666699</v>
      </c>
      <c r="M27" s="82"/>
      <c r="N27" s="80">
        <v>200</v>
      </c>
      <c r="O27" s="83"/>
      <c r="P27" s="47" t="s">
        <v>1836</v>
      </c>
      <c r="Q27" s="80">
        <v>20605.28</v>
      </c>
      <c r="R27" s="81">
        <f t="shared" si="5"/>
        <v>1.1447377777777801</v>
      </c>
      <c r="S27" s="80"/>
      <c r="T27" s="80">
        <v>200</v>
      </c>
      <c r="U27" s="80"/>
      <c r="V27" s="47" t="s">
        <v>1836</v>
      </c>
      <c r="W27" s="80">
        <v>25267.37</v>
      </c>
      <c r="X27" s="91">
        <f t="shared" si="6"/>
        <v>1.40374277777778</v>
      </c>
      <c r="Y27" s="80">
        <v>200</v>
      </c>
      <c r="Z27" s="80">
        <v>200</v>
      </c>
      <c r="AA27" s="83" t="s">
        <v>1874</v>
      </c>
      <c r="AB27" s="48" t="s">
        <v>1836</v>
      </c>
      <c r="AP27" s="21">
        <f t="shared" si="7"/>
        <v>200</v>
      </c>
      <c r="AQ27" s="21">
        <f t="shared" si="8"/>
        <v>600</v>
      </c>
      <c r="AR27" s="21">
        <f t="shared" si="9"/>
        <v>200</v>
      </c>
    </row>
    <row r="28" spans="1:44">
      <c r="A28" s="69">
        <v>26</v>
      </c>
      <c r="B28" s="69">
        <v>513</v>
      </c>
      <c r="C28" s="70" t="s">
        <v>1875</v>
      </c>
      <c r="D28" s="70" t="s">
        <v>53</v>
      </c>
      <c r="E28" s="60">
        <v>9</v>
      </c>
      <c r="F28" s="71">
        <v>200</v>
      </c>
      <c r="G28" s="62">
        <f t="shared" si="3"/>
        <v>600</v>
      </c>
      <c r="H28" s="63">
        <v>20000</v>
      </c>
      <c r="I28" s="63">
        <f t="shared" si="0"/>
        <v>4483.2797613213997</v>
      </c>
      <c r="J28" s="79">
        <v>0.22416398806606999</v>
      </c>
      <c r="K28" s="80">
        <v>26268.639999999999</v>
      </c>
      <c r="L28" s="91">
        <f t="shared" si="4"/>
        <v>1.3134319999999999</v>
      </c>
      <c r="M28" s="82">
        <v>200</v>
      </c>
      <c r="N28" s="80">
        <v>200</v>
      </c>
      <c r="O28" s="83" t="s">
        <v>1837</v>
      </c>
      <c r="P28" s="47" t="s">
        <v>1836</v>
      </c>
      <c r="Q28" s="80">
        <v>23571.1</v>
      </c>
      <c r="R28" s="91">
        <f t="shared" si="5"/>
        <v>1.178555</v>
      </c>
      <c r="S28" s="80">
        <v>200</v>
      </c>
      <c r="T28" s="80">
        <v>200</v>
      </c>
      <c r="U28" s="80" t="s">
        <v>1876</v>
      </c>
      <c r="V28" s="47" t="s">
        <v>1836</v>
      </c>
      <c r="W28" s="80">
        <v>13650.63</v>
      </c>
      <c r="X28" s="81">
        <f t="shared" si="6"/>
        <v>0.68253149999999996</v>
      </c>
      <c r="Y28" s="80"/>
      <c r="Z28" s="80">
        <v>0</v>
      </c>
      <c r="AA28" s="83"/>
      <c r="AP28" s="21">
        <f t="shared" si="7"/>
        <v>400</v>
      </c>
      <c r="AQ28" s="21">
        <f t="shared" si="8"/>
        <v>400</v>
      </c>
      <c r="AR28" s="21">
        <f t="shared" si="9"/>
        <v>200</v>
      </c>
    </row>
    <row r="29" spans="1:44">
      <c r="A29" s="69">
        <v>27</v>
      </c>
      <c r="B29" s="69">
        <v>514</v>
      </c>
      <c r="C29" s="70" t="s">
        <v>1877</v>
      </c>
      <c r="D29" s="70" t="s">
        <v>45</v>
      </c>
      <c r="E29" s="60">
        <v>9</v>
      </c>
      <c r="F29" s="71">
        <v>200</v>
      </c>
      <c r="G29" s="62">
        <f t="shared" si="3"/>
        <v>600</v>
      </c>
      <c r="H29" s="63">
        <v>20000</v>
      </c>
      <c r="I29" s="63">
        <f t="shared" si="0"/>
        <v>5082.6117218396403</v>
      </c>
      <c r="J29" s="79">
        <v>0.25413058609198202</v>
      </c>
      <c r="K29" s="80">
        <v>25702.39</v>
      </c>
      <c r="L29" s="81">
        <f t="shared" si="4"/>
        <v>1.2851195</v>
      </c>
      <c r="M29" s="82"/>
      <c r="N29" s="80">
        <v>200</v>
      </c>
      <c r="O29" s="83"/>
      <c r="P29" s="47" t="s">
        <v>1836</v>
      </c>
      <c r="Q29" s="80">
        <v>15619.21</v>
      </c>
      <c r="R29" s="81">
        <f t="shared" si="5"/>
        <v>0.78096049999999995</v>
      </c>
      <c r="S29" s="80"/>
      <c r="T29" s="80">
        <v>0</v>
      </c>
      <c r="U29" s="80"/>
      <c r="W29" s="80">
        <v>24530.55</v>
      </c>
      <c r="X29" s="81">
        <f t="shared" si="6"/>
        <v>1.2265275</v>
      </c>
      <c r="Y29" s="80"/>
      <c r="Z29" s="80">
        <v>200</v>
      </c>
      <c r="AA29" s="83"/>
      <c r="AB29" s="48" t="s">
        <v>1836</v>
      </c>
      <c r="AP29" s="21">
        <f t="shared" si="7"/>
        <v>0</v>
      </c>
      <c r="AQ29" s="21">
        <f t="shared" si="8"/>
        <v>400</v>
      </c>
      <c r="AR29" s="21">
        <f t="shared" si="9"/>
        <v>-200</v>
      </c>
    </row>
    <row r="30" spans="1:44">
      <c r="A30" s="72">
        <v>28</v>
      </c>
      <c r="B30" s="72">
        <v>365</v>
      </c>
      <c r="C30" s="73" t="s">
        <v>1878</v>
      </c>
      <c r="D30" s="73" t="s">
        <v>53</v>
      </c>
      <c r="E30" s="66">
        <v>10</v>
      </c>
      <c r="F30" s="74">
        <v>200</v>
      </c>
      <c r="G30" s="62">
        <f t="shared" si="3"/>
        <v>600</v>
      </c>
      <c r="H30" s="68">
        <v>24000</v>
      </c>
      <c r="I30" s="68">
        <f t="shared" si="0"/>
        <v>5280</v>
      </c>
      <c r="J30" s="85">
        <v>0.22</v>
      </c>
      <c r="K30" s="86">
        <v>16368.21</v>
      </c>
      <c r="L30" s="87">
        <f t="shared" si="4"/>
        <v>0.68200875000000005</v>
      </c>
      <c r="M30" s="88"/>
      <c r="N30" s="86">
        <v>0</v>
      </c>
      <c r="O30" s="89"/>
      <c r="P30" s="90"/>
      <c r="Q30" s="88">
        <v>24189.65</v>
      </c>
      <c r="R30" s="92">
        <f t="shared" si="5"/>
        <v>1.0079020833333301</v>
      </c>
      <c r="S30" s="86"/>
      <c r="T30" s="86">
        <v>200</v>
      </c>
      <c r="U30" s="86"/>
      <c r="W30" s="99">
        <v>25405.55</v>
      </c>
      <c r="X30" s="101">
        <f t="shared" si="6"/>
        <v>1.0585645833333299</v>
      </c>
      <c r="Y30" s="99">
        <v>200</v>
      </c>
      <c r="Z30" s="99">
        <v>200</v>
      </c>
      <c r="AA30" s="104" t="s">
        <v>1837</v>
      </c>
      <c r="AB30" s="48" t="s">
        <v>1836</v>
      </c>
      <c r="AP30" s="21">
        <f t="shared" si="7"/>
        <v>200</v>
      </c>
      <c r="AQ30" s="21">
        <f t="shared" si="8"/>
        <v>400</v>
      </c>
      <c r="AR30" s="21">
        <f t="shared" si="9"/>
        <v>0</v>
      </c>
    </row>
    <row r="31" spans="1:44">
      <c r="A31" s="72">
        <v>29</v>
      </c>
      <c r="B31" s="72">
        <v>379</v>
      </c>
      <c r="C31" s="73" t="s">
        <v>1879</v>
      </c>
      <c r="D31" s="73" t="s">
        <v>53</v>
      </c>
      <c r="E31" s="66">
        <v>10</v>
      </c>
      <c r="F31" s="74">
        <v>200</v>
      </c>
      <c r="G31" s="62">
        <f t="shared" si="3"/>
        <v>600</v>
      </c>
      <c r="H31" s="68">
        <v>20000</v>
      </c>
      <c r="I31" s="68">
        <f t="shared" si="0"/>
        <v>4000</v>
      </c>
      <c r="J31" s="85">
        <v>0.2</v>
      </c>
      <c r="K31" s="86">
        <v>22075.06</v>
      </c>
      <c r="L31" s="92">
        <f t="shared" si="4"/>
        <v>1.103753</v>
      </c>
      <c r="M31" s="88">
        <v>200</v>
      </c>
      <c r="N31" s="86">
        <v>200</v>
      </c>
      <c r="O31" s="89" t="s">
        <v>1880</v>
      </c>
      <c r="P31" s="90" t="s">
        <v>1836</v>
      </c>
      <c r="Q31" s="86">
        <v>20697.349999999999</v>
      </c>
      <c r="R31" s="87">
        <f t="shared" si="5"/>
        <v>1.0348675000000001</v>
      </c>
      <c r="S31" s="86"/>
      <c r="T31" s="86">
        <v>200</v>
      </c>
      <c r="U31" s="86"/>
      <c r="V31" s="47" t="s">
        <v>1836</v>
      </c>
      <c r="W31" s="99">
        <v>20951.73</v>
      </c>
      <c r="X31" s="100">
        <f t="shared" si="6"/>
        <v>1.0475865</v>
      </c>
      <c r="Y31" s="99"/>
      <c r="Z31" s="99">
        <v>200</v>
      </c>
      <c r="AA31" s="104"/>
      <c r="AB31" s="48" t="s">
        <v>1836</v>
      </c>
      <c r="AP31" s="21">
        <f t="shared" si="7"/>
        <v>200</v>
      </c>
      <c r="AQ31" s="21">
        <f t="shared" si="8"/>
        <v>600</v>
      </c>
      <c r="AR31" s="21">
        <f t="shared" si="9"/>
        <v>200</v>
      </c>
    </row>
    <row r="32" spans="1:44">
      <c r="A32" s="72">
        <v>30</v>
      </c>
      <c r="B32" s="72">
        <v>747</v>
      </c>
      <c r="C32" s="73" t="s">
        <v>1881</v>
      </c>
      <c r="D32" s="73" t="s">
        <v>47</v>
      </c>
      <c r="E32" s="66">
        <v>10</v>
      </c>
      <c r="F32" s="74">
        <v>200</v>
      </c>
      <c r="G32" s="62">
        <f t="shared" si="3"/>
        <v>600</v>
      </c>
      <c r="H32" s="68">
        <v>20000</v>
      </c>
      <c r="I32" s="68">
        <f t="shared" si="0"/>
        <v>3300</v>
      </c>
      <c r="J32" s="85">
        <v>0.16500000000000001</v>
      </c>
      <c r="K32" s="86">
        <v>21498.44</v>
      </c>
      <c r="L32" s="87">
        <f t="shared" si="4"/>
        <v>1.0749219999999999</v>
      </c>
      <c r="M32" s="88"/>
      <c r="N32" s="86">
        <v>200</v>
      </c>
      <c r="O32" s="89"/>
      <c r="P32" s="90" t="s">
        <v>1836</v>
      </c>
      <c r="Q32" s="86">
        <v>25476.34</v>
      </c>
      <c r="R32" s="92">
        <f t="shared" si="5"/>
        <v>1.273817</v>
      </c>
      <c r="S32" s="86">
        <v>200</v>
      </c>
      <c r="T32" s="86">
        <v>200</v>
      </c>
      <c r="U32" s="86" t="s">
        <v>1837</v>
      </c>
      <c r="V32" s="47" t="s">
        <v>1836</v>
      </c>
      <c r="W32" s="99">
        <v>20111.36</v>
      </c>
      <c r="X32" s="100">
        <f t="shared" si="6"/>
        <v>1.005568</v>
      </c>
      <c r="Y32" s="99"/>
      <c r="Z32" s="99">
        <v>200</v>
      </c>
      <c r="AA32" s="104"/>
      <c r="AB32" s="48" t="s">
        <v>1836</v>
      </c>
      <c r="AP32" s="21">
        <f t="shared" si="7"/>
        <v>200</v>
      </c>
      <c r="AQ32" s="21">
        <f t="shared" si="8"/>
        <v>600</v>
      </c>
      <c r="AR32" s="21">
        <f t="shared" si="9"/>
        <v>200</v>
      </c>
    </row>
    <row r="33" spans="1:44">
      <c r="A33" s="69">
        <v>31</v>
      </c>
      <c r="B33" s="69">
        <v>399</v>
      </c>
      <c r="C33" s="70" t="s">
        <v>1882</v>
      </c>
      <c r="D33" s="70" t="s">
        <v>51</v>
      </c>
      <c r="E33" s="60">
        <v>11</v>
      </c>
      <c r="F33" s="71">
        <v>150</v>
      </c>
      <c r="G33" s="62">
        <f t="shared" si="3"/>
        <v>450</v>
      </c>
      <c r="H33" s="63">
        <v>15500</v>
      </c>
      <c r="I33" s="63">
        <f t="shared" si="0"/>
        <v>3418.0424848808502</v>
      </c>
      <c r="J33" s="79">
        <v>0.22051886999231299</v>
      </c>
      <c r="K33" s="80">
        <v>18869.61</v>
      </c>
      <c r="L33" s="91">
        <f t="shared" si="4"/>
        <v>1.2173941935483901</v>
      </c>
      <c r="M33" s="82">
        <v>150</v>
      </c>
      <c r="N33" s="80">
        <v>150</v>
      </c>
      <c r="O33" s="83" t="s">
        <v>1883</v>
      </c>
      <c r="P33" s="47" t="s">
        <v>1836</v>
      </c>
      <c r="Q33" s="80">
        <v>19936.28</v>
      </c>
      <c r="R33" s="91">
        <f t="shared" si="5"/>
        <v>1.2862116129032299</v>
      </c>
      <c r="S33" s="80">
        <v>150</v>
      </c>
      <c r="T33" s="80">
        <v>150</v>
      </c>
      <c r="U33" s="80" t="s">
        <v>1883</v>
      </c>
      <c r="V33" s="47" t="s">
        <v>1836</v>
      </c>
      <c r="W33" s="80">
        <v>12130.98</v>
      </c>
      <c r="X33" s="81">
        <f t="shared" si="6"/>
        <v>0.78264387096774202</v>
      </c>
      <c r="Y33" s="80"/>
      <c r="Z33" s="80">
        <v>0</v>
      </c>
      <c r="AA33" s="83"/>
      <c r="AP33" s="21">
        <f t="shared" si="7"/>
        <v>300</v>
      </c>
      <c r="AQ33" s="21">
        <f t="shared" si="8"/>
        <v>300</v>
      </c>
      <c r="AR33" s="21">
        <f t="shared" si="9"/>
        <v>150</v>
      </c>
    </row>
    <row r="34" spans="1:44">
      <c r="A34" s="69">
        <v>32</v>
      </c>
      <c r="B34" s="69">
        <v>724</v>
      </c>
      <c r="C34" s="70" t="s">
        <v>1884</v>
      </c>
      <c r="D34" s="70" t="s">
        <v>51</v>
      </c>
      <c r="E34" s="60">
        <v>11</v>
      </c>
      <c r="F34" s="71">
        <v>150</v>
      </c>
      <c r="G34" s="62">
        <f t="shared" si="3"/>
        <v>450</v>
      </c>
      <c r="H34" s="63">
        <v>18000</v>
      </c>
      <c r="I34" s="63">
        <f t="shared" si="0"/>
        <v>4346.4547742587001</v>
      </c>
      <c r="J34" s="79">
        <v>0.24146970968103901</v>
      </c>
      <c r="K34" s="80">
        <v>19532.669999999998</v>
      </c>
      <c r="L34" s="81">
        <f t="shared" si="4"/>
        <v>1.0851483333333301</v>
      </c>
      <c r="M34" s="82"/>
      <c r="N34" s="80">
        <v>150</v>
      </c>
      <c r="O34" s="83"/>
      <c r="P34" s="47" t="s">
        <v>1836</v>
      </c>
      <c r="Q34" s="80">
        <v>18028.509999999998</v>
      </c>
      <c r="R34" s="81">
        <f t="shared" si="5"/>
        <v>1.0015838888888899</v>
      </c>
      <c r="S34" s="80"/>
      <c r="T34" s="80">
        <v>150</v>
      </c>
      <c r="U34" s="80"/>
      <c r="V34" s="47" t="s">
        <v>1836</v>
      </c>
      <c r="W34" s="80">
        <v>10895.53</v>
      </c>
      <c r="X34" s="81">
        <f t="shared" si="6"/>
        <v>0.605307222222222</v>
      </c>
      <c r="Y34" s="80"/>
      <c r="Z34" s="80">
        <v>0</v>
      </c>
      <c r="AA34" s="83"/>
      <c r="AP34" s="21">
        <f t="shared" si="7"/>
        <v>0</v>
      </c>
      <c r="AQ34" s="21">
        <f t="shared" si="8"/>
        <v>300</v>
      </c>
      <c r="AR34" s="21">
        <f t="shared" si="9"/>
        <v>-150</v>
      </c>
    </row>
    <row r="35" spans="1:44" ht="24">
      <c r="A35" s="69">
        <v>33</v>
      </c>
      <c r="B35" s="69">
        <v>102934</v>
      </c>
      <c r="C35" s="70" t="s">
        <v>1885</v>
      </c>
      <c r="D35" s="70" t="s">
        <v>53</v>
      </c>
      <c r="E35" s="60">
        <v>11</v>
      </c>
      <c r="F35" s="71">
        <v>150</v>
      </c>
      <c r="G35" s="62">
        <f t="shared" si="3"/>
        <v>450</v>
      </c>
      <c r="H35" s="63">
        <v>18000</v>
      </c>
      <c r="I35" s="63">
        <f t="shared" si="0"/>
        <v>3780</v>
      </c>
      <c r="J35" s="79">
        <v>0.21</v>
      </c>
      <c r="K35" s="80">
        <v>12540.49</v>
      </c>
      <c r="L35" s="81">
        <f t="shared" si="4"/>
        <v>0.69669388888888895</v>
      </c>
      <c r="M35" s="82"/>
      <c r="N35" s="80">
        <v>0</v>
      </c>
      <c r="O35" s="83"/>
      <c r="Q35" s="80">
        <v>10640.75</v>
      </c>
      <c r="R35" s="81">
        <f t="shared" si="5"/>
        <v>0.59115277777777797</v>
      </c>
      <c r="S35" s="80"/>
      <c r="T35" s="80">
        <v>0</v>
      </c>
      <c r="U35" s="80"/>
      <c r="W35" s="80">
        <v>35396.660000000003</v>
      </c>
      <c r="X35" s="91">
        <f t="shared" si="6"/>
        <v>1.96648111111111</v>
      </c>
      <c r="Y35" s="80">
        <v>300</v>
      </c>
      <c r="Z35" s="80">
        <v>150</v>
      </c>
      <c r="AA35" s="83" t="s">
        <v>1886</v>
      </c>
      <c r="AB35" s="48" t="s">
        <v>1836</v>
      </c>
      <c r="AP35" s="21">
        <f t="shared" si="7"/>
        <v>300</v>
      </c>
      <c r="AQ35" s="21">
        <f t="shared" si="8"/>
        <v>150</v>
      </c>
      <c r="AR35" s="21">
        <f t="shared" si="9"/>
        <v>0</v>
      </c>
    </row>
    <row r="36" spans="1:44">
      <c r="A36" s="72">
        <v>34</v>
      </c>
      <c r="B36" s="72">
        <v>101453</v>
      </c>
      <c r="C36" s="73" t="s">
        <v>1887</v>
      </c>
      <c r="D36" s="73" t="s">
        <v>55</v>
      </c>
      <c r="E36" s="66">
        <v>12</v>
      </c>
      <c r="F36" s="74">
        <v>150</v>
      </c>
      <c r="G36" s="62">
        <f t="shared" ref="G36:G67" si="10">F36*3</f>
        <v>450</v>
      </c>
      <c r="H36" s="68">
        <v>15500</v>
      </c>
      <c r="I36" s="68">
        <f t="shared" si="0"/>
        <v>3758.5779844537401</v>
      </c>
      <c r="J36" s="85">
        <v>0.24248890222282199</v>
      </c>
      <c r="K36" s="86">
        <v>19582.759999999998</v>
      </c>
      <c r="L36" s="87">
        <f t="shared" ref="L36:L67" si="11">K36/H36</f>
        <v>1.26340387096774</v>
      </c>
      <c r="M36" s="88"/>
      <c r="N36" s="86">
        <v>150</v>
      </c>
      <c r="O36" s="89"/>
      <c r="P36" s="90" t="s">
        <v>1836</v>
      </c>
      <c r="Q36" s="86">
        <v>18554.16</v>
      </c>
      <c r="R36" s="92">
        <f t="shared" ref="R36:R67" si="12">Q36/H36</f>
        <v>1.1970425806451599</v>
      </c>
      <c r="S36" s="86">
        <v>150</v>
      </c>
      <c r="T36" s="86">
        <v>150</v>
      </c>
      <c r="U36" s="86" t="s">
        <v>1837</v>
      </c>
      <c r="V36" s="47" t="s">
        <v>1836</v>
      </c>
      <c r="W36" s="99">
        <v>20923.099999999999</v>
      </c>
      <c r="X36" s="101">
        <f t="shared" ref="X36:X67" si="13">W36/H36</f>
        <v>1.34987741935484</v>
      </c>
      <c r="Y36" s="99">
        <v>150</v>
      </c>
      <c r="Z36" s="99">
        <v>150</v>
      </c>
      <c r="AA36" s="104" t="s">
        <v>1888</v>
      </c>
      <c r="AB36" s="48" t="s">
        <v>1836</v>
      </c>
      <c r="AP36" s="21">
        <f t="shared" ref="AP36:AP67" si="14">M36+S36+Y36+AF36+AL36</f>
        <v>300</v>
      </c>
      <c r="AQ36" s="21">
        <f t="shared" ref="AQ36:AQ67" si="15">N36+T36+Z36+AG36+AM36</f>
        <v>450</v>
      </c>
      <c r="AR36" s="21">
        <f t="shared" ref="AR36:AR67" si="16">(AP36+AQ36)-G36</f>
        <v>300</v>
      </c>
    </row>
    <row r="37" spans="1:44">
      <c r="A37" s="72">
        <v>35</v>
      </c>
      <c r="B37" s="72">
        <v>106569</v>
      </c>
      <c r="C37" s="73" t="s">
        <v>1889</v>
      </c>
      <c r="D37" s="73" t="s">
        <v>53</v>
      </c>
      <c r="E37" s="66">
        <v>12</v>
      </c>
      <c r="F37" s="74">
        <v>150</v>
      </c>
      <c r="G37" s="62">
        <f t="shared" si="10"/>
        <v>450</v>
      </c>
      <c r="H37" s="68">
        <v>13500</v>
      </c>
      <c r="I37" s="68">
        <f t="shared" si="0"/>
        <v>3268.7578495790699</v>
      </c>
      <c r="J37" s="85">
        <v>0.24213021107993099</v>
      </c>
      <c r="K37" s="86">
        <v>17453.16</v>
      </c>
      <c r="L37" s="92">
        <f t="shared" si="11"/>
        <v>1.2928266666666699</v>
      </c>
      <c r="M37" s="88">
        <v>150</v>
      </c>
      <c r="N37" s="86">
        <v>150</v>
      </c>
      <c r="O37" s="89" t="s">
        <v>1837</v>
      </c>
      <c r="P37" s="90" t="s">
        <v>1836</v>
      </c>
      <c r="Q37" s="86">
        <v>15628.27</v>
      </c>
      <c r="R37" s="87">
        <f t="shared" si="12"/>
        <v>1.1576496296296299</v>
      </c>
      <c r="S37" s="86"/>
      <c r="T37" s="86">
        <v>150</v>
      </c>
      <c r="U37" s="86"/>
      <c r="V37" s="47" t="s">
        <v>1836</v>
      </c>
      <c r="W37" s="99">
        <v>7549.32</v>
      </c>
      <c r="X37" s="100">
        <f t="shared" si="13"/>
        <v>0.55920888888888898</v>
      </c>
      <c r="Y37" s="99"/>
      <c r="Z37" s="99">
        <v>0</v>
      </c>
      <c r="AA37" s="104"/>
      <c r="AP37" s="21">
        <f t="shared" si="14"/>
        <v>150</v>
      </c>
      <c r="AQ37" s="21">
        <f t="shared" si="15"/>
        <v>300</v>
      </c>
      <c r="AR37" s="21">
        <f t="shared" si="16"/>
        <v>0</v>
      </c>
    </row>
    <row r="38" spans="1:44">
      <c r="A38" s="72">
        <v>36</v>
      </c>
      <c r="B38" s="72">
        <v>737</v>
      </c>
      <c r="C38" s="73" t="s">
        <v>1890</v>
      </c>
      <c r="D38" s="73" t="s">
        <v>51</v>
      </c>
      <c r="E38" s="66">
        <v>12</v>
      </c>
      <c r="F38" s="74">
        <v>150</v>
      </c>
      <c r="G38" s="62">
        <f t="shared" si="10"/>
        <v>450</v>
      </c>
      <c r="H38" s="68">
        <v>16500</v>
      </c>
      <c r="I38" s="68">
        <f t="shared" si="0"/>
        <v>4280.4390789148902</v>
      </c>
      <c r="J38" s="85">
        <v>0.25942055023726601</v>
      </c>
      <c r="K38" s="86">
        <v>18344.78</v>
      </c>
      <c r="L38" s="87">
        <f t="shared" si="11"/>
        <v>1.11180484848485</v>
      </c>
      <c r="M38" s="88"/>
      <c r="N38" s="86">
        <v>150</v>
      </c>
      <c r="O38" s="89"/>
      <c r="P38" s="90" t="s">
        <v>1836</v>
      </c>
      <c r="Q38" s="86">
        <v>16699.73</v>
      </c>
      <c r="R38" s="87">
        <f t="shared" si="12"/>
        <v>1.0121048484848501</v>
      </c>
      <c r="S38" s="86"/>
      <c r="T38" s="86">
        <v>150</v>
      </c>
      <c r="U38" s="86"/>
      <c r="V38" s="47" t="s">
        <v>1836</v>
      </c>
      <c r="W38" s="99">
        <v>18125.57</v>
      </c>
      <c r="X38" s="100">
        <f t="shared" si="13"/>
        <v>1.09851939393939</v>
      </c>
      <c r="Y38" s="99"/>
      <c r="Z38" s="99">
        <v>150</v>
      </c>
      <c r="AA38" s="104"/>
      <c r="AB38" s="48" t="s">
        <v>1836</v>
      </c>
      <c r="AP38" s="21">
        <f t="shared" si="14"/>
        <v>0</v>
      </c>
      <c r="AQ38" s="21">
        <f t="shared" si="15"/>
        <v>450</v>
      </c>
      <c r="AR38" s="21">
        <f t="shared" si="16"/>
        <v>0</v>
      </c>
    </row>
    <row r="39" spans="1:44">
      <c r="A39" s="69">
        <v>37</v>
      </c>
      <c r="B39" s="69">
        <v>105267</v>
      </c>
      <c r="C39" s="70" t="s">
        <v>1891</v>
      </c>
      <c r="D39" s="70" t="s">
        <v>53</v>
      </c>
      <c r="E39" s="60">
        <v>13</v>
      </c>
      <c r="F39" s="71">
        <v>150</v>
      </c>
      <c r="G39" s="62">
        <f t="shared" si="10"/>
        <v>450</v>
      </c>
      <c r="H39" s="63">
        <v>15000</v>
      </c>
      <c r="I39" s="63">
        <f t="shared" si="0"/>
        <v>3848.8599721238102</v>
      </c>
      <c r="J39" s="79">
        <v>0.25659066480825399</v>
      </c>
      <c r="K39" s="80">
        <v>16555.78</v>
      </c>
      <c r="L39" s="81">
        <f t="shared" si="11"/>
        <v>1.1037186666666701</v>
      </c>
      <c r="M39" s="82"/>
      <c r="N39" s="80">
        <v>150</v>
      </c>
      <c r="O39" s="83"/>
      <c r="P39" s="47" t="s">
        <v>1836</v>
      </c>
      <c r="Q39" s="80">
        <v>20798.490000000002</v>
      </c>
      <c r="R39" s="91">
        <f t="shared" si="12"/>
        <v>1.386566</v>
      </c>
      <c r="S39" s="80">
        <v>150</v>
      </c>
      <c r="T39" s="80">
        <v>150</v>
      </c>
      <c r="U39" s="80" t="s">
        <v>1837</v>
      </c>
      <c r="V39" s="47" t="s">
        <v>1836</v>
      </c>
      <c r="W39" s="80">
        <v>15023.43</v>
      </c>
      <c r="X39" s="81">
        <f t="shared" si="13"/>
        <v>1.0015620000000001</v>
      </c>
      <c r="Y39" s="80"/>
      <c r="Z39" s="80">
        <v>150</v>
      </c>
      <c r="AA39" s="83"/>
      <c r="AB39" s="48" t="s">
        <v>1836</v>
      </c>
      <c r="AP39" s="21">
        <f t="shared" si="14"/>
        <v>150</v>
      </c>
      <c r="AQ39" s="21">
        <f t="shared" si="15"/>
        <v>450</v>
      </c>
      <c r="AR39" s="21">
        <f t="shared" si="16"/>
        <v>150</v>
      </c>
    </row>
    <row r="40" spans="1:44">
      <c r="A40" s="69">
        <v>38</v>
      </c>
      <c r="B40" s="69">
        <v>111219</v>
      </c>
      <c r="C40" s="70" t="s">
        <v>1892</v>
      </c>
      <c r="D40" s="70" t="s">
        <v>53</v>
      </c>
      <c r="E40" s="60">
        <v>13</v>
      </c>
      <c r="F40" s="71">
        <v>150</v>
      </c>
      <c r="G40" s="62">
        <f t="shared" si="10"/>
        <v>450</v>
      </c>
      <c r="H40" s="63">
        <v>16000</v>
      </c>
      <c r="I40" s="63">
        <f t="shared" si="0"/>
        <v>3882.2320241201901</v>
      </c>
      <c r="J40" s="79">
        <v>0.24263950150751201</v>
      </c>
      <c r="K40" s="80">
        <v>17755.05</v>
      </c>
      <c r="L40" s="91">
        <f t="shared" si="11"/>
        <v>1.109690625</v>
      </c>
      <c r="M40" s="82">
        <v>150</v>
      </c>
      <c r="N40" s="80">
        <v>150</v>
      </c>
      <c r="O40" s="83" t="s">
        <v>1837</v>
      </c>
      <c r="P40" s="47" t="s">
        <v>1836</v>
      </c>
      <c r="Q40" s="82">
        <v>16060.23</v>
      </c>
      <c r="R40" s="81">
        <f t="shared" si="12"/>
        <v>1.003764375</v>
      </c>
      <c r="S40" s="80"/>
      <c r="T40" s="80">
        <v>150</v>
      </c>
      <c r="U40" s="80"/>
      <c r="V40" s="47" t="s">
        <v>1836</v>
      </c>
      <c r="W40" s="80">
        <v>17190.73</v>
      </c>
      <c r="X40" s="91">
        <f t="shared" si="13"/>
        <v>1.0744206249999999</v>
      </c>
      <c r="Y40" s="80">
        <v>150</v>
      </c>
      <c r="Z40" s="80">
        <v>150</v>
      </c>
      <c r="AA40" s="83" t="s">
        <v>1837</v>
      </c>
      <c r="AB40" s="48" t="s">
        <v>1836</v>
      </c>
      <c r="AP40" s="21">
        <f t="shared" si="14"/>
        <v>300</v>
      </c>
      <c r="AQ40" s="21">
        <f t="shared" si="15"/>
        <v>450</v>
      </c>
      <c r="AR40" s="21">
        <f t="shared" si="16"/>
        <v>300</v>
      </c>
    </row>
    <row r="41" spans="1:44">
      <c r="A41" s="69">
        <v>39</v>
      </c>
      <c r="B41" s="69">
        <v>511</v>
      </c>
      <c r="C41" s="70" t="s">
        <v>1893</v>
      </c>
      <c r="D41" s="70" t="s">
        <v>47</v>
      </c>
      <c r="E41" s="60">
        <v>13</v>
      </c>
      <c r="F41" s="71">
        <v>150</v>
      </c>
      <c r="G41" s="62">
        <f t="shared" si="10"/>
        <v>450</v>
      </c>
      <c r="H41" s="63">
        <v>16000</v>
      </c>
      <c r="I41" s="63">
        <f t="shared" si="0"/>
        <v>3402.30608359085</v>
      </c>
      <c r="J41" s="79">
        <v>0.21264413022442799</v>
      </c>
      <c r="K41" s="80">
        <v>17165.68</v>
      </c>
      <c r="L41" s="81">
        <f t="shared" si="11"/>
        <v>1.0728549999999999</v>
      </c>
      <c r="M41" s="82"/>
      <c r="N41" s="80">
        <v>150</v>
      </c>
      <c r="O41" s="83"/>
      <c r="P41" s="47" t="s">
        <v>1836</v>
      </c>
      <c r="Q41" s="80">
        <v>20020.830000000002</v>
      </c>
      <c r="R41" s="81">
        <f t="shared" si="12"/>
        <v>1.251301875</v>
      </c>
      <c r="S41" s="80"/>
      <c r="T41" s="80">
        <v>150</v>
      </c>
      <c r="U41" s="80"/>
      <c r="V41" s="47" t="s">
        <v>1836</v>
      </c>
      <c r="W41" s="80">
        <v>16771.400000000001</v>
      </c>
      <c r="X41" s="81">
        <f t="shared" si="13"/>
        <v>1.0482125</v>
      </c>
      <c r="Y41" s="80"/>
      <c r="Z41" s="80">
        <v>150</v>
      </c>
      <c r="AA41" s="83"/>
      <c r="AB41" s="48" t="s">
        <v>1836</v>
      </c>
      <c r="AP41" s="21">
        <f t="shared" si="14"/>
        <v>0</v>
      </c>
      <c r="AQ41" s="21">
        <f t="shared" si="15"/>
        <v>450</v>
      </c>
      <c r="AR41" s="21">
        <f t="shared" si="16"/>
        <v>0</v>
      </c>
    </row>
    <row r="42" spans="1:44" ht="24">
      <c r="A42" s="72">
        <v>40</v>
      </c>
      <c r="B42" s="72">
        <v>105751</v>
      </c>
      <c r="C42" s="73" t="s">
        <v>1894</v>
      </c>
      <c r="D42" s="73" t="s">
        <v>51</v>
      </c>
      <c r="E42" s="66">
        <v>14</v>
      </c>
      <c r="F42" s="74">
        <v>150</v>
      </c>
      <c r="G42" s="62">
        <f t="shared" si="10"/>
        <v>450</v>
      </c>
      <c r="H42" s="68">
        <v>15000</v>
      </c>
      <c r="I42" s="68">
        <f t="shared" si="0"/>
        <v>3787.3709358402998</v>
      </c>
      <c r="J42" s="85">
        <v>0.25249139572268697</v>
      </c>
      <c r="K42" s="86">
        <v>15047.9</v>
      </c>
      <c r="L42" s="87">
        <f t="shared" si="11"/>
        <v>1.0031933333333301</v>
      </c>
      <c r="M42" s="88"/>
      <c r="N42" s="86">
        <v>150</v>
      </c>
      <c r="O42" s="89"/>
      <c r="P42" s="90" t="s">
        <v>1836</v>
      </c>
      <c r="Q42" s="86">
        <v>10210.73</v>
      </c>
      <c r="R42" s="87">
        <f t="shared" si="12"/>
        <v>0.68071533333333301</v>
      </c>
      <c r="S42" s="86"/>
      <c r="T42" s="86">
        <v>0</v>
      </c>
      <c r="U42" s="86"/>
      <c r="W42" s="99">
        <v>18878.47</v>
      </c>
      <c r="X42" s="101">
        <f t="shared" si="13"/>
        <v>1.2585646666666701</v>
      </c>
      <c r="Y42" s="99">
        <v>300</v>
      </c>
      <c r="Z42" s="99">
        <v>150</v>
      </c>
      <c r="AA42" s="104" t="s">
        <v>1895</v>
      </c>
      <c r="AB42" s="48" t="s">
        <v>1836</v>
      </c>
      <c r="AP42" s="21">
        <f t="shared" si="14"/>
        <v>300</v>
      </c>
      <c r="AQ42" s="21">
        <f t="shared" si="15"/>
        <v>300</v>
      </c>
      <c r="AR42" s="21">
        <f t="shared" si="16"/>
        <v>150</v>
      </c>
    </row>
    <row r="43" spans="1:44">
      <c r="A43" s="72">
        <v>41</v>
      </c>
      <c r="B43" s="72">
        <v>746</v>
      </c>
      <c r="C43" s="73" t="s">
        <v>1896</v>
      </c>
      <c r="D43" s="73" t="s">
        <v>49</v>
      </c>
      <c r="E43" s="66">
        <v>14</v>
      </c>
      <c r="F43" s="74">
        <v>150</v>
      </c>
      <c r="G43" s="62">
        <f t="shared" si="10"/>
        <v>450</v>
      </c>
      <c r="H43" s="68">
        <v>18000</v>
      </c>
      <c r="I43" s="68">
        <f t="shared" si="0"/>
        <v>4373.8427854609199</v>
      </c>
      <c r="J43" s="85">
        <v>0.24299126585893999</v>
      </c>
      <c r="K43" s="86">
        <v>21103.43</v>
      </c>
      <c r="L43" s="92">
        <f t="shared" si="11"/>
        <v>1.17241277777778</v>
      </c>
      <c r="M43" s="88">
        <v>150</v>
      </c>
      <c r="N43" s="86">
        <v>150</v>
      </c>
      <c r="O43" s="89" t="s">
        <v>1837</v>
      </c>
      <c r="P43" s="90" t="s">
        <v>1836</v>
      </c>
      <c r="Q43" s="86">
        <v>18153.18</v>
      </c>
      <c r="R43" s="92">
        <f t="shared" si="12"/>
        <v>1.00851</v>
      </c>
      <c r="S43" s="86">
        <v>300</v>
      </c>
      <c r="T43" s="86">
        <v>150</v>
      </c>
      <c r="U43" s="86" t="s">
        <v>1897</v>
      </c>
      <c r="V43" s="47" t="s">
        <v>1836</v>
      </c>
      <c r="W43" s="99">
        <v>16419.52</v>
      </c>
      <c r="X43" s="100">
        <f t="shared" si="13"/>
        <v>0.91219555555555598</v>
      </c>
      <c r="Y43" s="99"/>
      <c r="Z43" s="99">
        <v>0</v>
      </c>
      <c r="AA43" s="104"/>
      <c r="AP43" s="21">
        <f t="shared" si="14"/>
        <v>450</v>
      </c>
      <c r="AQ43" s="21">
        <f t="shared" si="15"/>
        <v>300</v>
      </c>
      <c r="AR43" s="21">
        <f t="shared" si="16"/>
        <v>300</v>
      </c>
    </row>
    <row r="44" spans="1:44">
      <c r="A44" s="72">
        <v>42</v>
      </c>
      <c r="B44" s="72">
        <v>114622</v>
      </c>
      <c r="C44" s="73" t="s">
        <v>1898</v>
      </c>
      <c r="D44" s="73" t="s">
        <v>47</v>
      </c>
      <c r="E44" s="66">
        <v>14</v>
      </c>
      <c r="F44" s="74">
        <v>150</v>
      </c>
      <c r="G44" s="62">
        <f t="shared" si="10"/>
        <v>450</v>
      </c>
      <c r="H44" s="68">
        <v>15000</v>
      </c>
      <c r="I44" s="68">
        <f t="shared" si="0"/>
        <v>3005.2581528114501</v>
      </c>
      <c r="J44" s="85">
        <v>0.20035054352076301</v>
      </c>
      <c r="K44" s="86">
        <v>15034.19</v>
      </c>
      <c r="L44" s="87">
        <f t="shared" si="11"/>
        <v>1.00227933333333</v>
      </c>
      <c r="M44" s="88"/>
      <c r="N44" s="86">
        <v>150</v>
      </c>
      <c r="O44" s="89"/>
      <c r="P44" s="90" t="s">
        <v>1836</v>
      </c>
      <c r="Q44" s="86">
        <v>9919.81</v>
      </c>
      <c r="R44" s="87">
        <f t="shared" si="12"/>
        <v>0.661320666666667</v>
      </c>
      <c r="S44" s="86"/>
      <c r="T44" s="86">
        <v>0</v>
      </c>
      <c r="U44" s="86"/>
      <c r="W44" s="99">
        <v>10914.53</v>
      </c>
      <c r="X44" s="100">
        <f t="shared" si="13"/>
        <v>0.72763533333333297</v>
      </c>
      <c r="Y44" s="99"/>
      <c r="Z44" s="99">
        <v>0</v>
      </c>
      <c r="AA44" s="104"/>
      <c r="AP44" s="21">
        <f t="shared" si="14"/>
        <v>0</v>
      </c>
      <c r="AQ44" s="21">
        <f t="shared" si="15"/>
        <v>150</v>
      </c>
      <c r="AR44" s="21">
        <f t="shared" si="16"/>
        <v>-300</v>
      </c>
    </row>
    <row r="45" spans="1:44">
      <c r="A45" s="69">
        <v>43</v>
      </c>
      <c r="B45" s="69">
        <v>726</v>
      </c>
      <c r="C45" s="70" t="s">
        <v>1899</v>
      </c>
      <c r="D45" s="70" t="s">
        <v>53</v>
      </c>
      <c r="E45" s="60">
        <v>15</v>
      </c>
      <c r="F45" s="71">
        <v>150</v>
      </c>
      <c r="G45" s="62">
        <f t="shared" si="10"/>
        <v>450</v>
      </c>
      <c r="H45" s="63">
        <v>16000</v>
      </c>
      <c r="I45" s="63">
        <f t="shared" si="0"/>
        <v>3243.0498311480601</v>
      </c>
      <c r="J45" s="79">
        <v>0.20269061444675401</v>
      </c>
      <c r="K45" s="80">
        <v>16637.36</v>
      </c>
      <c r="L45" s="81">
        <f t="shared" si="11"/>
        <v>1.0398350000000001</v>
      </c>
      <c r="M45" s="82"/>
      <c r="N45" s="80">
        <v>150</v>
      </c>
      <c r="O45" s="83"/>
      <c r="P45" s="47" t="s">
        <v>1836</v>
      </c>
      <c r="Q45" s="80">
        <v>11767.54</v>
      </c>
      <c r="R45" s="81">
        <f t="shared" si="12"/>
        <v>0.73547125000000002</v>
      </c>
      <c r="S45" s="80"/>
      <c r="T45" s="80">
        <v>0</v>
      </c>
      <c r="U45" s="80"/>
      <c r="W45" s="80">
        <v>20910.75</v>
      </c>
      <c r="X45" s="81">
        <f t="shared" si="13"/>
        <v>1.306921875</v>
      </c>
      <c r="Y45" s="80"/>
      <c r="Z45" s="80">
        <v>150</v>
      </c>
      <c r="AA45" s="83"/>
      <c r="AB45" s="48" t="s">
        <v>1836</v>
      </c>
      <c r="AP45" s="21">
        <f t="shared" si="14"/>
        <v>0</v>
      </c>
      <c r="AQ45" s="21">
        <f t="shared" si="15"/>
        <v>300</v>
      </c>
      <c r="AR45" s="21">
        <f t="shared" si="16"/>
        <v>-150</v>
      </c>
    </row>
    <row r="46" spans="1:44">
      <c r="A46" s="69">
        <v>44</v>
      </c>
      <c r="B46" s="69">
        <v>102565</v>
      </c>
      <c r="C46" s="70" t="s">
        <v>1900</v>
      </c>
      <c r="D46" s="70" t="s">
        <v>53</v>
      </c>
      <c r="E46" s="60">
        <v>15</v>
      </c>
      <c r="F46" s="71">
        <v>150</v>
      </c>
      <c r="G46" s="62">
        <f t="shared" si="10"/>
        <v>450</v>
      </c>
      <c r="H46" s="63">
        <v>15000</v>
      </c>
      <c r="I46" s="63">
        <f t="shared" si="0"/>
        <v>3757.7349012974901</v>
      </c>
      <c r="J46" s="79">
        <v>0.250515660086499</v>
      </c>
      <c r="K46" s="80">
        <v>21044.68</v>
      </c>
      <c r="L46" s="91">
        <f t="shared" si="11"/>
        <v>1.4029786666666699</v>
      </c>
      <c r="M46" s="82">
        <v>150</v>
      </c>
      <c r="N46" s="80">
        <v>150</v>
      </c>
      <c r="O46" s="83" t="s">
        <v>1837</v>
      </c>
      <c r="P46" s="47" t="s">
        <v>1836</v>
      </c>
      <c r="Q46" s="80">
        <v>11751.19</v>
      </c>
      <c r="R46" s="81">
        <f t="shared" si="12"/>
        <v>0.78341266666666698</v>
      </c>
      <c r="S46" s="80"/>
      <c r="T46" s="80">
        <v>0</v>
      </c>
      <c r="U46" s="80"/>
      <c r="W46" s="80">
        <v>20266.29</v>
      </c>
      <c r="X46" s="91">
        <f t="shared" si="13"/>
        <v>1.351086</v>
      </c>
      <c r="Y46" s="80">
        <v>150</v>
      </c>
      <c r="Z46" s="80">
        <v>150</v>
      </c>
      <c r="AA46" s="83" t="s">
        <v>1837</v>
      </c>
      <c r="AB46" s="48" t="s">
        <v>1836</v>
      </c>
      <c r="AP46" s="21">
        <f t="shared" si="14"/>
        <v>300</v>
      </c>
      <c r="AQ46" s="21">
        <f t="shared" si="15"/>
        <v>300</v>
      </c>
      <c r="AR46" s="21">
        <f t="shared" si="16"/>
        <v>150</v>
      </c>
    </row>
    <row r="47" spans="1:44">
      <c r="A47" s="69">
        <v>45</v>
      </c>
      <c r="B47" s="69">
        <v>598</v>
      </c>
      <c r="C47" s="70" t="s">
        <v>1901</v>
      </c>
      <c r="D47" s="70" t="s">
        <v>51</v>
      </c>
      <c r="E47" s="60">
        <v>15</v>
      </c>
      <c r="F47" s="71">
        <v>150</v>
      </c>
      <c r="G47" s="62">
        <f t="shared" si="10"/>
        <v>450</v>
      </c>
      <c r="H47" s="63">
        <v>15000</v>
      </c>
      <c r="I47" s="63">
        <f t="shared" si="0"/>
        <v>3701.52435114829</v>
      </c>
      <c r="J47" s="79">
        <v>0.24676829007655299</v>
      </c>
      <c r="K47" s="80">
        <v>16441.16</v>
      </c>
      <c r="L47" s="81">
        <f t="shared" si="11"/>
        <v>1.09607733333333</v>
      </c>
      <c r="M47" s="82"/>
      <c r="N47" s="80">
        <v>150</v>
      </c>
      <c r="O47" s="83"/>
      <c r="P47" s="47" t="s">
        <v>1836</v>
      </c>
      <c r="Q47" s="80">
        <v>15990.3</v>
      </c>
      <c r="R47" s="91">
        <f t="shared" si="12"/>
        <v>1.06602</v>
      </c>
      <c r="S47" s="80">
        <v>300</v>
      </c>
      <c r="T47" s="80">
        <v>150</v>
      </c>
      <c r="U47" s="80" t="s">
        <v>1902</v>
      </c>
      <c r="V47" s="47" t="s">
        <v>1836</v>
      </c>
      <c r="W47" s="80">
        <v>15097.27</v>
      </c>
      <c r="X47" s="81">
        <f t="shared" si="13"/>
        <v>1.00648466666667</v>
      </c>
      <c r="Y47" s="80"/>
      <c r="Z47" s="80">
        <v>150</v>
      </c>
      <c r="AA47" s="83"/>
      <c r="AB47" s="48" t="s">
        <v>1836</v>
      </c>
      <c r="AP47" s="21">
        <f t="shared" si="14"/>
        <v>300</v>
      </c>
      <c r="AQ47" s="21">
        <f t="shared" si="15"/>
        <v>450</v>
      </c>
      <c r="AR47" s="21">
        <f t="shared" si="16"/>
        <v>300</v>
      </c>
    </row>
    <row r="48" spans="1:44" ht="21" customHeight="1">
      <c r="A48" s="64">
        <v>46</v>
      </c>
      <c r="B48" s="64">
        <v>308</v>
      </c>
      <c r="C48" s="65" t="s">
        <v>1903</v>
      </c>
      <c r="D48" s="65" t="s">
        <v>47</v>
      </c>
      <c r="E48" s="66">
        <v>16</v>
      </c>
      <c r="F48" s="67">
        <v>150</v>
      </c>
      <c r="G48" s="62">
        <f t="shared" si="10"/>
        <v>450</v>
      </c>
      <c r="H48" s="68">
        <v>12000</v>
      </c>
      <c r="I48" s="68">
        <f t="shared" si="0"/>
        <v>3166.7753626200101</v>
      </c>
      <c r="J48" s="85">
        <v>0.26389794688500101</v>
      </c>
      <c r="K48" s="88">
        <v>12083.8</v>
      </c>
      <c r="L48" s="87">
        <f t="shared" si="11"/>
        <v>1.00698333333333</v>
      </c>
      <c r="M48" s="88"/>
      <c r="N48" s="86">
        <v>150</v>
      </c>
      <c r="O48" s="89" t="s">
        <v>1904</v>
      </c>
      <c r="P48" s="90"/>
      <c r="Q48" s="88">
        <v>12083.8</v>
      </c>
      <c r="R48" s="87">
        <f t="shared" si="12"/>
        <v>1.00698333333333</v>
      </c>
      <c r="S48" s="86"/>
      <c r="T48" s="86">
        <v>150</v>
      </c>
      <c r="U48" s="89" t="s">
        <v>1904</v>
      </c>
      <c r="W48" s="102">
        <v>12083.8</v>
      </c>
      <c r="X48" s="101">
        <f t="shared" si="13"/>
        <v>1.00698333333333</v>
      </c>
      <c r="Y48" s="99"/>
      <c r="Z48" s="99">
        <v>150</v>
      </c>
      <c r="AA48" s="104" t="s">
        <v>1905</v>
      </c>
      <c r="AB48" s="48" t="s">
        <v>1836</v>
      </c>
      <c r="AP48" s="21">
        <f t="shared" si="14"/>
        <v>0</v>
      </c>
      <c r="AQ48" s="21">
        <f t="shared" si="15"/>
        <v>450</v>
      </c>
      <c r="AR48" s="21">
        <f t="shared" si="16"/>
        <v>0</v>
      </c>
    </row>
    <row r="49" spans="1:44" ht="17.100000000000001" customHeight="1">
      <c r="A49" s="72">
        <v>47</v>
      </c>
      <c r="B49" s="72">
        <v>357</v>
      </c>
      <c r="C49" s="73" t="s">
        <v>1906</v>
      </c>
      <c r="D49" s="73" t="s">
        <v>53</v>
      </c>
      <c r="E49" s="66">
        <v>16</v>
      </c>
      <c r="F49" s="74">
        <v>150</v>
      </c>
      <c r="G49" s="62">
        <f t="shared" si="10"/>
        <v>450</v>
      </c>
      <c r="H49" s="68">
        <v>14000</v>
      </c>
      <c r="I49" s="68">
        <f t="shared" si="0"/>
        <v>2940</v>
      </c>
      <c r="J49" s="85">
        <v>0.21</v>
      </c>
      <c r="K49" s="86">
        <v>9158.4699999999993</v>
      </c>
      <c r="L49" s="87">
        <f t="shared" si="11"/>
        <v>0.65417642857142899</v>
      </c>
      <c r="M49" s="88"/>
      <c r="N49" s="86">
        <v>0</v>
      </c>
      <c r="O49" s="89"/>
      <c r="P49" s="90"/>
      <c r="Q49" s="86">
        <v>9736.9699999999993</v>
      </c>
      <c r="R49" s="87">
        <f t="shared" si="12"/>
        <v>0.69549785714285695</v>
      </c>
      <c r="S49" s="86"/>
      <c r="T49" s="86">
        <v>0</v>
      </c>
      <c r="U49" s="86"/>
      <c r="W49" s="99">
        <v>8706.91</v>
      </c>
      <c r="X49" s="100">
        <f t="shared" si="13"/>
        <v>0.62192214285714298</v>
      </c>
      <c r="Y49" s="99"/>
      <c r="Z49" s="99">
        <v>0</v>
      </c>
      <c r="AA49" s="104"/>
      <c r="AP49" s="21">
        <f t="shared" si="14"/>
        <v>0</v>
      </c>
      <c r="AQ49" s="21">
        <f t="shared" si="15"/>
        <v>0</v>
      </c>
      <c r="AR49" s="21">
        <f t="shared" si="16"/>
        <v>-450</v>
      </c>
    </row>
    <row r="50" spans="1:44" ht="18" customHeight="1">
      <c r="A50" s="72">
        <v>48</v>
      </c>
      <c r="B50" s="72">
        <v>54</v>
      </c>
      <c r="C50" s="73" t="s">
        <v>1907</v>
      </c>
      <c r="D50" s="73" t="s">
        <v>55</v>
      </c>
      <c r="E50" s="66">
        <v>16</v>
      </c>
      <c r="F50" s="74">
        <v>150</v>
      </c>
      <c r="G50" s="62">
        <f t="shared" si="10"/>
        <v>450</v>
      </c>
      <c r="H50" s="68">
        <v>20000</v>
      </c>
      <c r="I50" s="68">
        <f t="shared" si="0"/>
        <v>4892.8131759624603</v>
      </c>
      <c r="J50" s="85">
        <v>0.244640658798123</v>
      </c>
      <c r="K50" s="86">
        <v>21149.200000000001</v>
      </c>
      <c r="L50" s="92">
        <f t="shared" si="11"/>
        <v>1.0574600000000001</v>
      </c>
      <c r="M50" s="88">
        <v>300</v>
      </c>
      <c r="N50" s="86">
        <v>150</v>
      </c>
      <c r="O50" s="89" t="s">
        <v>1908</v>
      </c>
      <c r="P50" s="90" t="s">
        <v>1836</v>
      </c>
      <c r="Q50" s="86">
        <v>20260.13</v>
      </c>
      <c r="R50" s="92">
        <f t="shared" si="12"/>
        <v>1.0130064999999999</v>
      </c>
      <c r="S50" s="86">
        <v>300</v>
      </c>
      <c r="T50" s="86">
        <v>150</v>
      </c>
      <c r="U50" s="86" t="s">
        <v>1909</v>
      </c>
      <c r="V50" s="47" t="s">
        <v>1836</v>
      </c>
      <c r="W50" s="99">
        <v>21232.560000000001</v>
      </c>
      <c r="X50" s="100">
        <f t="shared" si="13"/>
        <v>1.061628</v>
      </c>
      <c r="Y50" s="99"/>
      <c r="Z50" s="99">
        <v>150</v>
      </c>
      <c r="AA50" s="104"/>
      <c r="AB50" s="48" t="s">
        <v>1836</v>
      </c>
      <c r="AP50" s="21">
        <f t="shared" si="14"/>
        <v>600</v>
      </c>
      <c r="AQ50" s="21">
        <f t="shared" si="15"/>
        <v>450</v>
      </c>
      <c r="AR50" s="21">
        <f t="shared" si="16"/>
        <v>600</v>
      </c>
    </row>
    <row r="51" spans="1:44" ht="18" customHeight="1">
      <c r="A51" s="69">
        <v>49</v>
      </c>
      <c r="B51" s="69">
        <v>107658</v>
      </c>
      <c r="C51" s="70" t="s">
        <v>1910</v>
      </c>
      <c r="D51" s="70" t="s">
        <v>53</v>
      </c>
      <c r="E51" s="60">
        <v>17</v>
      </c>
      <c r="F51" s="71">
        <v>150</v>
      </c>
      <c r="G51" s="62">
        <f t="shared" si="10"/>
        <v>450</v>
      </c>
      <c r="H51" s="63">
        <v>15000</v>
      </c>
      <c r="I51" s="63">
        <f t="shared" si="0"/>
        <v>3190.8227628751702</v>
      </c>
      <c r="J51" s="79">
        <v>0.21272151752501101</v>
      </c>
      <c r="K51" s="80">
        <v>17761.59</v>
      </c>
      <c r="L51" s="91">
        <f t="shared" si="11"/>
        <v>1.1841060000000001</v>
      </c>
      <c r="M51" s="82">
        <v>150</v>
      </c>
      <c r="N51" s="80">
        <v>150</v>
      </c>
      <c r="O51" s="83" t="s">
        <v>1911</v>
      </c>
      <c r="Q51" s="80">
        <v>9447.7000000000007</v>
      </c>
      <c r="R51" s="81">
        <f t="shared" si="12"/>
        <v>0.629846666666667</v>
      </c>
      <c r="S51" s="80"/>
      <c r="T51" s="80">
        <v>0</v>
      </c>
      <c r="U51" s="80"/>
      <c r="W51" s="80">
        <v>12106.08</v>
      </c>
      <c r="X51" s="81">
        <f t="shared" si="13"/>
        <v>0.80707200000000001</v>
      </c>
      <c r="Y51" s="80"/>
      <c r="Z51" s="80">
        <v>0</v>
      </c>
      <c r="AA51" s="83"/>
      <c r="AP51" s="21">
        <f t="shared" si="14"/>
        <v>150</v>
      </c>
      <c r="AQ51" s="21">
        <f t="shared" si="15"/>
        <v>150</v>
      </c>
      <c r="AR51" s="21">
        <f t="shared" si="16"/>
        <v>-150</v>
      </c>
    </row>
    <row r="52" spans="1:44" ht="18" customHeight="1">
      <c r="A52" s="58">
        <v>50</v>
      </c>
      <c r="B52" s="58">
        <v>391</v>
      </c>
      <c r="C52" s="59" t="s">
        <v>1912</v>
      </c>
      <c r="D52" s="59" t="s">
        <v>47</v>
      </c>
      <c r="E52" s="60">
        <v>17</v>
      </c>
      <c r="F52" s="61">
        <v>150</v>
      </c>
      <c r="G52" s="62">
        <f t="shared" si="10"/>
        <v>450</v>
      </c>
      <c r="H52" s="63">
        <v>13500</v>
      </c>
      <c r="I52" s="63">
        <f t="shared" si="0"/>
        <v>3320.5557086545</v>
      </c>
      <c r="J52" s="79">
        <v>0.24596708952996299</v>
      </c>
      <c r="K52" s="82">
        <v>10625.9</v>
      </c>
      <c r="L52" s="81">
        <f t="shared" si="11"/>
        <v>0.78710370370370397</v>
      </c>
      <c r="M52" s="82"/>
      <c r="N52" s="80">
        <v>0</v>
      </c>
      <c r="O52" s="83" t="s">
        <v>1904</v>
      </c>
      <c r="Q52" s="82">
        <v>10625.9</v>
      </c>
      <c r="R52" s="81">
        <f t="shared" si="12"/>
        <v>0.78710370370370397</v>
      </c>
      <c r="S52" s="80"/>
      <c r="T52" s="80">
        <v>0</v>
      </c>
      <c r="U52" s="83" t="s">
        <v>1904</v>
      </c>
      <c r="W52" s="82">
        <v>10625.9</v>
      </c>
      <c r="X52" s="91">
        <f t="shared" si="13"/>
        <v>0.78710370370370397</v>
      </c>
      <c r="Y52" s="80"/>
      <c r="Z52" s="80">
        <v>0</v>
      </c>
      <c r="AA52" s="83" t="s">
        <v>1905</v>
      </c>
      <c r="AP52" s="21">
        <f t="shared" si="14"/>
        <v>0</v>
      </c>
      <c r="AQ52" s="21">
        <f t="shared" si="15"/>
        <v>0</v>
      </c>
      <c r="AR52" s="21">
        <f t="shared" si="16"/>
        <v>-450</v>
      </c>
    </row>
    <row r="53" spans="1:44" ht="20.100000000000001" customHeight="1">
      <c r="A53" s="69">
        <v>51</v>
      </c>
      <c r="B53" s="69">
        <v>108656</v>
      </c>
      <c r="C53" s="70" t="s">
        <v>1913</v>
      </c>
      <c r="D53" s="70" t="s">
        <v>45</v>
      </c>
      <c r="E53" s="60">
        <v>17</v>
      </c>
      <c r="F53" s="71">
        <v>150</v>
      </c>
      <c r="G53" s="62">
        <f t="shared" si="10"/>
        <v>450</v>
      </c>
      <c r="H53" s="63">
        <v>13500</v>
      </c>
      <c r="I53" s="63">
        <f t="shared" si="0"/>
        <v>2160</v>
      </c>
      <c r="J53" s="79">
        <v>0.16</v>
      </c>
      <c r="K53" s="80">
        <v>14104.46</v>
      </c>
      <c r="L53" s="81">
        <f t="shared" si="11"/>
        <v>1.0447748148148099</v>
      </c>
      <c r="M53" s="82"/>
      <c r="N53" s="80">
        <v>150</v>
      </c>
      <c r="O53" s="83"/>
      <c r="P53" s="47" t="s">
        <v>1836</v>
      </c>
      <c r="Q53" s="80">
        <v>14178.02</v>
      </c>
      <c r="R53" s="91">
        <f t="shared" si="12"/>
        <v>1.0502237037037001</v>
      </c>
      <c r="S53" s="80">
        <v>300</v>
      </c>
      <c r="T53" s="80">
        <v>150</v>
      </c>
      <c r="U53" s="80" t="s">
        <v>1914</v>
      </c>
      <c r="V53" s="47" t="s">
        <v>1836</v>
      </c>
      <c r="W53" s="80">
        <v>10268</v>
      </c>
      <c r="X53" s="81">
        <f t="shared" si="13"/>
        <v>0.76059259259259304</v>
      </c>
      <c r="Y53" s="80"/>
      <c r="Z53" s="80">
        <v>0</v>
      </c>
      <c r="AA53" s="83"/>
      <c r="AP53" s="21">
        <f t="shared" si="14"/>
        <v>300</v>
      </c>
      <c r="AQ53" s="21">
        <f t="shared" si="15"/>
        <v>300</v>
      </c>
      <c r="AR53" s="21">
        <f t="shared" si="16"/>
        <v>150</v>
      </c>
    </row>
    <row r="54" spans="1:44" ht="15" customHeight="1">
      <c r="A54" s="72">
        <v>52</v>
      </c>
      <c r="B54" s="72">
        <v>103639</v>
      </c>
      <c r="C54" s="73" t="s">
        <v>1915</v>
      </c>
      <c r="D54" s="73" t="s">
        <v>51</v>
      </c>
      <c r="E54" s="66">
        <v>18</v>
      </c>
      <c r="F54" s="74">
        <v>150</v>
      </c>
      <c r="G54" s="62">
        <f t="shared" si="10"/>
        <v>450</v>
      </c>
      <c r="H54" s="68">
        <v>12500</v>
      </c>
      <c r="I54" s="68">
        <f t="shared" si="0"/>
        <v>2676.4750785822098</v>
      </c>
      <c r="J54" s="85">
        <v>0.21411800628657701</v>
      </c>
      <c r="K54" s="86">
        <v>12823.68</v>
      </c>
      <c r="L54" s="87">
        <f t="shared" si="11"/>
        <v>1.0258944000000001</v>
      </c>
      <c r="M54" s="88"/>
      <c r="N54" s="86">
        <v>150</v>
      </c>
      <c r="O54" s="89"/>
      <c r="P54" s="90" t="s">
        <v>1836</v>
      </c>
      <c r="Q54" s="86">
        <v>12778.95</v>
      </c>
      <c r="R54" s="87">
        <f t="shared" si="12"/>
        <v>1.022316</v>
      </c>
      <c r="S54" s="86"/>
      <c r="T54" s="86">
        <v>150</v>
      </c>
      <c r="U54" s="86"/>
      <c r="V54" s="47" t="s">
        <v>1836</v>
      </c>
      <c r="W54" s="99">
        <v>12960.48</v>
      </c>
      <c r="X54" s="100">
        <f t="shared" si="13"/>
        <v>1.0368383999999999</v>
      </c>
      <c r="Y54" s="99"/>
      <c r="Z54" s="99">
        <v>150</v>
      </c>
      <c r="AA54" s="104"/>
      <c r="AB54" s="48" t="s">
        <v>1836</v>
      </c>
      <c r="AP54" s="21">
        <f t="shared" si="14"/>
        <v>0</v>
      </c>
      <c r="AQ54" s="21">
        <f t="shared" si="15"/>
        <v>450</v>
      </c>
      <c r="AR54" s="21">
        <f t="shared" si="16"/>
        <v>0</v>
      </c>
    </row>
    <row r="55" spans="1:44" ht="15" customHeight="1">
      <c r="A55" s="72">
        <v>53</v>
      </c>
      <c r="B55" s="72">
        <v>106399</v>
      </c>
      <c r="C55" s="73" t="s">
        <v>1916</v>
      </c>
      <c r="D55" s="73" t="s">
        <v>53</v>
      </c>
      <c r="E55" s="66">
        <v>18</v>
      </c>
      <c r="F55" s="74">
        <v>150</v>
      </c>
      <c r="G55" s="62">
        <f t="shared" si="10"/>
        <v>450</v>
      </c>
      <c r="H55" s="68">
        <v>13500</v>
      </c>
      <c r="I55" s="68">
        <f t="shared" si="0"/>
        <v>3051.8937152694202</v>
      </c>
      <c r="J55" s="85">
        <v>0.22606620113106801</v>
      </c>
      <c r="K55" s="86">
        <v>17149.849999999999</v>
      </c>
      <c r="L55" s="92">
        <f t="shared" si="11"/>
        <v>1.2703592592592601</v>
      </c>
      <c r="M55" s="88">
        <v>150</v>
      </c>
      <c r="N55" s="86">
        <v>150</v>
      </c>
      <c r="O55" s="89" t="s">
        <v>1917</v>
      </c>
      <c r="P55" s="90" t="s">
        <v>1836</v>
      </c>
      <c r="Q55" s="86">
        <v>20006.14</v>
      </c>
      <c r="R55" s="92">
        <f t="shared" si="12"/>
        <v>1.4819362962963001</v>
      </c>
      <c r="S55" s="86">
        <v>150</v>
      </c>
      <c r="T55" s="86">
        <v>150</v>
      </c>
      <c r="U55" s="86" t="s">
        <v>1918</v>
      </c>
      <c r="V55" s="47" t="s">
        <v>1836</v>
      </c>
      <c r="W55" s="99">
        <v>16256.79</v>
      </c>
      <c r="X55" s="101">
        <f t="shared" si="13"/>
        <v>1.20420666666667</v>
      </c>
      <c r="Y55" s="99">
        <v>150</v>
      </c>
      <c r="Z55" s="99">
        <v>150</v>
      </c>
      <c r="AA55" s="104" t="s">
        <v>1918</v>
      </c>
      <c r="AB55" s="48" t="s">
        <v>1836</v>
      </c>
      <c r="AP55" s="21">
        <f t="shared" si="14"/>
        <v>450</v>
      </c>
      <c r="AQ55" s="21">
        <f t="shared" si="15"/>
        <v>450</v>
      </c>
      <c r="AR55" s="21">
        <f t="shared" si="16"/>
        <v>450</v>
      </c>
    </row>
    <row r="56" spans="1:44" ht="15" customHeight="1">
      <c r="A56" s="72">
        <v>54</v>
      </c>
      <c r="B56" s="72">
        <v>377</v>
      </c>
      <c r="C56" s="73" t="s">
        <v>1919</v>
      </c>
      <c r="D56" s="73" t="s">
        <v>51</v>
      </c>
      <c r="E56" s="66">
        <v>18</v>
      </c>
      <c r="F56" s="74">
        <v>150</v>
      </c>
      <c r="G56" s="62">
        <f t="shared" si="10"/>
        <v>450</v>
      </c>
      <c r="H56" s="68">
        <v>16000</v>
      </c>
      <c r="I56" s="68">
        <f t="shared" si="0"/>
        <v>3877.1601386827701</v>
      </c>
      <c r="J56" s="85">
        <v>0.24232250866767299</v>
      </c>
      <c r="K56" s="86">
        <v>11085.64</v>
      </c>
      <c r="L56" s="87">
        <f t="shared" si="11"/>
        <v>0.69285249999999998</v>
      </c>
      <c r="M56" s="88"/>
      <c r="N56" s="86">
        <v>0</v>
      </c>
      <c r="O56" s="89"/>
      <c r="P56" s="90"/>
      <c r="Q56" s="86">
        <v>11804.98</v>
      </c>
      <c r="R56" s="87">
        <f t="shared" si="12"/>
        <v>0.73781125000000003</v>
      </c>
      <c r="S56" s="86"/>
      <c r="T56" s="86">
        <v>0</v>
      </c>
      <c r="U56" s="86"/>
      <c r="W56" s="99">
        <v>11853.19</v>
      </c>
      <c r="X56" s="100">
        <f t="shared" si="13"/>
        <v>0.74082437499999998</v>
      </c>
      <c r="Y56" s="99"/>
      <c r="Z56" s="99">
        <v>0</v>
      </c>
      <c r="AA56" s="104"/>
      <c r="AP56" s="21">
        <f t="shared" si="14"/>
        <v>0</v>
      </c>
      <c r="AQ56" s="21">
        <f t="shared" si="15"/>
        <v>0</v>
      </c>
      <c r="AR56" s="21">
        <f t="shared" si="16"/>
        <v>-450</v>
      </c>
    </row>
    <row r="57" spans="1:44" ht="15.95" customHeight="1">
      <c r="A57" s="69">
        <v>55</v>
      </c>
      <c r="B57" s="69">
        <v>515</v>
      </c>
      <c r="C57" s="70" t="s">
        <v>1920</v>
      </c>
      <c r="D57" s="70" t="s">
        <v>47</v>
      </c>
      <c r="E57" s="60">
        <v>19</v>
      </c>
      <c r="F57" s="71">
        <v>150</v>
      </c>
      <c r="G57" s="62">
        <f t="shared" si="10"/>
        <v>450</v>
      </c>
      <c r="H57" s="63">
        <v>14000</v>
      </c>
      <c r="I57" s="63">
        <f t="shared" si="0"/>
        <v>3283.9093519776902</v>
      </c>
      <c r="J57" s="79">
        <v>0.23456495371269201</v>
      </c>
      <c r="K57" s="80">
        <v>15644.36</v>
      </c>
      <c r="L57" s="91">
        <f t="shared" si="11"/>
        <v>1.11745428571429</v>
      </c>
      <c r="M57" s="82">
        <v>150</v>
      </c>
      <c r="N57" s="80">
        <v>150</v>
      </c>
      <c r="O57" s="83" t="s">
        <v>1921</v>
      </c>
      <c r="P57" s="47" t="s">
        <v>1836</v>
      </c>
      <c r="Q57" s="80">
        <v>14221.63</v>
      </c>
      <c r="R57" s="91">
        <f t="shared" si="12"/>
        <v>1.0158307142857099</v>
      </c>
      <c r="S57" s="80">
        <v>300</v>
      </c>
      <c r="T57" s="80">
        <v>150</v>
      </c>
      <c r="U57" s="80" t="s">
        <v>1922</v>
      </c>
      <c r="V57" s="47" t="s">
        <v>1836</v>
      </c>
      <c r="W57" s="80">
        <v>20027.5</v>
      </c>
      <c r="X57" s="91">
        <f t="shared" si="13"/>
        <v>1.43053571428571</v>
      </c>
      <c r="Y57" s="80">
        <v>150</v>
      </c>
      <c r="Z57" s="80">
        <v>150</v>
      </c>
      <c r="AA57" s="83" t="s">
        <v>1923</v>
      </c>
      <c r="AB57" s="48" t="s">
        <v>1836</v>
      </c>
      <c r="AP57" s="21">
        <f t="shared" si="14"/>
        <v>600</v>
      </c>
      <c r="AQ57" s="21">
        <f t="shared" si="15"/>
        <v>450</v>
      </c>
      <c r="AR57" s="21">
        <f t="shared" si="16"/>
        <v>600</v>
      </c>
    </row>
    <row r="58" spans="1:44" ht="15.95" customHeight="1">
      <c r="A58" s="69">
        <v>56</v>
      </c>
      <c r="B58" s="69">
        <v>103198</v>
      </c>
      <c r="C58" s="70" t="s">
        <v>1924</v>
      </c>
      <c r="D58" s="70" t="s">
        <v>53</v>
      </c>
      <c r="E58" s="60">
        <v>19</v>
      </c>
      <c r="F58" s="71">
        <v>150</v>
      </c>
      <c r="G58" s="62">
        <f t="shared" si="10"/>
        <v>450</v>
      </c>
      <c r="H58" s="63">
        <v>15000</v>
      </c>
      <c r="I58" s="63">
        <f t="shared" si="0"/>
        <v>3204.44400982875</v>
      </c>
      <c r="J58" s="79">
        <v>0.21362960065525</v>
      </c>
      <c r="K58" s="80">
        <v>15134.25</v>
      </c>
      <c r="L58" s="81">
        <f t="shared" si="11"/>
        <v>1.00895</v>
      </c>
      <c r="M58" s="82"/>
      <c r="N58" s="80">
        <v>150</v>
      </c>
      <c r="O58" s="83"/>
      <c r="P58" s="47" t="s">
        <v>1836</v>
      </c>
      <c r="Q58" s="80">
        <v>12737.02</v>
      </c>
      <c r="R58" s="81">
        <f t="shared" si="12"/>
        <v>0.84913466666666704</v>
      </c>
      <c r="S58" s="80"/>
      <c r="T58" s="80">
        <v>0</v>
      </c>
      <c r="U58" s="80"/>
      <c r="W58" s="80">
        <v>12207.95</v>
      </c>
      <c r="X58" s="81">
        <f t="shared" si="13"/>
        <v>0.81386333333333305</v>
      </c>
      <c r="Y58" s="80"/>
      <c r="Z58" s="80">
        <v>0</v>
      </c>
      <c r="AA58" s="83"/>
      <c r="AP58" s="21">
        <f t="shared" si="14"/>
        <v>0</v>
      </c>
      <c r="AQ58" s="21">
        <f t="shared" si="15"/>
        <v>150</v>
      </c>
      <c r="AR58" s="21">
        <f t="shared" si="16"/>
        <v>-300</v>
      </c>
    </row>
    <row r="59" spans="1:44" s="37" customFormat="1" ht="15.95" customHeight="1">
      <c r="A59" s="69">
        <v>57</v>
      </c>
      <c r="B59" s="69">
        <v>754</v>
      </c>
      <c r="C59" s="70" t="s">
        <v>544</v>
      </c>
      <c r="D59" s="70" t="s">
        <v>55</v>
      </c>
      <c r="E59" s="75">
        <v>19</v>
      </c>
      <c r="F59" s="62">
        <v>150</v>
      </c>
      <c r="G59" s="62">
        <f t="shared" si="10"/>
        <v>450</v>
      </c>
      <c r="H59" s="63">
        <v>13500</v>
      </c>
      <c r="I59" s="63">
        <f t="shared" si="0"/>
        <v>3147.9473750143002</v>
      </c>
      <c r="J59" s="79">
        <v>0.23318128703809601</v>
      </c>
      <c r="K59" s="93">
        <v>9336.7199999999993</v>
      </c>
      <c r="L59" s="79">
        <f t="shared" si="11"/>
        <v>0.69160888888888905</v>
      </c>
      <c r="M59" s="93"/>
      <c r="N59" s="93">
        <v>0</v>
      </c>
      <c r="O59" s="94" t="s">
        <v>1904</v>
      </c>
      <c r="Q59" s="93">
        <v>7132.89</v>
      </c>
      <c r="R59" s="79">
        <f t="shared" si="12"/>
        <v>0.52836222222222196</v>
      </c>
      <c r="S59" s="93"/>
      <c r="T59" s="93">
        <v>0</v>
      </c>
      <c r="U59" s="94" t="s">
        <v>1904</v>
      </c>
      <c r="W59" s="93">
        <v>15909.14</v>
      </c>
      <c r="X59" s="79">
        <f t="shared" si="13"/>
        <v>1.17845481481481</v>
      </c>
      <c r="Y59" s="93"/>
      <c r="Z59" s="93">
        <v>150</v>
      </c>
      <c r="AA59" s="94" t="s">
        <v>1925</v>
      </c>
      <c r="AB59" s="105" t="s">
        <v>1836</v>
      </c>
      <c r="AC59" s="24"/>
      <c r="AD59" s="24"/>
      <c r="AE59" s="106"/>
      <c r="AF59" s="107"/>
      <c r="AG59" s="107"/>
      <c r="AH59" s="107"/>
      <c r="AJ59" s="24"/>
      <c r="AK59" s="106"/>
      <c r="AL59" s="24"/>
      <c r="AM59" s="24"/>
      <c r="AN59" s="24"/>
      <c r="AP59" s="21">
        <f t="shared" si="14"/>
        <v>0</v>
      </c>
      <c r="AQ59" s="21">
        <f t="shared" si="15"/>
        <v>150</v>
      </c>
      <c r="AR59" s="21">
        <f t="shared" si="16"/>
        <v>-300</v>
      </c>
    </row>
    <row r="60" spans="1:44">
      <c r="A60" s="72">
        <v>58</v>
      </c>
      <c r="B60" s="72">
        <v>716</v>
      </c>
      <c r="C60" s="73" t="s">
        <v>1926</v>
      </c>
      <c r="D60" s="73" t="s">
        <v>49</v>
      </c>
      <c r="E60" s="66">
        <v>20</v>
      </c>
      <c r="F60" s="74">
        <v>150</v>
      </c>
      <c r="G60" s="62">
        <f t="shared" si="10"/>
        <v>450</v>
      </c>
      <c r="H60" s="68">
        <v>14000</v>
      </c>
      <c r="I60" s="68">
        <f t="shared" si="0"/>
        <v>3544.1578412640802</v>
      </c>
      <c r="J60" s="85">
        <v>0.25315413151886301</v>
      </c>
      <c r="K60" s="86">
        <v>9297.8700000000008</v>
      </c>
      <c r="L60" s="87">
        <f t="shared" si="11"/>
        <v>0.66413357142857099</v>
      </c>
      <c r="M60" s="88"/>
      <c r="N60" s="86">
        <v>0</v>
      </c>
      <c r="O60" s="89"/>
      <c r="P60" s="90"/>
      <c r="Q60" s="86">
        <v>7717.51</v>
      </c>
      <c r="R60" s="87">
        <f t="shared" si="12"/>
        <v>0.55125071428571404</v>
      </c>
      <c r="S60" s="86"/>
      <c r="T60" s="86">
        <v>0</v>
      </c>
      <c r="U60" s="86"/>
      <c r="W60" s="99">
        <v>11368.71</v>
      </c>
      <c r="X60" s="100">
        <f t="shared" si="13"/>
        <v>0.81205071428571396</v>
      </c>
      <c r="Y60" s="99"/>
      <c r="Z60" s="99">
        <v>0</v>
      </c>
      <c r="AA60" s="104"/>
      <c r="AP60" s="21">
        <f t="shared" si="14"/>
        <v>0</v>
      </c>
      <c r="AQ60" s="21">
        <f t="shared" si="15"/>
        <v>0</v>
      </c>
      <c r="AR60" s="21">
        <f t="shared" si="16"/>
        <v>-450</v>
      </c>
    </row>
    <row r="61" spans="1:44" ht="24">
      <c r="A61" s="72">
        <v>59</v>
      </c>
      <c r="B61" s="72">
        <v>748</v>
      </c>
      <c r="C61" s="73" t="s">
        <v>1927</v>
      </c>
      <c r="D61" s="73" t="s">
        <v>49</v>
      </c>
      <c r="E61" s="66">
        <v>20</v>
      </c>
      <c r="F61" s="74">
        <v>150</v>
      </c>
      <c r="G61" s="62">
        <f t="shared" si="10"/>
        <v>450</v>
      </c>
      <c r="H61" s="68">
        <v>12000</v>
      </c>
      <c r="I61" s="68">
        <f t="shared" si="0"/>
        <v>2796.0208292454599</v>
      </c>
      <c r="J61" s="85">
        <v>0.23300173577045499</v>
      </c>
      <c r="K61" s="86">
        <v>24302.36</v>
      </c>
      <c r="L61" s="92">
        <f t="shared" si="11"/>
        <v>2.0251966666666701</v>
      </c>
      <c r="M61" s="88">
        <v>300</v>
      </c>
      <c r="N61" s="86">
        <v>150</v>
      </c>
      <c r="O61" s="89" t="s">
        <v>1928</v>
      </c>
      <c r="P61" s="90" t="s">
        <v>1836</v>
      </c>
      <c r="Q61" s="86">
        <v>16087</v>
      </c>
      <c r="R61" s="92">
        <f t="shared" si="12"/>
        <v>1.3405833333333299</v>
      </c>
      <c r="S61" s="86">
        <v>150</v>
      </c>
      <c r="T61" s="86">
        <v>150</v>
      </c>
      <c r="U61" s="86" t="s">
        <v>1929</v>
      </c>
      <c r="V61" s="47" t="s">
        <v>1836</v>
      </c>
      <c r="W61" s="99">
        <v>13121.52</v>
      </c>
      <c r="X61" s="101">
        <f t="shared" si="13"/>
        <v>1.0934600000000001</v>
      </c>
      <c r="Y61" s="99">
        <v>300</v>
      </c>
      <c r="Z61" s="99">
        <v>150</v>
      </c>
      <c r="AA61" s="104" t="s">
        <v>1930</v>
      </c>
      <c r="AB61" s="48" t="s">
        <v>1836</v>
      </c>
      <c r="AP61" s="21">
        <f t="shared" si="14"/>
        <v>750</v>
      </c>
      <c r="AQ61" s="21">
        <f t="shared" si="15"/>
        <v>450</v>
      </c>
      <c r="AR61" s="21">
        <f t="shared" si="16"/>
        <v>750</v>
      </c>
    </row>
    <row r="62" spans="1:44">
      <c r="A62" s="72">
        <v>60</v>
      </c>
      <c r="B62" s="72">
        <v>103199</v>
      </c>
      <c r="C62" s="73" t="s">
        <v>1931</v>
      </c>
      <c r="D62" s="73" t="s">
        <v>47</v>
      </c>
      <c r="E62" s="66">
        <v>20</v>
      </c>
      <c r="F62" s="74">
        <v>150</v>
      </c>
      <c r="G62" s="62">
        <f t="shared" si="10"/>
        <v>450</v>
      </c>
      <c r="H62" s="68">
        <v>12000</v>
      </c>
      <c r="I62" s="68">
        <f t="shared" si="0"/>
        <v>3004.28093533322</v>
      </c>
      <c r="J62" s="85">
        <v>0.25035674461110202</v>
      </c>
      <c r="K62" s="86">
        <v>8016.16</v>
      </c>
      <c r="L62" s="87">
        <f t="shared" si="11"/>
        <v>0.66801333333333301</v>
      </c>
      <c r="M62" s="88"/>
      <c r="N62" s="86">
        <v>0</v>
      </c>
      <c r="O62" s="89"/>
      <c r="P62" s="90"/>
      <c r="Q62" s="88">
        <v>12043.84</v>
      </c>
      <c r="R62" s="87">
        <f t="shared" si="12"/>
        <v>1.00365333333333</v>
      </c>
      <c r="S62" s="86"/>
      <c r="T62" s="86">
        <v>150</v>
      </c>
      <c r="U62" s="86"/>
      <c r="V62" s="47" t="s">
        <v>1836</v>
      </c>
      <c r="W62" s="99">
        <v>7915</v>
      </c>
      <c r="X62" s="100">
        <f t="shared" si="13"/>
        <v>0.65958333333333297</v>
      </c>
      <c r="Y62" s="99"/>
      <c r="Z62" s="99">
        <v>0</v>
      </c>
      <c r="AA62" s="104"/>
      <c r="AP62" s="21">
        <f t="shared" si="14"/>
        <v>0</v>
      </c>
      <c r="AQ62" s="21">
        <f t="shared" si="15"/>
        <v>150</v>
      </c>
      <c r="AR62" s="21">
        <f t="shared" si="16"/>
        <v>-300</v>
      </c>
    </row>
    <row r="63" spans="1:44">
      <c r="A63" s="69">
        <v>61</v>
      </c>
      <c r="B63" s="69">
        <v>745</v>
      </c>
      <c r="C63" s="70" t="s">
        <v>1932</v>
      </c>
      <c r="D63" s="70" t="s">
        <v>53</v>
      </c>
      <c r="E63" s="60">
        <v>21</v>
      </c>
      <c r="F63" s="71">
        <v>150</v>
      </c>
      <c r="G63" s="62">
        <f t="shared" si="10"/>
        <v>450</v>
      </c>
      <c r="H63" s="63">
        <v>12000</v>
      </c>
      <c r="I63" s="63">
        <f t="shared" si="0"/>
        <v>2607.4235883697602</v>
      </c>
      <c r="J63" s="79">
        <v>0.21728529903081301</v>
      </c>
      <c r="K63" s="80">
        <v>12726.9</v>
      </c>
      <c r="L63" s="81">
        <f t="shared" si="11"/>
        <v>1.060575</v>
      </c>
      <c r="M63" s="82"/>
      <c r="N63" s="80">
        <v>150</v>
      </c>
      <c r="O63" s="83"/>
      <c r="P63" s="47" t="s">
        <v>1836</v>
      </c>
      <c r="Q63" s="80">
        <v>7861.87</v>
      </c>
      <c r="R63" s="81">
        <f t="shared" si="12"/>
        <v>0.65515583333333305</v>
      </c>
      <c r="S63" s="80"/>
      <c r="T63" s="80">
        <v>0</v>
      </c>
      <c r="U63" s="80"/>
      <c r="W63" s="80">
        <v>13264.41</v>
      </c>
      <c r="X63" s="81">
        <f t="shared" si="13"/>
        <v>1.1053675000000001</v>
      </c>
      <c r="Y63" s="80"/>
      <c r="Z63" s="80">
        <v>150</v>
      </c>
      <c r="AA63" s="83"/>
      <c r="AB63" s="48" t="s">
        <v>1836</v>
      </c>
      <c r="AP63" s="21">
        <f t="shared" si="14"/>
        <v>0</v>
      </c>
      <c r="AQ63" s="21">
        <f t="shared" si="15"/>
        <v>300</v>
      </c>
      <c r="AR63" s="21">
        <f t="shared" si="16"/>
        <v>-150</v>
      </c>
    </row>
    <row r="64" spans="1:44">
      <c r="A64" s="69">
        <v>62</v>
      </c>
      <c r="B64" s="69">
        <v>539</v>
      </c>
      <c r="C64" s="70" t="s">
        <v>1933</v>
      </c>
      <c r="D64" s="70" t="s">
        <v>49</v>
      </c>
      <c r="E64" s="60">
        <v>21</v>
      </c>
      <c r="F64" s="71">
        <v>150</v>
      </c>
      <c r="G64" s="62">
        <f t="shared" si="10"/>
        <v>450</v>
      </c>
      <c r="H64" s="63">
        <v>12000</v>
      </c>
      <c r="I64" s="63">
        <f t="shared" si="0"/>
        <v>2521.1382209954299</v>
      </c>
      <c r="J64" s="79">
        <v>0.210094851749619</v>
      </c>
      <c r="K64" s="80">
        <v>13048.32</v>
      </c>
      <c r="L64" s="91">
        <f t="shared" si="11"/>
        <v>1.0873600000000001</v>
      </c>
      <c r="M64" s="82">
        <v>150</v>
      </c>
      <c r="N64" s="80">
        <v>150</v>
      </c>
      <c r="O64" s="83" t="s">
        <v>1837</v>
      </c>
      <c r="P64" s="47" t="s">
        <v>1836</v>
      </c>
      <c r="Q64" s="80">
        <v>13256.67</v>
      </c>
      <c r="R64" s="91">
        <f t="shared" si="12"/>
        <v>1.1047225000000001</v>
      </c>
      <c r="S64" s="80">
        <v>150</v>
      </c>
      <c r="T64" s="80">
        <v>150</v>
      </c>
      <c r="U64" s="80" t="s">
        <v>1934</v>
      </c>
      <c r="V64" s="47" t="s">
        <v>1836</v>
      </c>
      <c r="W64" s="80">
        <v>15357.3</v>
      </c>
      <c r="X64" s="91">
        <f t="shared" si="13"/>
        <v>1.2797750000000001</v>
      </c>
      <c r="Y64" s="80">
        <v>150</v>
      </c>
      <c r="Z64" s="80">
        <v>150</v>
      </c>
      <c r="AA64" s="83" t="s">
        <v>1837</v>
      </c>
      <c r="AB64" s="48" t="s">
        <v>1836</v>
      </c>
      <c r="AP64" s="21">
        <f t="shared" si="14"/>
        <v>450</v>
      </c>
      <c r="AQ64" s="21">
        <f t="shared" si="15"/>
        <v>450</v>
      </c>
      <c r="AR64" s="21">
        <f t="shared" si="16"/>
        <v>450</v>
      </c>
    </row>
    <row r="65" spans="1:44">
      <c r="A65" s="69">
        <v>63</v>
      </c>
      <c r="B65" s="69">
        <v>102479</v>
      </c>
      <c r="C65" s="70" t="s">
        <v>1935</v>
      </c>
      <c r="D65" s="70" t="s">
        <v>47</v>
      </c>
      <c r="E65" s="60">
        <v>21</v>
      </c>
      <c r="F65" s="71">
        <v>150</v>
      </c>
      <c r="G65" s="62">
        <f t="shared" si="10"/>
        <v>450</v>
      </c>
      <c r="H65" s="63">
        <v>11000</v>
      </c>
      <c r="I65" s="63">
        <f t="shared" si="0"/>
        <v>2887.2094218059201</v>
      </c>
      <c r="J65" s="79">
        <v>0.26247358380053798</v>
      </c>
      <c r="K65" s="80">
        <v>11208.18</v>
      </c>
      <c r="L65" s="81">
        <f t="shared" si="11"/>
        <v>1.01892545454545</v>
      </c>
      <c r="M65" s="82"/>
      <c r="N65" s="80">
        <v>150</v>
      </c>
      <c r="O65" s="83"/>
      <c r="P65" s="47" t="s">
        <v>1836</v>
      </c>
      <c r="Q65" s="80">
        <v>11048.95</v>
      </c>
      <c r="R65" s="81">
        <f t="shared" si="12"/>
        <v>1.0044500000000001</v>
      </c>
      <c r="S65" s="80"/>
      <c r="T65" s="80">
        <v>150</v>
      </c>
      <c r="U65" s="80"/>
      <c r="V65" s="47" t="s">
        <v>1836</v>
      </c>
      <c r="W65" s="80">
        <v>11102.99</v>
      </c>
      <c r="X65" s="81">
        <f t="shared" si="13"/>
        <v>1.0093627272727299</v>
      </c>
      <c r="Y65" s="80"/>
      <c r="Z65" s="80">
        <v>150</v>
      </c>
      <c r="AA65" s="83"/>
      <c r="AB65" s="48" t="s">
        <v>1836</v>
      </c>
      <c r="AP65" s="21">
        <f t="shared" si="14"/>
        <v>0</v>
      </c>
      <c r="AQ65" s="21">
        <f t="shared" si="15"/>
        <v>450</v>
      </c>
      <c r="AR65" s="21">
        <f t="shared" si="16"/>
        <v>0</v>
      </c>
    </row>
    <row r="66" spans="1:44">
      <c r="A66" s="72">
        <v>64</v>
      </c>
      <c r="B66" s="72">
        <v>311</v>
      </c>
      <c r="C66" s="73" t="s">
        <v>1936</v>
      </c>
      <c r="D66" s="73" t="s">
        <v>53</v>
      </c>
      <c r="E66" s="66">
        <v>22</v>
      </c>
      <c r="F66" s="74">
        <v>150</v>
      </c>
      <c r="G66" s="62">
        <f t="shared" si="10"/>
        <v>450</v>
      </c>
      <c r="H66" s="68">
        <v>12000</v>
      </c>
      <c r="I66" s="68">
        <f t="shared" si="0"/>
        <v>2220</v>
      </c>
      <c r="J66" s="85">
        <v>0.185</v>
      </c>
      <c r="K66" s="86">
        <v>13098.73</v>
      </c>
      <c r="L66" s="92">
        <f t="shared" si="11"/>
        <v>1.09156083333333</v>
      </c>
      <c r="M66" s="88">
        <v>150</v>
      </c>
      <c r="N66" s="86">
        <v>150</v>
      </c>
      <c r="O66" s="89" t="s">
        <v>1837</v>
      </c>
      <c r="P66" s="90" t="s">
        <v>1836</v>
      </c>
      <c r="Q66" s="86">
        <v>12462.98</v>
      </c>
      <c r="R66" s="87">
        <f t="shared" si="12"/>
        <v>1.0385816666666701</v>
      </c>
      <c r="S66" s="86"/>
      <c r="T66" s="86">
        <v>150</v>
      </c>
      <c r="U66" s="86"/>
      <c r="V66" s="47" t="s">
        <v>1836</v>
      </c>
      <c r="W66" s="99">
        <v>18812.810000000001</v>
      </c>
      <c r="X66" s="101">
        <f t="shared" si="13"/>
        <v>1.56773416666667</v>
      </c>
      <c r="Y66" s="99">
        <v>150</v>
      </c>
      <c r="Z66" s="99">
        <v>150</v>
      </c>
      <c r="AA66" s="104" t="s">
        <v>1837</v>
      </c>
      <c r="AB66" s="48" t="s">
        <v>1836</v>
      </c>
      <c r="AP66" s="21">
        <f t="shared" si="14"/>
        <v>300</v>
      </c>
      <c r="AQ66" s="21">
        <f t="shared" si="15"/>
        <v>450</v>
      </c>
      <c r="AR66" s="21">
        <f t="shared" si="16"/>
        <v>300</v>
      </c>
    </row>
    <row r="67" spans="1:44">
      <c r="A67" s="72">
        <v>65</v>
      </c>
      <c r="B67" s="72">
        <v>355</v>
      </c>
      <c r="C67" s="73" t="s">
        <v>1937</v>
      </c>
      <c r="D67" s="73" t="s">
        <v>47</v>
      </c>
      <c r="E67" s="66">
        <v>22</v>
      </c>
      <c r="F67" s="74">
        <v>150</v>
      </c>
      <c r="G67" s="62">
        <f t="shared" si="10"/>
        <v>450</v>
      </c>
      <c r="H67" s="68">
        <v>13000</v>
      </c>
      <c r="I67" s="68">
        <f t="shared" ref="I67:I130" si="17">H67*J67</f>
        <v>2696.3527634381398</v>
      </c>
      <c r="J67" s="85">
        <v>0.20741175103370299</v>
      </c>
      <c r="K67" s="86">
        <v>13060.61</v>
      </c>
      <c r="L67" s="87">
        <f t="shared" si="11"/>
        <v>1.00466230769231</v>
      </c>
      <c r="M67" s="88"/>
      <c r="N67" s="86">
        <v>150</v>
      </c>
      <c r="O67" s="89"/>
      <c r="P67" s="90" t="s">
        <v>1836</v>
      </c>
      <c r="Q67" s="86">
        <v>13147.24</v>
      </c>
      <c r="R67" s="87">
        <f t="shared" si="12"/>
        <v>1.01132615384615</v>
      </c>
      <c r="S67" s="86"/>
      <c r="T67" s="86">
        <v>150</v>
      </c>
      <c r="U67" s="86"/>
      <c r="V67" s="47" t="s">
        <v>1836</v>
      </c>
      <c r="W67" s="99">
        <v>17557.91</v>
      </c>
      <c r="X67" s="100">
        <f t="shared" si="13"/>
        <v>1.3506084615384599</v>
      </c>
      <c r="Y67" s="99"/>
      <c r="Z67" s="99">
        <v>150</v>
      </c>
      <c r="AA67" s="104"/>
      <c r="AB67" s="48" t="s">
        <v>1836</v>
      </c>
      <c r="AP67" s="21">
        <f t="shared" si="14"/>
        <v>0</v>
      </c>
      <c r="AQ67" s="21">
        <f t="shared" si="15"/>
        <v>450</v>
      </c>
      <c r="AR67" s="21">
        <f t="shared" si="16"/>
        <v>0</v>
      </c>
    </row>
    <row r="68" spans="1:44">
      <c r="A68" s="72">
        <v>66</v>
      </c>
      <c r="B68" s="72">
        <v>104428</v>
      </c>
      <c r="C68" s="73" t="s">
        <v>1938</v>
      </c>
      <c r="D68" s="73" t="s">
        <v>55</v>
      </c>
      <c r="E68" s="66">
        <v>22</v>
      </c>
      <c r="F68" s="74">
        <v>150</v>
      </c>
      <c r="G68" s="62">
        <f t="shared" ref="G68:G99" si="18">F68*3</f>
        <v>450</v>
      </c>
      <c r="H68" s="68">
        <v>13000</v>
      </c>
      <c r="I68" s="68">
        <f t="shared" si="17"/>
        <v>3112.6844088185699</v>
      </c>
      <c r="J68" s="85">
        <v>0.239437262216813</v>
      </c>
      <c r="K68" s="86">
        <v>13249.7</v>
      </c>
      <c r="L68" s="87">
        <f t="shared" ref="L68:L99" si="19">K68/H68</f>
        <v>1.01920769230769</v>
      </c>
      <c r="M68" s="88"/>
      <c r="N68" s="86">
        <v>150</v>
      </c>
      <c r="O68" s="89"/>
      <c r="P68" s="90" t="s">
        <v>1836</v>
      </c>
      <c r="Q68" s="86">
        <v>14223.92</v>
      </c>
      <c r="R68" s="92">
        <f t="shared" ref="R68:R99" si="20">Q68/H68</f>
        <v>1.09414769230769</v>
      </c>
      <c r="S68" s="86">
        <v>150</v>
      </c>
      <c r="T68" s="86">
        <v>150</v>
      </c>
      <c r="U68" s="86" t="s">
        <v>1837</v>
      </c>
      <c r="V68" s="47" t="s">
        <v>1836</v>
      </c>
      <c r="W68" s="99">
        <v>13774.43</v>
      </c>
      <c r="X68" s="100">
        <f t="shared" ref="X68:X99" si="21">W68/H68</f>
        <v>1.0595715384615401</v>
      </c>
      <c r="Y68" s="99"/>
      <c r="Z68" s="99">
        <v>150</v>
      </c>
      <c r="AA68" s="104"/>
      <c r="AB68" s="48" t="s">
        <v>1836</v>
      </c>
      <c r="AP68" s="21">
        <f t="shared" ref="AP68:AP99" si="22">M68+S68+Y68+AF68+AL68</f>
        <v>150</v>
      </c>
      <c r="AQ68" s="21">
        <f t="shared" ref="AQ68:AQ99" si="23">N68+T68+Z68+AG68+AM68</f>
        <v>450</v>
      </c>
      <c r="AR68" s="21">
        <f t="shared" ref="AR68:AR99" si="24">(AP68+AQ68)-G68</f>
        <v>150</v>
      </c>
    </row>
    <row r="69" spans="1:44">
      <c r="A69" s="69">
        <v>67</v>
      </c>
      <c r="B69" s="69">
        <v>102564</v>
      </c>
      <c r="C69" s="70" t="s">
        <v>1939</v>
      </c>
      <c r="D69" s="70" t="s">
        <v>59</v>
      </c>
      <c r="E69" s="60">
        <v>23</v>
      </c>
      <c r="F69" s="71">
        <v>150</v>
      </c>
      <c r="G69" s="62">
        <f t="shared" si="18"/>
        <v>450</v>
      </c>
      <c r="H69" s="63">
        <v>10000</v>
      </c>
      <c r="I69" s="63">
        <f t="shared" si="17"/>
        <v>2553.9848341911002</v>
      </c>
      <c r="J69" s="79">
        <v>0.25539848341910998</v>
      </c>
      <c r="K69" s="80">
        <v>5500.94</v>
      </c>
      <c r="L69" s="81">
        <f t="shared" si="19"/>
        <v>0.55009399999999997</v>
      </c>
      <c r="M69" s="82"/>
      <c r="N69" s="80">
        <v>0</v>
      </c>
      <c r="O69" s="83"/>
      <c r="Q69" s="80">
        <v>11051.22</v>
      </c>
      <c r="R69" s="81">
        <f t="shared" si="20"/>
        <v>1.1051219999999999</v>
      </c>
      <c r="S69" s="80"/>
      <c r="T69" s="80">
        <v>150</v>
      </c>
      <c r="U69" s="80"/>
      <c r="V69" s="47" t="s">
        <v>1836</v>
      </c>
      <c r="W69" s="80">
        <v>6399.15</v>
      </c>
      <c r="X69" s="81">
        <f t="shared" si="21"/>
        <v>0.63991500000000001</v>
      </c>
      <c r="Y69" s="80"/>
      <c r="Z69" s="80">
        <v>0</v>
      </c>
      <c r="AA69" s="83"/>
      <c r="AP69" s="21">
        <f t="shared" si="22"/>
        <v>0</v>
      </c>
      <c r="AQ69" s="21">
        <f t="shared" si="23"/>
        <v>150</v>
      </c>
      <c r="AR69" s="21">
        <f t="shared" si="24"/>
        <v>-300</v>
      </c>
    </row>
    <row r="70" spans="1:44">
      <c r="A70" s="69">
        <v>68</v>
      </c>
      <c r="B70" s="69">
        <v>572</v>
      </c>
      <c r="C70" s="70" t="s">
        <v>1940</v>
      </c>
      <c r="D70" s="70" t="s">
        <v>47</v>
      </c>
      <c r="E70" s="60">
        <v>23</v>
      </c>
      <c r="F70" s="71">
        <v>150</v>
      </c>
      <c r="G70" s="62">
        <f t="shared" si="18"/>
        <v>450</v>
      </c>
      <c r="H70" s="63">
        <v>13000</v>
      </c>
      <c r="I70" s="63">
        <f t="shared" si="17"/>
        <v>3232.0780436884902</v>
      </c>
      <c r="J70" s="79">
        <v>0.248621387976038</v>
      </c>
      <c r="K70" s="80">
        <v>9794.09</v>
      </c>
      <c r="L70" s="81">
        <f t="shared" si="19"/>
        <v>0.75339153846153895</v>
      </c>
      <c r="M70" s="82"/>
      <c r="N70" s="80">
        <v>0</v>
      </c>
      <c r="O70" s="83"/>
      <c r="Q70" s="80">
        <v>7826.11</v>
      </c>
      <c r="R70" s="81">
        <f t="shared" si="20"/>
        <v>0.60200846153846199</v>
      </c>
      <c r="S70" s="80"/>
      <c r="T70" s="80">
        <v>0</v>
      </c>
      <c r="U70" s="80"/>
      <c r="W70" s="80">
        <v>13658.71</v>
      </c>
      <c r="X70" s="91">
        <f t="shared" si="21"/>
        <v>1.05067</v>
      </c>
      <c r="Y70" s="80">
        <v>150</v>
      </c>
      <c r="Z70" s="80">
        <v>150</v>
      </c>
      <c r="AA70" s="83" t="s">
        <v>1941</v>
      </c>
      <c r="AB70" s="48" t="s">
        <v>1836</v>
      </c>
      <c r="AP70" s="21">
        <f t="shared" si="22"/>
        <v>150</v>
      </c>
      <c r="AQ70" s="21">
        <f t="shared" si="23"/>
        <v>150</v>
      </c>
      <c r="AR70" s="21">
        <f t="shared" si="24"/>
        <v>-150</v>
      </c>
    </row>
    <row r="71" spans="1:44">
      <c r="A71" s="69">
        <v>69</v>
      </c>
      <c r="B71" s="69">
        <v>105910</v>
      </c>
      <c r="C71" s="70" t="s">
        <v>1942</v>
      </c>
      <c r="D71" s="70" t="s">
        <v>51</v>
      </c>
      <c r="E71" s="60">
        <v>23</v>
      </c>
      <c r="F71" s="71">
        <v>150</v>
      </c>
      <c r="G71" s="62">
        <f t="shared" si="18"/>
        <v>450</v>
      </c>
      <c r="H71" s="63">
        <v>12000</v>
      </c>
      <c r="I71" s="63">
        <f t="shared" si="17"/>
        <v>3087.3265609903801</v>
      </c>
      <c r="J71" s="79">
        <v>0.25727721341586501</v>
      </c>
      <c r="K71" s="80">
        <v>13007.1</v>
      </c>
      <c r="L71" s="91">
        <f t="shared" si="19"/>
        <v>1.083925</v>
      </c>
      <c r="M71" s="82">
        <v>300</v>
      </c>
      <c r="N71" s="80">
        <v>150</v>
      </c>
      <c r="O71" s="83" t="s">
        <v>1943</v>
      </c>
      <c r="P71" s="47" t="s">
        <v>1836</v>
      </c>
      <c r="Q71" s="80">
        <v>13528.49</v>
      </c>
      <c r="R71" s="91">
        <f t="shared" si="20"/>
        <v>1.1273741666666699</v>
      </c>
      <c r="S71" s="80">
        <v>150</v>
      </c>
      <c r="T71" s="80">
        <v>150</v>
      </c>
      <c r="U71" s="80" t="s">
        <v>1944</v>
      </c>
      <c r="V71" s="47" t="s">
        <v>1836</v>
      </c>
      <c r="W71" s="80">
        <v>12022.51</v>
      </c>
      <c r="X71" s="81">
        <f t="shared" si="21"/>
        <v>1.00187583333333</v>
      </c>
      <c r="Y71" s="80"/>
      <c r="Z71" s="80">
        <v>150</v>
      </c>
      <c r="AA71" s="83"/>
      <c r="AB71" s="48" t="s">
        <v>1836</v>
      </c>
      <c r="AP71" s="21">
        <f t="shared" si="22"/>
        <v>450</v>
      </c>
      <c r="AQ71" s="21">
        <f t="shared" si="23"/>
        <v>450</v>
      </c>
      <c r="AR71" s="21">
        <f t="shared" si="24"/>
        <v>450</v>
      </c>
    </row>
    <row r="72" spans="1:44">
      <c r="A72" s="72">
        <v>70</v>
      </c>
      <c r="B72" s="72">
        <v>102935</v>
      </c>
      <c r="C72" s="73" t="s">
        <v>1945</v>
      </c>
      <c r="D72" s="73" t="s">
        <v>47</v>
      </c>
      <c r="E72" s="66">
        <v>24</v>
      </c>
      <c r="F72" s="74">
        <v>150</v>
      </c>
      <c r="G72" s="62">
        <f t="shared" si="18"/>
        <v>450</v>
      </c>
      <c r="H72" s="68">
        <v>10000</v>
      </c>
      <c r="I72" s="68">
        <f t="shared" si="17"/>
        <v>2785.2541967656002</v>
      </c>
      <c r="J72" s="85">
        <v>0.27852541967656003</v>
      </c>
      <c r="K72" s="86">
        <v>14716.76</v>
      </c>
      <c r="L72" s="92">
        <f t="shared" si="19"/>
        <v>1.471676</v>
      </c>
      <c r="M72" s="88">
        <v>150</v>
      </c>
      <c r="N72" s="86">
        <v>150</v>
      </c>
      <c r="O72" s="89" t="s">
        <v>1837</v>
      </c>
      <c r="P72" s="90" t="s">
        <v>1836</v>
      </c>
      <c r="Q72" s="86">
        <v>6872.67</v>
      </c>
      <c r="R72" s="87">
        <f t="shared" si="20"/>
        <v>0.68726699999999996</v>
      </c>
      <c r="S72" s="86"/>
      <c r="T72" s="86">
        <v>0</v>
      </c>
      <c r="U72" s="86"/>
      <c r="W72" s="102">
        <v>10569.13</v>
      </c>
      <c r="X72" s="100">
        <f t="shared" si="21"/>
        <v>1.056913</v>
      </c>
      <c r="Y72" s="99"/>
      <c r="Z72" s="99">
        <v>150</v>
      </c>
      <c r="AA72" s="104"/>
      <c r="AB72" s="48" t="s">
        <v>1836</v>
      </c>
      <c r="AP72" s="21">
        <f t="shared" si="22"/>
        <v>150</v>
      </c>
      <c r="AQ72" s="21">
        <f t="shared" si="23"/>
        <v>300</v>
      </c>
      <c r="AR72" s="21">
        <f t="shared" si="24"/>
        <v>0</v>
      </c>
    </row>
    <row r="73" spans="1:44">
      <c r="A73" s="72">
        <v>71</v>
      </c>
      <c r="B73" s="72">
        <v>721</v>
      </c>
      <c r="C73" s="73" t="s">
        <v>1946</v>
      </c>
      <c r="D73" s="73" t="s">
        <v>59</v>
      </c>
      <c r="E73" s="66">
        <v>24</v>
      </c>
      <c r="F73" s="74">
        <v>150</v>
      </c>
      <c r="G73" s="62">
        <f t="shared" si="18"/>
        <v>450</v>
      </c>
      <c r="H73" s="68">
        <v>12000</v>
      </c>
      <c r="I73" s="68">
        <f t="shared" si="17"/>
        <v>3002.8223923659598</v>
      </c>
      <c r="J73" s="85">
        <v>0.25023519936382999</v>
      </c>
      <c r="K73" s="86">
        <v>12058.45</v>
      </c>
      <c r="L73" s="87">
        <f t="shared" si="19"/>
        <v>1.00487083333333</v>
      </c>
      <c r="M73" s="88"/>
      <c r="N73" s="86">
        <v>150</v>
      </c>
      <c r="O73" s="89"/>
      <c r="P73" s="90" t="s">
        <v>1836</v>
      </c>
      <c r="Q73" s="86">
        <v>12329.03</v>
      </c>
      <c r="R73" s="92">
        <f t="shared" si="20"/>
        <v>1.0274191666666701</v>
      </c>
      <c r="S73" s="86">
        <v>150</v>
      </c>
      <c r="T73" s="86">
        <v>150</v>
      </c>
      <c r="U73" s="86" t="s">
        <v>1947</v>
      </c>
      <c r="V73" s="47" t="s">
        <v>1836</v>
      </c>
      <c r="W73" s="99">
        <v>9995.23</v>
      </c>
      <c r="X73" s="100">
        <f t="shared" si="21"/>
        <v>0.83293583333333299</v>
      </c>
      <c r="Y73" s="99"/>
      <c r="Z73" s="99">
        <v>0</v>
      </c>
      <c r="AA73" s="104"/>
      <c r="AP73" s="21">
        <f t="shared" si="22"/>
        <v>150</v>
      </c>
      <c r="AQ73" s="21">
        <f t="shared" si="23"/>
        <v>300</v>
      </c>
      <c r="AR73" s="21">
        <f t="shared" si="24"/>
        <v>0</v>
      </c>
    </row>
    <row r="74" spans="1:44" ht="24">
      <c r="A74" s="72">
        <v>72</v>
      </c>
      <c r="B74" s="72">
        <v>367</v>
      </c>
      <c r="C74" s="73" t="s">
        <v>1948</v>
      </c>
      <c r="D74" s="73" t="s">
        <v>55</v>
      </c>
      <c r="E74" s="66">
        <v>24</v>
      </c>
      <c r="F74" s="74">
        <v>150</v>
      </c>
      <c r="G74" s="62">
        <f t="shared" si="18"/>
        <v>450</v>
      </c>
      <c r="H74" s="68">
        <v>12000</v>
      </c>
      <c r="I74" s="68">
        <f t="shared" si="17"/>
        <v>2452.8422482432402</v>
      </c>
      <c r="J74" s="85">
        <v>0.20440352068693701</v>
      </c>
      <c r="K74" s="86">
        <v>13033.05</v>
      </c>
      <c r="L74" s="87">
        <f t="shared" si="19"/>
        <v>1.0860875000000001</v>
      </c>
      <c r="M74" s="88"/>
      <c r="N74" s="86">
        <v>150</v>
      </c>
      <c r="O74" s="89"/>
      <c r="P74" s="90" t="s">
        <v>1836</v>
      </c>
      <c r="Q74" s="86">
        <v>12092.4</v>
      </c>
      <c r="R74" s="87">
        <f t="shared" si="20"/>
        <v>1.0077</v>
      </c>
      <c r="S74" s="86"/>
      <c r="T74" s="86">
        <v>150</v>
      </c>
      <c r="U74" s="86"/>
      <c r="V74" s="47" t="s">
        <v>1836</v>
      </c>
      <c r="W74" s="99">
        <v>14696.84</v>
      </c>
      <c r="X74" s="101">
        <f t="shared" si="21"/>
        <v>1.2247366666666699</v>
      </c>
      <c r="Y74" s="99">
        <v>300</v>
      </c>
      <c r="Z74" s="99">
        <v>150</v>
      </c>
      <c r="AA74" s="104" t="s">
        <v>1949</v>
      </c>
      <c r="AB74" s="48" t="s">
        <v>1836</v>
      </c>
      <c r="AP74" s="21">
        <f t="shared" si="22"/>
        <v>300</v>
      </c>
      <c r="AQ74" s="21">
        <f t="shared" si="23"/>
        <v>450</v>
      </c>
      <c r="AR74" s="21">
        <f t="shared" si="24"/>
        <v>300</v>
      </c>
    </row>
    <row r="75" spans="1:44">
      <c r="A75" s="69">
        <v>73</v>
      </c>
      <c r="B75" s="69">
        <v>107728</v>
      </c>
      <c r="C75" s="70" t="s">
        <v>1950</v>
      </c>
      <c r="D75" s="70" t="s">
        <v>49</v>
      </c>
      <c r="E75" s="60">
        <v>25</v>
      </c>
      <c r="F75" s="71">
        <v>150</v>
      </c>
      <c r="G75" s="62">
        <f t="shared" si="18"/>
        <v>450</v>
      </c>
      <c r="H75" s="63">
        <v>12000</v>
      </c>
      <c r="I75" s="63">
        <f t="shared" si="17"/>
        <v>2440.87701884138</v>
      </c>
      <c r="J75" s="79">
        <v>0.20340641823678199</v>
      </c>
      <c r="K75" s="80">
        <v>14741.33</v>
      </c>
      <c r="L75" s="91">
        <f t="shared" si="19"/>
        <v>1.2284441666666699</v>
      </c>
      <c r="M75" s="82">
        <v>150</v>
      </c>
      <c r="N75" s="80">
        <v>150</v>
      </c>
      <c r="O75" s="83" t="s">
        <v>1951</v>
      </c>
      <c r="P75" s="47" t="s">
        <v>1836</v>
      </c>
      <c r="Q75" s="80">
        <v>8519.0400000000009</v>
      </c>
      <c r="R75" s="81">
        <f t="shared" si="20"/>
        <v>0.70992</v>
      </c>
      <c r="S75" s="80"/>
      <c r="T75" s="80">
        <v>0</v>
      </c>
      <c r="U75" s="80"/>
      <c r="W75" s="80">
        <v>12627.02</v>
      </c>
      <c r="X75" s="81">
        <f t="shared" si="21"/>
        <v>1.0522516666666699</v>
      </c>
      <c r="Y75" s="80"/>
      <c r="Z75" s="80">
        <v>150</v>
      </c>
      <c r="AA75" s="83"/>
      <c r="AB75" s="48" t="s">
        <v>1836</v>
      </c>
      <c r="AP75" s="21">
        <f t="shared" si="22"/>
        <v>150</v>
      </c>
      <c r="AQ75" s="21">
        <f t="shared" si="23"/>
        <v>300</v>
      </c>
      <c r="AR75" s="21">
        <f t="shared" si="24"/>
        <v>0</v>
      </c>
    </row>
    <row r="76" spans="1:44">
      <c r="A76" s="69">
        <v>74</v>
      </c>
      <c r="B76" s="69">
        <v>743</v>
      </c>
      <c r="C76" s="70" t="s">
        <v>1952</v>
      </c>
      <c r="D76" s="70" t="s">
        <v>51</v>
      </c>
      <c r="E76" s="60">
        <v>25</v>
      </c>
      <c r="F76" s="71">
        <v>150</v>
      </c>
      <c r="G76" s="62">
        <f t="shared" si="18"/>
        <v>450</v>
      </c>
      <c r="H76" s="63">
        <v>14000</v>
      </c>
      <c r="I76" s="63">
        <f t="shared" si="17"/>
        <v>3680.9343956358098</v>
      </c>
      <c r="J76" s="79">
        <v>0.26292388540255801</v>
      </c>
      <c r="K76" s="80">
        <v>10717.15</v>
      </c>
      <c r="L76" s="81">
        <f t="shared" si="19"/>
        <v>0.76551071428571404</v>
      </c>
      <c r="M76" s="82"/>
      <c r="N76" s="80">
        <v>0</v>
      </c>
      <c r="O76" s="83"/>
      <c r="Q76" s="80">
        <v>14125.65</v>
      </c>
      <c r="R76" s="81">
        <f t="shared" si="20"/>
        <v>1.008975</v>
      </c>
      <c r="S76" s="80"/>
      <c r="T76" s="80">
        <v>150</v>
      </c>
      <c r="U76" s="80"/>
      <c r="V76" s="47" t="s">
        <v>1836</v>
      </c>
      <c r="W76" s="80">
        <v>8356.42</v>
      </c>
      <c r="X76" s="81">
        <f t="shared" si="21"/>
        <v>0.59688714285714295</v>
      </c>
      <c r="Y76" s="80"/>
      <c r="Z76" s="80">
        <v>0</v>
      </c>
      <c r="AA76" s="83"/>
      <c r="AP76" s="21">
        <f t="shared" si="22"/>
        <v>0</v>
      </c>
      <c r="AQ76" s="21">
        <f t="shared" si="23"/>
        <v>150</v>
      </c>
      <c r="AR76" s="21">
        <f t="shared" si="24"/>
        <v>-300</v>
      </c>
    </row>
    <row r="77" spans="1:44">
      <c r="A77" s="69">
        <v>75</v>
      </c>
      <c r="B77" s="69">
        <v>587</v>
      </c>
      <c r="C77" s="70" t="s">
        <v>1953</v>
      </c>
      <c r="D77" s="70" t="s">
        <v>55</v>
      </c>
      <c r="E77" s="60">
        <v>25</v>
      </c>
      <c r="F77" s="71">
        <v>150</v>
      </c>
      <c r="G77" s="62">
        <f t="shared" si="18"/>
        <v>450</v>
      </c>
      <c r="H77" s="63">
        <v>13000</v>
      </c>
      <c r="I77" s="63">
        <f t="shared" si="17"/>
        <v>2708.4690778005202</v>
      </c>
      <c r="J77" s="79">
        <v>0.20834377521542499</v>
      </c>
      <c r="K77" s="80">
        <v>14000.6</v>
      </c>
      <c r="L77" s="81">
        <f t="shared" si="19"/>
        <v>1.07696923076923</v>
      </c>
      <c r="M77" s="82"/>
      <c r="N77" s="80">
        <v>150</v>
      </c>
      <c r="O77" s="83"/>
      <c r="P77" s="47" t="s">
        <v>1836</v>
      </c>
      <c r="Q77" s="80">
        <v>13187.27</v>
      </c>
      <c r="R77" s="91">
        <f t="shared" si="20"/>
        <v>1.01440538461538</v>
      </c>
      <c r="S77" s="80">
        <v>150</v>
      </c>
      <c r="T77" s="80">
        <v>150</v>
      </c>
      <c r="U77" s="80" t="s">
        <v>1954</v>
      </c>
      <c r="V77" s="47" t="s">
        <v>1836</v>
      </c>
      <c r="W77" s="80">
        <v>14126.2</v>
      </c>
      <c r="X77" s="91">
        <f t="shared" si="21"/>
        <v>1.08663076923077</v>
      </c>
      <c r="Y77" s="80">
        <v>150</v>
      </c>
      <c r="Z77" s="80">
        <v>150</v>
      </c>
      <c r="AA77" s="83" t="s">
        <v>1951</v>
      </c>
      <c r="AB77" s="48" t="s">
        <v>1836</v>
      </c>
      <c r="AP77" s="21">
        <f t="shared" si="22"/>
        <v>300</v>
      </c>
      <c r="AQ77" s="21">
        <f t="shared" si="23"/>
        <v>450</v>
      </c>
      <c r="AR77" s="21">
        <f t="shared" si="24"/>
        <v>300</v>
      </c>
    </row>
    <row r="78" spans="1:44">
      <c r="A78" s="72">
        <v>76</v>
      </c>
      <c r="B78" s="72">
        <v>710</v>
      </c>
      <c r="C78" s="73" t="s">
        <v>1955</v>
      </c>
      <c r="D78" s="73" t="s">
        <v>55</v>
      </c>
      <c r="E78" s="66">
        <v>26</v>
      </c>
      <c r="F78" s="74">
        <v>150</v>
      </c>
      <c r="G78" s="62">
        <f t="shared" si="18"/>
        <v>450</v>
      </c>
      <c r="H78" s="68">
        <v>10500</v>
      </c>
      <c r="I78" s="68">
        <f t="shared" si="17"/>
        <v>2760.0090201077501</v>
      </c>
      <c r="J78" s="85">
        <v>0.26285800191502401</v>
      </c>
      <c r="K78" s="86">
        <v>10520.63</v>
      </c>
      <c r="L78" s="87">
        <f t="shared" si="19"/>
        <v>1.00196476190476</v>
      </c>
      <c r="M78" s="88"/>
      <c r="N78" s="86">
        <v>150</v>
      </c>
      <c r="O78" s="89"/>
      <c r="P78" s="90" t="s">
        <v>1836</v>
      </c>
      <c r="Q78" s="86">
        <v>10599.4</v>
      </c>
      <c r="R78" s="87">
        <f t="shared" si="20"/>
        <v>1.0094666666666701</v>
      </c>
      <c r="S78" s="86"/>
      <c r="T78" s="86">
        <v>150</v>
      </c>
      <c r="U78" s="86"/>
      <c r="V78" s="108"/>
      <c r="W78" s="99">
        <v>10898.34</v>
      </c>
      <c r="X78" s="101">
        <f t="shared" si="21"/>
        <v>1.03793714285714</v>
      </c>
      <c r="Y78" s="99">
        <v>300</v>
      </c>
      <c r="Z78" s="99">
        <v>150</v>
      </c>
      <c r="AA78" s="104" t="s">
        <v>1956</v>
      </c>
      <c r="AB78" s="48" t="s">
        <v>1836</v>
      </c>
      <c r="AP78" s="21">
        <f t="shared" si="22"/>
        <v>300</v>
      </c>
      <c r="AQ78" s="21">
        <f t="shared" si="23"/>
        <v>450</v>
      </c>
      <c r="AR78" s="21">
        <f t="shared" si="24"/>
        <v>300</v>
      </c>
    </row>
    <row r="79" spans="1:44">
      <c r="A79" s="72">
        <v>77</v>
      </c>
      <c r="B79" s="72">
        <v>108277</v>
      </c>
      <c r="C79" s="73" t="s">
        <v>1957</v>
      </c>
      <c r="D79" s="73" t="s">
        <v>53</v>
      </c>
      <c r="E79" s="66">
        <v>26</v>
      </c>
      <c r="F79" s="74">
        <v>150</v>
      </c>
      <c r="G79" s="62">
        <f t="shared" si="18"/>
        <v>450</v>
      </c>
      <c r="H79" s="68">
        <v>10500</v>
      </c>
      <c r="I79" s="68">
        <f t="shared" si="17"/>
        <v>2100</v>
      </c>
      <c r="J79" s="85">
        <v>0.2</v>
      </c>
      <c r="K79" s="86">
        <v>9062.5300000000007</v>
      </c>
      <c r="L79" s="87">
        <f t="shared" si="19"/>
        <v>0.863098095238095</v>
      </c>
      <c r="M79" s="88"/>
      <c r="N79" s="86">
        <v>0</v>
      </c>
      <c r="O79" s="89"/>
      <c r="P79" s="90"/>
      <c r="Q79" s="86">
        <v>9075.7999999999993</v>
      </c>
      <c r="R79" s="87">
        <f t="shared" si="20"/>
        <v>0.864361904761905</v>
      </c>
      <c r="S79" s="86"/>
      <c r="T79" s="86">
        <v>0</v>
      </c>
      <c r="U79" s="86"/>
      <c r="V79" s="108"/>
      <c r="W79" s="99">
        <v>5511.13</v>
      </c>
      <c r="X79" s="100">
        <f t="shared" si="21"/>
        <v>0.52486952380952401</v>
      </c>
      <c r="Y79" s="99"/>
      <c r="Z79" s="99">
        <v>0</v>
      </c>
      <c r="AA79" s="104"/>
      <c r="AP79" s="21">
        <f t="shared" si="22"/>
        <v>0</v>
      </c>
      <c r="AQ79" s="21">
        <f t="shared" si="23"/>
        <v>0</v>
      </c>
      <c r="AR79" s="21">
        <f t="shared" si="24"/>
        <v>-450</v>
      </c>
    </row>
    <row r="80" spans="1:44">
      <c r="A80" s="72">
        <v>78</v>
      </c>
      <c r="B80" s="72">
        <v>570</v>
      </c>
      <c r="C80" s="73" t="s">
        <v>1958</v>
      </c>
      <c r="D80" s="73" t="s">
        <v>53</v>
      </c>
      <c r="E80" s="66">
        <v>26</v>
      </c>
      <c r="F80" s="74">
        <v>150</v>
      </c>
      <c r="G80" s="62">
        <f t="shared" si="18"/>
        <v>450</v>
      </c>
      <c r="H80" s="68">
        <v>10000</v>
      </c>
      <c r="I80" s="68">
        <f t="shared" si="17"/>
        <v>2045.59926977135</v>
      </c>
      <c r="J80" s="85">
        <v>0.20455992697713499</v>
      </c>
      <c r="K80" s="86">
        <v>10293.58</v>
      </c>
      <c r="L80" s="92">
        <f t="shared" si="19"/>
        <v>1.029358</v>
      </c>
      <c r="M80" s="88">
        <v>150</v>
      </c>
      <c r="N80" s="86">
        <v>150</v>
      </c>
      <c r="O80" s="89" t="s">
        <v>1959</v>
      </c>
      <c r="P80" s="90" t="s">
        <v>1836</v>
      </c>
      <c r="Q80" s="86">
        <v>10205.879999999999</v>
      </c>
      <c r="R80" s="92">
        <f t="shared" si="20"/>
        <v>1.0205880000000001</v>
      </c>
      <c r="S80" s="86">
        <v>150</v>
      </c>
      <c r="T80" s="86">
        <v>150</v>
      </c>
      <c r="U80" s="86" t="s">
        <v>1959</v>
      </c>
      <c r="V80" s="108" t="s">
        <v>1836</v>
      </c>
      <c r="W80" s="99">
        <v>7917.71</v>
      </c>
      <c r="X80" s="100">
        <f t="shared" si="21"/>
        <v>0.791771</v>
      </c>
      <c r="Y80" s="99"/>
      <c r="Z80" s="99">
        <v>0</v>
      </c>
      <c r="AA80" s="104"/>
      <c r="AP80" s="21">
        <f t="shared" si="22"/>
        <v>300</v>
      </c>
      <c r="AQ80" s="21">
        <f t="shared" si="23"/>
        <v>300</v>
      </c>
      <c r="AR80" s="21">
        <f t="shared" si="24"/>
        <v>150</v>
      </c>
    </row>
    <row r="81" spans="1:44">
      <c r="A81" s="69">
        <v>79</v>
      </c>
      <c r="B81" s="69">
        <v>56</v>
      </c>
      <c r="C81" s="70" t="s">
        <v>1960</v>
      </c>
      <c r="D81" s="70" t="s">
        <v>55</v>
      </c>
      <c r="E81" s="60">
        <v>27</v>
      </c>
      <c r="F81" s="71">
        <v>150</v>
      </c>
      <c r="G81" s="62">
        <f t="shared" si="18"/>
        <v>450</v>
      </c>
      <c r="H81" s="63">
        <v>11000</v>
      </c>
      <c r="I81" s="63">
        <f t="shared" si="17"/>
        <v>2425.38985702328</v>
      </c>
      <c r="J81" s="79">
        <v>0.220489987002116</v>
      </c>
      <c r="K81" s="80">
        <v>11254.95</v>
      </c>
      <c r="L81" s="81">
        <f t="shared" si="19"/>
        <v>1.0231772727272701</v>
      </c>
      <c r="M81" s="82"/>
      <c r="N81" s="80">
        <v>150</v>
      </c>
      <c r="O81" s="83"/>
      <c r="P81" s="47" t="s">
        <v>1836</v>
      </c>
      <c r="Q81" s="80">
        <v>12687.96</v>
      </c>
      <c r="R81" s="91">
        <f t="shared" si="20"/>
        <v>1.15345090909091</v>
      </c>
      <c r="S81" s="80">
        <v>150</v>
      </c>
      <c r="T81" s="80">
        <v>150</v>
      </c>
      <c r="U81" s="80" t="s">
        <v>1961</v>
      </c>
      <c r="V81" s="47" t="s">
        <v>1836</v>
      </c>
      <c r="W81" s="80">
        <v>11212.56</v>
      </c>
      <c r="X81" s="91">
        <f t="shared" si="21"/>
        <v>1.01932363636364</v>
      </c>
      <c r="Y81" s="80">
        <v>300</v>
      </c>
      <c r="Z81" s="80">
        <v>150</v>
      </c>
      <c r="AA81" s="83" t="s">
        <v>1962</v>
      </c>
      <c r="AB81" s="48" t="s">
        <v>1836</v>
      </c>
      <c r="AP81" s="21">
        <f t="shared" si="22"/>
        <v>450</v>
      </c>
      <c r="AQ81" s="21">
        <f t="shared" si="23"/>
        <v>450</v>
      </c>
      <c r="AR81" s="21">
        <f t="shared" si="24"/>
        <v>450</v>
      </c>
    </row>
    <row r="82" spans="1:44">
      <c r="A82" s="69">
        <v>80</v>
      </c>
      <c r="B82" s="69">
        <v>104838</v>
      </c>
      <c r="C82" s="70" t="s">
        <v>1963</v>
      </c>
      <c r="D82" s="70" t="s">
        <v>55</v>
      </c>
      <c r="E82" s="60">
        <v>27</v>
      </c>
      <c r="F82" s="71">
        <v>150</v>
      </c>
      <c r="G82" s="62">
        <f t="shared" si="18"/>
        <v>450</v>
      </c>
      <c r="H82" s="63">
        <v>10500</v>
      </c>
      <c r="I82" s="63">
        <f t="shared" si="17"/>
        <v>2122.95546272515</v>
      </c>
      <c r="J82" s="79">
        <v>0.202186234545252</v>
      </c>
      <c r="K82" s="80">
        <v>7297.76</v>
      </c>
      <c r="L82" s="81">
        <f t="shared" si="19"/>
        <v>0.69502476190476203</v>
      </c>
      <c r="M82" s="82"/>
      <c r="N82" s="80">
        <v>0</v>
      </c>
      <c r="O82" s="83"/>
      <c r="Q82" s="80">
        <v>10667.21</v>
      </c>
      <c r="R82" s="81">
        <f t="shared" si="20"/>
        <v>1.01592476190476</v>
      </c>
      <c r="S82" s="80"/>
      <c r="T82" s="80">
        <v>150</v>
      </c>
      <c r="U82" s="80"/>
      <c r="V82" s="47" t="s">
        <v>1836</v>
      </c>
      <c r="W82" s="80">
        <v>7618.67</v>
      </c>
      <c r="X82" s="81">
        <f t="shared" si="21"/>
        <v>0.72558761904761904</v>
      </c>
      <c r="Y82" s="80"/>
      <c r="Z82" s="80">
        <v>0</v>
      </c>
      <c r="AA82" s="83"/>
      <c r="AP82" s="21">
        <f t="shared" si="22"/>
        <v>0</v>
      </c>
      <c r="AQ82" s="21">
        <f t="shared" si="23"/>
        <v>150</v>
      </c>
      <c r="AR82" s="21">
        <f t="shared" si="24"/>
        <v>-300</v>
      </c>
    </row>
    <row r="83" spans="1:44">
      <c r="A83" s="69">
        <v>81</v>
      </c>
      <c r="B83" s="69">
        <v>106865</v>
      </c>
      <c r="C83" s="70" t="s">
        <v>1964</v>
      </c>
      <c r="D83" s="70" t="s">
        <v>47</v>
      </c>
      <c r="E83" s="60">
        <v>27</v>
      </c>
      <c r="F83" s="71">
        <v>150</v>
      </c>
      <c r="G83" s="62">
        <f t="shared" si="18"/>
        <v>450</v>
      </c>
      <c r="H83" s="63">
        <v>10500</v>
      </c>
      <c r="I83" s="63">
        <f t="shared" si="17"/>
        <v>1837.5</v>
      </c>
      <c r="J83" s="79">
        <v>0.17499999999999999</v>
      </c>
      <c r="K83" s="80">
        <v>11465.76</v>
      </c>
      <c r="L83" s="91">
        <f t="shared" si="19"/>
        <v>1.0919771428571401</v>
      </c>
      <c r="M83" s="82">
        <v>150</v>
      </c>
      <c r="N83" s="80">
        <v>150</v>
      </c>
      <c r="O83" s="83" t="s">
        <v>1965</v>
      </c>
      <c r="P83" s="47" t="s">
        <v>1836</v>
      </c>
      <c r="Q83" s="80">
        <v>8135.3</v>
      </c>
      <c r="R83" s="81">
        <f t="shared" si="20"/>
        <v>0.77479047619047603</v>
      </c>
      <c r="S83" s="80"/>
      <c r="T83" s="80">
        <v>0</v>
      </c>
      <c r="U83" s="80"/>
      <c r="W83" s="80">
        <v>7718.57</v>
      </c>
      <c r="X83" s="81">
        <f t="shared" si="21"/>
        <v>0.73510190476190496</v>
      </c>
      <c r="Y83" s="80"/>
      <c r="Z83" s="80">
        <v>0</v>
      </c>
      <c r="AA83" s="83"/>
      <c r="AP83" s="21">
        <f t="shared" si="22"/>
        <v>150</v>
      </c>
      <c r="AQ83" s="21">
        <f t="shared" si="23"/>
        <v>150</v>
      </c>
      <c r="AR83" s="21">
        <f t="shared" si="24"/>
        <v>-150</v>
      </c>
    </row>
    <row r="84" spans="1:44">
      <c r="A84" s="72">
        <v>82</v>
      </c>
      <c r="B84" s="72">
        <v>752</v>
      </c>
      <c r="C84" s="73" t="s">
        <v>541</v>
      </c>
      <c r="D84" s="73" t="s">
        <v>53</v>
      </c>
      <c r="E84" s="66">
        <v>28</v>
      </c>
      <c r="F84" s="74">
        <v>150</v>
      </c>
      <c r="G84" s="62">
        <f t="shared" si="18"/>
        <v>450</v>
      </c>
      <c r="H84" s="68">
        <v>10000</v>
      </c>
      <c r="I84" s="68">
        <f t="shared" si="17"/>
        <v>2000</v>
      </c>
      <c r="J84" s="85">
        <v>0.2</v>
      </c>
      <c r="K84" s="86">
        <v>8884.66</v>
      </c>
      <c r="L84" s="87">
        <f t="shared" si="19"/>
        <v>0.88846599999999998</v>
      </c>
      <c r="M84" s="88"/>
      <c r="N84" s="86">
        <v>0</v>
      </c>
      <c r="O84" s="89"/>
      <c r="P84" s="90"/>
      <c r="Q84" s="86">
        <v>5959.13</v>
      </c>
      <c r="R84" s="87">
        <f t="shared" si="20"/>
        <v>0.59591300000000003</v>
      </c>
      <c r="S84" s="86"/>
      <c r="T84" s="86">
        <v>0</v>
      </c>
      <c r="U84" s="86"/>
      <c r="W84" s="99">
        <v>5903.33</v>
      </c>
      <c r="X84" s="100">
        <f t="shared" si="21"/>
        <v>0.590333</v>
      </c>
      <c r="Y84" s="99"/>
      <c r="Z84" s="99">
        <v>0</v>
      </c>
      <c r="AA84" s="104"/>
      <c r="AP84" s="21">
        <f t="shared" si="22"/>
        <v>0</v>
      </c>
      <c r="AQ84" s="21">
        <f t="shared" si="23"/>
        <v>0</v>
      </c>
      <c r="AR84" s="21">
        <f t="shared" si="24"/>
        <v>-450</v>
      </c>
    </row>
    <row r="85" spans="1:44">
      <c r="A85" s="72">
        <v>83</v>
      </c>
      <c r="B85" s="72">
        <v>704</v>
      </c>
      <c r="C85" s="73" t="s">
        <v>1966</v>
      </c>
      <c r="D85" s="73" t="s">
        <v>55</v>
      </c>
      <c r="E85" s="66">
        <v>28</v>
      </c>
      <c r="F85" s="74">
        <v>150</v>
      </c>
      <c r="G85" s="62">
        <f t="shared" si="18"/>
        <v>450</v>
      </c>
      <c r="H85" s="68">
        <v>12500</v>
      </c>
      <c r="I85" s="68">
        <f t="shared" si="17"/>
        <v>2663.3418052362399</v>
      </c>
      <c r="J85" s="85">
        <v>0.21306734441889899</v>
      </c>
      <c r="K85" s="86">
        <v>12514.74</v>
      </c>
      <c r="L85" s="87">
        <f t="shared" si="19"/>
        <v>1.0011791999999999</v>
      </c>
      <c r="M85" s="88"/>
      <c r="N85" s="86">
        <v>150</v>
      </c>
      <c r="O85" s="89"/>
      <c r="P85" s="90" t="s">
        <v>1836</v>
      </c>
      <c r="Q85" s="86">
        <v>5394.79</v>
      </c>
      <c r="R85" s="87">
        <f t="shared" si="20"/>
        <v>0.4315832</v>
      </c>
      <c r="S85" s="86"/>
      <c r="T85" s="86">
        <v>0</v>
      </c>
      <c r="U85" s="86"/>
      <c r="W85" s="99">
        <v>6057.53</v>
      </c>
      <c r="X85" s="100">
        <f t="shared" si="21"/>
        <v>0.48460239999999999</v>
      </c>
      <c r="Y85" s="99"/>
      <c r="Z85" s="99">
        <v>0</v>
      </c>
      <c r="AA85" s="104"/>
      <c r="AP85" s="21">
        <f t="shared" si="22"/>
        <v>0</v>
      </c>
      <c r="AQ85" s="21">
        <f t="shared" si="23"/>
        <v>150</v>
      </c>
      <c r="AR85" s="21">
        <f t="shared" si="24"/>
        <v>-300</v>
      </c>
    </row>
    <row r="86" spans="1:44">
      <c r="A86" s="72">
        <v>84</v>
      </c>
      <c r="B86" s="72">
        <v>727</v>
      </c>
      <c r="C86" s="73" t="s">
        <v>1967</v>
      </c>
      <c r="D86" s="73" t="s">
        <v>53</v>
      </c>
      <c r="E86" s="66">
        <v>28</v>
      </c>
      <c r="F86" s="74">
        <v>150</v>
      </c>
      <c r="G86" s="62">
        <f t="shared" si="18"/>
        <v>450</v>
      </c>
      <c r="H86" s="68">
        <v>10000</v>
      </c>
      <c r="I86" s="68">
        <f t="shared" si="17"/>
        <v>2307.3637252154399</v>
      </c>
      <c r="J86" s="85">
        <v>0.230736372521544</v>
      </c>
      <c r="K86" s="86">
        <v>11499.48</v>
      </c>
      <c r="L86" s="92">
        <f t="shared" si="19"/>
        <v>1.149948</v>
      </c>
      <c r="M86" s="88">
        <v>150</v>
      </c>
      <c r="N86" s="86">
        <v>150</v>
      </c>
      <c r="O86" s="89" t="s">
        <v>1968</v>
      </c>
      <c r="P86" s="90" t="s">
        <v>1836</v>
      </c>
      <c r="Q86" s="86">
        <v>7014.97</v>
      </c>
      <c r="R86" s="87">
        <f t="shared" si="20"/>
        <v>0.70149700000000004</v>
      </c>
      <c r="S86" s="86"/>
      <c r="T86" s="86">
        <v>0</v>
      </c>
      <c r="U86" s="86"/>
      <c r="W86" s="99">
        <v>6560.67</v>
      </c>
      <c r="X86" s="100">
        <f t="shared" si="21"/>
        <v>0.65606699999999996</v>
      </c>
      <c r="Y86" s="99"/>
      <c r="Z86" s="99">
        <v>0</v>
      </c>
      <c r="AA86" s="104"/>
      <c r="AP86" s="21">
        <f t="shared" si="22"/>
        <v>150</v>
      </c>
      <c r="AQ86" s="21">
        <f t="shared" si="23"/>
        <v>150</v>
      </c>
      <c r="AR86" s="21">
        <f t="shared" si="24"/>
        <v>-150</v>
      </c>
    </row>
    <row r="87" spans="1:44" ht="18" customHeight="1">
      <c r="A87" s="69">
        <v>85</v>
      </c>
      <c r="B87" s="69">
        <v>740</v>
      </c>
      <c r="C87" s="70" t="s">
        <v>1969</v>
      </c>
      <c r="D87" s="70" t="s">
        <v>51</v>
      </c>
      <c r="E87" s="60">
        <v>29</v>
      </c>
      <c r="F87" s="71">
        <v>150</v>
      </c>
      <c r="G87" s="62">
        <f t="shared" si="18"/>
        <v>450</v>
      </c>
      <c r="H87" s="63">
        <v>10500</v>
      </c>
      <c r="I87" s="63">
        <f t="shared" si="17"/>
        <v>2726.8756796129101</v>
      </c>
      <c r="J87" s="79">
        <v>0.25970244567742001</v>
      </c>
      <c r="K87" s="80">
        <v>10628.51</v>
      </c>
      <c r="L87" s="91">
        <f t="shared" si="19"/>
        <v>1.0122390476190499</v>
      </c>
      <c r="M87" s="82">
        <v>300</v>
      </c>
      <c r="N87" s="80">
        <v>150</v>
      </c>
      <c r="O87" s="83" t="s">
        <v>1970</v>
      </c>
      <c r="P87" s="47" t="s">
        <v>1836</v>
      </c>
      <c r="Q87" s="80">
        <v>5970.67</v>
      </c>
      <c r="R87" s="81">
        <f t="shared" si="20"/>
        <v>0.56863523809523797</v>
      </c>
      <c r="S87" s="80"/>
      <c r="T87" s="80">
        <v>0</v>
      </c>
      <c r="U87" s="80"/>
      <c r="W87" s="80">
        <v>4837.9399999999996</v>
      </c>
      <c r="X87" s="81">
        <f t="shared" si="21"/>
        <v>0.46075619047618999</v>
      </c>
      <c r="Y87" s="80"/>
      <c r="Z87" s="80">
        <v>0</v>
      </c>
      <c r="AA87" s="83"/>
      <c r="AP87" s="21">
        <f t="shared" si="22"/>
        <v>300</v>
      </c>
      <c r="AQ87" s="21">
        <f t="shared" si="23"/>
        <v>150</v>
      </c>
      <c r="AR87" s="21">
        <f t="shared" si="24"/>
        <v>0</v>
      </c>
    </row>
    <row r="88" spans="1:44" ht="18" customHeight="1">
      <c r="A88" s="69">
        <v>86</v>
      </c>
      <c r="B88" s="69">
        <v>723</v>
      </c>
      <c r="C88" s="70" t="s">
        <v>1971</v>
      </c>
      <c r="D88" s="70" t="s">
        <v>47</v>
      </c>
      <c r="E88" s="60">
        <v>29</v>
      </c>
      <c r="F88" s="71">
        <v>150</v>
      </c>
      <c r="G88" s="62">
        <f t="shared" si="18"/>
        <v>450</v>
      </c>
      <c r="H88" s="63">
        <v>10000</v>
      </c>
      <c r="I88" s="63">
        <f t="shared" si="17"/>
        <v>1900</v>
      </c>
      <c r="J88" s="79">
        <v>0.19</v>
      </c>
      <c r="K88" s="80">
        <v>4819.51</v>
      </c>
      <c r="L88" s="81">
        <f t="shared" si="19"/>
        <v>0.48195100000000002</v>
      </c>
      <c r="M88" s="82"/>
      <c r="N88" s="80">
        <v>0</v>
      </c>
      <c r="O88" s="83"/>
      <c r="Q88" s="80">
        <v>10157.709999999999</v>
      </c>
      <c r="R88" s="81">
        <f t="shared" si="20"/>
        <v>1.015771</v>
      </c>
      <c r="S88" s="80">
        <v>300</v>
      </c>
      <c r="T88" s="80">
        <v>150</v>
      </c>
      <c r="U88" s="80" t="s">
        <v>1970</v>
      </c>
      <c r="V88" s="47" t="s">
        <v>1836</v>
      </c>
      <c r="W88" s="80">
        <v>6855.32</v>
      </c>
      <c r="X88" s="81">
        <f t="shared" si="21"/>
        <v>0.68553200000000003</v>
      </c>
      <c r="Y88" s="80"/>
      <c r="Z88" s="80">
        <v>0</v>
      </c>
      <c r="AA88" s="83"/>
      <c r="AP88" s="21">
        <f t="shared" si="22"/>
        <v>300</v>
      </c>
      <c r="AQ88" s="21">
        <f t="shared" si="23"/>
        <v>150</v>
      </c>
      <c r="AR88" s="21">
        <f t="shared" si="24"/>
        <v>0</v>
      </c>
    </row>
    <row r="89" spans="1:44" ht="36">
      <c r="A89" s="58">
        <v>87</v>
      </c>
      <c r="B89" s="58">
        <v>114844</v>
      </c>
      <c r="C89" s="59" t="s">
        <v>1972</v>
      </c>
      <c r="D89" s="59" t="s">
        <v>47</v>
      </c>
      <c r="E89" s="60">
        <v>29</v>
      </c>
      <c r="F89" s="61">
        <v>150</v>
      </c>
      <c r="G89" s="62">
        <f t="shared" si="18"/>
        <v>450</v>
      </c>
      <c r="H89" s="63">
        <v>11000</v>
      </c>
      <c r="I89" s="63">
        <f t="shared" si="17"/>
        <v>1815</v>
      </c>
      <c r="J89" s="79">
        <v>0.16500000000000001</v>
      </c>
      <c r="K89" s="82">
        <v>9367.57</v>
      </c>
      <c r="L89" s="81">
        <f t="shared" si="19"/>
        <v>0.85159727272727304</v>
      </c>
      <c r="M89" s="82"/>
      <c r="N89" s="80">
        <v>0</v>
      </c>
      <c r="O89" s="83" t="s">
        <v>1904</v>
      </c>
      <c r="Q89" s="82">
        <v>9367.57</v>
      </c>
      <c r="R89" s="81">
        <f t="shared" si="20"/>
        <v>0.85159727272727304</v>
      </c>
      <c r="S89" s="80"/>
      <c r="T89" s="80">
        <v>0</v>
      </c>
      <c r="U89" s="83" t="s">
        <v>1904</v>
      </c>
      <c r="W89" s="82">
        <v>9367.57</v>
      </c>
      <c r="X89" s="91">
        <f t="shared" si="21"/>
        <v>0.85159727272727304</v>
      </c>
      <c r="Y89" s="80"/>
      <c r="Z89" s="80">
        <v>0</v>
      </c>
      <c r="AA89" s="83" t="s">
        <v>1905</v>
      </c>
      <c r="AP89" s="21">
        <f t="shared" si="22"/>
        <v>0</v>
      </c>
      <c r="AQ89" s="21">
        <f t="shared" si="23"/>
        <v>0</v>
      </c>
      <c r="AR89" s="21">
        <f t="shared" si="24"/>
        <v>-450</v>
      </c>
    </row>
    <row r="90" spans="1:44" ht="21" customHeight="1">
      <c r="A90" s="72">
        <v>88</v>
      </c>
      <c r="B90" s="72">
        <v>717</v>
      </c>
      <c r="C90" s="73" t="s">
        <v>1973</v>
      </c>
      <c r="D90" s="73" t="s">
        <v>49</v>
      </c>
      <c r="E90" s="66">
        <v>30</v>
      </c>
      <c r="F90" s="74">
        <v>150</v>
      </c>
      <c r="G90" s="62">
        <f t="shared" si="18"/>
        <v>450</v>
      </c>
      <c r="H90" s="68">
        <v>12000</v>
      </c>
      <c r="I90" s="68">
        <f t="shared" si="17"/>
        <v>2988.9829581683298</v>
      </c>
      <c r="J90" s="85">
        <v>0.249081913180694</v>
      </c>
      <c r="K90" s="86">
        <v>12052.67</v>
      </c>
      <c r="L90" s="92">
        <f t="shared" si="19"/>
        <v>1.00438916666667</v>
      </c>
      <c r="M90" s="88">
        <v>300</v>
      </c>
      <c r="N90" s="86">
        <v>150</v>
      </c>
      <c r="O90" s="89" t="s">
        <v>1974</v>
      </c>
      <c r="P90" s="90" t="s">
        <v>1836</v>
      </c>
      <c r="Q90" s="86">
        <v>12341.07</v>
      </c>
      <c r="R90" s="92">
        <f t="shared" si="20"/>
        <v>1.0284225</v>
      </c>
      <c r="S90" s="86">
        <v>300</v>
      </c>
      <c r="T90" s="86">
        <v>150</v>
      </c>
      <c r="U90" s="86" t="s">
        <v>1974</v>
      </c>
      <c r="V90" s="47" t="s">
        <v>1836</v>
      </c>
      <c r="W90" s="99">
        <v>12066.65</v>
      </c>
      <c r="X90" s="101">
        <f t="shared" si="21"/>
        <v>1.0055541666666701</v>
      </c>
      <c r="Y90" s="99">
        <v>300</v>
      </c>
      <c r="Z90" s="99">
        <v>150</v>
      </c>
      <c r="AA90" s="104"/>
      <c r="AB90" s="48" t="s">
        <v>1836</v>
      </c>
      <c r="AP90" s="21">
        <f t="shared" si="22"/>
        <v>900</v>
      </c>
      <c r="AQ90" s="21">
        <f t="shared" si="23"/>
        <v>450</v>
      </c>
      <c r="AR90" s="21">
        <f t="shared" si="24"/>
        <v>900</v>
      </c>
    </row>
    <row r="91" spans="1:44" ht="18.95" customHeight="1">
      <c r="A91" s="64">
        <v>89</v>
      </c>
      <c r="B91" s="64">
        <v>349</v>
      </c>
      <c r="C91" s="65" t="s">
        <v>1975</v>
      </c>
      <c r="D91" s="65" t="s">
        <v>47</v>
      </c>
      <c r="E91" s="66">
        <v>30</v>
      </c>
      <c r="F91" s="67">
        <v>150</v>
      </c>
      <c r="G91" s="62">
        <f t="shared" si="18"/>
        <v>450</v>
      </c>
      <c r="H91" s="68">
        <v>11000</v>
      </c>
      <c r="I91" s="68">
        <f t="shared" si="17"/>
        <v>2951.4921765291001</v>
      </c>
      <c r="J91" s="85">
        <v>0.26831747059355499</v>
      </c>
      <c r="K91" s="88">
        <v>8009.24</v>
      </c>
      <c r="L91" s="87">
        <f t="shared" si="19"/>
        <v>0.72811272727272702</v>
      </c>
      <c r="M91" s="88"/>
      <c r="N91" s="86">
        <v>0</v>
      </c>
      <c r="O91" s="89" t="s">
        <v>1904</v>
      </c>
      <c r="P91" s="90"/>
      <c r="Q91" s="88">
        <v>8009.24</v>
      </c>
      <c r="R91" s="87">
        <f t="shared" si="20"/>
        <v>0.72811272727272702</v>
      </c>
      <c r="S91" s="86"/>
      <c r="T91" s="86">
        <v>0</v>
      </c>
      <c r="U91" s="89" t="s">
        <v>1904</v>
      </c>
      <c r="W91" s="102">
        <v>8009.24</v>
      </c>
      <c r="X91" s="100">
        <f t="shared" si="21"/>
        <v>0.72811272727272702</v>
      </c>
      <c r="Y91" s="99"/>
      <c r="Z91" s="99">
        <v>0</v>
      </c>
      <c r="AA91" s="104" t="s">
        <v>1905</v>
      </c>
      <c r="AP91" s="21">
        <f t="shared" si="22"/>
        <v>0</v>
      </c>
      <c r="AQ91" s="21">
        <f t="shared" si="23"/>
        <v>0</v>
      </c>
      <c r="AR91" s="21">
        <f t="shared" si="24"/>
        <v>-450</v>
      </c>
    </row>
    <row r="92" spans="1:44" ht="15.95" customHeight="1">
      <c r="A92" s="72">
        <v>90</v>
      </c>
      <c r="B92" s="72">
        <v>733</v>
      </c>
      <c r="C92" s="73" t="s">
        <v>1976</v>
      </c>
      <c r="D92" s="73" t="s">
        <v>51</v>
      </c>
      <c r="E92" s="66">
        <v>30</v>
      </c>
      <c r="F92" s="74">
        <v>150</v>
      </c>
      <c r="G92" s="62">
        <f t="shared" si="18"/>
        <v>450</v>
      </c>
      <c r="H92" s="68">
        <v>9500</v>
      </c>
      <c r="I92" s="68">
        <f t="shared" si="17"/>
        <v>2311.8285409656901</v>
      </c>
      <c r="J92" s="85">
        <v>0.24335037273323101</v>
      </c>
      <c r="K92" s="86">
        <v>5828.43</v>
      </c>
      <c r="L92" s="87">
        <f t="shared" si="19"/>
        <v>0.61351894736842105</v>
      </c>
      <c r="M92" s="88"/>
      <c r="N92" s="86">
        <v>0</v>
      </c>
      <c r="O92" s="89"/>
      <c r="P92" s="90"/>
      <c r="Q92" s="86">
        <v>8477.74</v>
      </c>
      <c r="R92" s="87">
        <f t="shared" si="20"/>
        <v>0.89239368421052601</v>
      </c>
      <c r="S92" s="86"/>
      <c r="T92" s="86">
        <v>0</v>
      </c>
      <c r="U92" s="86"/>
      <c r="W92" s="99">
        <v>6522.39</v>
      </c>
      <c r="X92" s="100">
        <f t="shared" si="21"/>
        <v>0.68656736842105304</v>
      </c>
      <c r="Y92" s="99"/>
      <c r="Z92" s="99">
        <v>0</v>
      </c>
      <c r="AA92" s="104"/>
      <c r="AP92" s="21">
        <f t="shared" si="22"/>
        <v>0</v>
      </c>
      <c r="AQ92" s="21">
        <f t="shared" si="23"/>
        <v>0</v>
      </c>
      <c r="AR92" s="21">
        <f t="shared" si="24"/>
        <v>-450</v>
      </c>
    </row>
    <row r="93" spans="1:44">
      <c r="A93" s="69">
        <v>91</v>
      </c>
      <c r="B93" s="69">
        <v>594</v>
      </c>
      <c r="C93" s="70" t="s">
        <v>1977</v>
      </c>
      <c r="D93" s="70" t="s">
        <v>49</v>
      </c>
      <c r="E93" s="60">
        <v>31</v>
      </c>
      <c r="F93" s="71">
        <v>150</v>
      </c>
      <c r="G93" s="62">
        <f t="shared" si="18"/>
        <v>450</v>
      </c>
      <c r="H93" s="63">
        <v>9500</v>
      </c>
      <c r="I93" s="63">
        <f t="shared" si="17"/>
        <v>2201.4863067749998</v>
      </c>
      <c r="J93" s="79">
        <v>0.23173540071315801</v>
      </c>
      <c r="K93" s="80">
        <v>10053.59</v>
      </c>
      <c r="L93" s="81">
        <f t="shared" si="19"/>
        <v>1.0582726315789499</v>
      </c>
      <c r="M93" s="82"/>
      <c r="N93" s="80">
        <v>150</v>
      </c>
      <c r="O93" s="83"/>
      <c r="P93" s="47" t="s">
        <v>1836</v>
      </c>
      <c r="Q93" s="80">
        <v>6244.94</v>
      </c>
      <c r="R93" s="81">
        <f t="shared" si="20"/>
        <v>0.65736210526315797</v>
      </c>
      <c r="S93" s="80"/>
      <c r="T93" s="80">
        <v>75</v>
      </c>
      <c r="U93" s="80"/>
      <c r="V93" s="49" t="s">
        <v>1978</v>
      </c>
      <c r="W93" s="80">
        <v>7388.88</v>
      </c>
      <c r="X93" s="81">
        <f t="shared" si="21"/>
        <v>0.77777684210526299</v>
      </c>
      <c r="Y93" s="80"/>
      <c r="Z93" s="80">
        <v>75</v>
      </c>
      <c r="AA93" s="83"/>
      <c r="AC93" s="49" t="s">
        <v>1978</v>
      </c>
      <c r="AP93" s="21">
        <f t="shared" si="22"/>
        <v>0</v>
      </c>
      <c r="AQ93" s="21">
        <f t="shared" si="23"/>
        <v>300</v>
      </c>
      <c r="AR93" s="21">
        <f t="shared" si="24"/>
        <v>-150</v>
      </c>
    </row>
    <row r="94" spans="1:44">
      <c r="A94" s="69">
        <v>92</v>
      </c>
      <c r="B94" s="69">
        <v>113299</v>
      </c>
      <c r="C94" s="70" t="s">
        <v>1979</v>
      </c>
      <c r="D94" s="70" t="s">
        <v>47</v>
      </c>
      <c r="E94" s="60">
        <v>31</v>
      </c>
      <c r="F94" s="71">
        <v>150</v>
      </c>
      <c r="G94" s="62">
        <f t="shared" si="18"/>
        <v>450</v>
      </c>
      <c r="H94" s="63">
        <v>9500</v>
      </c>
      <c r="I94" s="63">
        <f t="shared" si="17"/>
        <v>1900</v>
      </c>
      <c r="J94" s="79">
        <v>0.2</v>
      </c>
      <c r="K94" s="80">
        <v>3831.26</v>
      </c>
      <c r="L94" s="81">
        <f t="shared" si="19"/>
        <v>0.40329052631578899</v>
      </c>
      <c r="M94" s="82"/>
      <c r="N94" s="80">
        <v>0</v>
      </c>
      <c r="O94" s="83"/>
      <c r="Q94" s="80">
        <v>5989.1</v>
      </c>
      <c r="R94" s="81">
        <f t="shared" si="20"/>
        <v>0.63043157894736801</v>
      </c>
      <c r="S94" s="80"/>
      <c r="T94" s="80">
        <v>0</v>
      </c>
      <c r="U94" s="80"/>
      <c r="W94" s="80">
        <v>4778.91</v>
      </c>
      <c r="X94" s="81">
        <f t="shared" si="21"/>
        <v>0.50304315789473697</v>
      </c>
      <c r="Y94" s="80"/>
      <c r="Z94" s="80">
        <v>0</v>
      </c>
      <c r="AA94" s="83"/>
      <c r="AP94" s="21">
        <f t="shared" si="22"/>
        <v>0</v>
      </c>
      <c r="AQ94" s="21">
        <f t="shared" si="23"/>
        <v>0</v>
      </c>
      <c r="AR94" s="21">
        <f t="shared" si="24"/>
        <v>-450</v>
      </c>
    </row>
    <row r="95" spans="1:44" ht="24">
      <c r="A95" s="69">
        <v>93</v>
      </c>
      <c r="B95" s="69">
        <v>720</v>
      </c>
      <c r="C95" s="70" t="s">
        <v>1980</v>
      </c>
      <c r="D95" s="70" t="s">
        <v>49</v>
      </c>
      <c r="E95" s="60">
        <v>31</v>
      </c>
      <c r="F95" s="71">
        <v>150</v>
      </c>
      <c r="G95" s="62">
        <f t="shared" si="18"/>
        <v>450</v>
      </c>
      <c r="H95" s="63">
        <v>12000</v>
      </c>
      <c r="I95" s="63">
        <f t="shared" si="17"/>
        <v>2517.06324829</v>
      </c>
      <c r="J95" s="79">
        <v>0.209755270690833</v>
      </c>
      <c r="K95" s="80">
        <v>13226.61</v>
      </c>
      <c r="L95" s="91">
        <f t="shared" si="19"/>
        <v>1.1022175000000001</v>
      </c>
      <c r="M95" s="82">
        <v>150</v>
      </c>
      <c r="N95" s="80">
        <v>150</v>
      </c>
      <c r="O95" s="83" t="s">
        <v>1981</v>
      </c>
      <c r="P95" s="47" t="s">
        <v>1836</v>
      </c>
      <c r="Q95" s="80">
        <v>12024.93</v>
      </c>
      <c r="R95" s="91">
        <f t="shared" si="20"/>
        <v>1.0020775</v>
      </c>
      <c r="S95" s="80">
        <v>300</v>
      </c>
      <c r="T95" s="80">
        <v>150</v>
      </c>
      <c r="U95" s="80" t="s">
        <v>1982</v>
      </c>
      <c r="V95" s="47" t="s">
        <v>1836</v>
      </c>
      <c r="W95" s="80">
        <v>12859.52</v>
      </c>
      <c r="X95" s="91">
        <f t="shared" si="21"/>
        <v>1.0716266666666701</v>
      </c>
      <c r="Y95" s="80">
        <v>300</v>
      </c>
      <c r="Z95" s="80">
        <v>150</v>
      </c>
      <c r="AA95" s="83" t="s">
        <v>1983</v>
      </c>
      <c r="AB95" s="48" t="s">
        <v>1836</v>
      </c>
      <c r="AP95" s="21">
        <f t="shared" si="22"/>
        <v>750</v>
      </c>
      <c r="AQ95" s="21">
        <f t="shared" si="23"/>
        <v>450</v>
      </c>
      <c r="AR95" s="21">
        <f t="shared" si="24"/>
        <v>750</v>
      </c>
    </row>
    <row r="96" spans="1:44" ht="24">
      <c r="A96" s="72">
        <v>94</v>
      </c>
      <c r="B96" s="72">
        <v>339</v>
      </c>
      <c r="C96" s="73" t="s">
        <v>1984</v>
      </c>
      <c r="D96" s="73" t="s">
        <v>53</v>
      </c>
      <c r="E96" s="66">
        <v>32</v>
      </c>
      <c r="F96" s="74">
        <v>150</v>
      </c>
      <c r="G96" s="62">
        <f t="shared" si="18"/>
        <v>450</v>
      </c>
      <c r="H96" s="68">
        <v>10000</v>
      </c>
      <c r="I96" s="68">
        <f t="shared" si="17"/>
        <v>2229.0013795283498</v>
      </c>
      <c r="J96" s="85">
        <v>0.222900137952835</v>
      </c>
      <c r="K96" s="86">
        <v>10165.379999999999</v>
      </c>
      <c r="L96" s="92">
        <f t="shared" si="19"/>
        <v>1.0165379999999999</v>
      </c>
      <c r="M96" s="88">
        <v>300</v>
      </c>
      <c r="N96" s="86">
        <v>150</v>
      </c>
      <c r="O96" s="89" t="s">
        <v>1985</v>
      </c>
      <c r="P96" s="90" t="s">
        <v>1836</v>
      </c>
      <c r="Q96" s="86">
        <v>4326.5200000000004</v>
      </c>
      <c r="R96" s="87">
        <f t="shared" si="20"/>
        <v>0.43265199999999998</v>
      </c>
      <c r="S96" s="86"/>
      <c r="T96" s="86">
        <v>0</v>
      </c>
      <c r="U96" s="86"/>
      <c r="W96" s="99">
        <v>10169.84</v>
      </c>
      <c r="X96" s="101">
        <f t="shared" si="21"/>
        <v>1.0169840000000001</v>
      </c>
      <c r="Y96" s="99">
        <v>300</v>
      </c>
      <c r="Z96" s="99">
        <v>150</v>
      </c>
      <c r="AA96" s="104" t="s">
        <v>1986</v>
      </c>
      <c r="AB96" s="48" t="s">
        <v>1836</v>
      </c>
      <c r="AP96" s="21">
        <f t="shared" si="22"/>
        <v>600</v>
      </c>
      <c r="AQ96" s="21">
        <f t="shared" si="23"/>
        <v>300</v>
      </c>
      <c r="AR96" s="21">
        <f t="shared" si="24"/>
        <v>450</v>
      </c>
    </row>
    <row r="97" spans="1:44">
      <c r="A97" s="72">
        <v>95</v>
      </c>
      <c r="B97" s="72">
        <v>573</v>
      </c>
      <c r="C97" s="73" t="s">
        <v>1987</v>
      </c>
      <c r="D97" s="73" t="s">
        <v>51</v>
      </c>
      <c r="E97" s="66">
        <v>32</v>
      </c>
      <c r="F97" s="74">
        <v>150</v>
      </c>
      <c r="G97" s="62">
        <f t="shared" si="18"/>
        <v>450</v>
      </c>
      <c r="H97" s="68">
        <v>10000</v>
      </c>
      <c r="I97" s="68">
        <f t="shared" si="17"/>
        <v>2103.3447804715302</v>
      </c>
      <c r="J97" s="85">
        <v>0.210334478047153</v>
      </c>
      <c r="K97" s="86">
        <v>7127.53</v>
      </c>
      <c r="L97" s="87">
        <f t="shared" si="19"/>
        <v>0.71275299999999997</v>
      </c>
      <c r="M97" s="88"/>
      <c r="N97" s="86">
        <v>0</v>
      </c>
      <c r="O97" s="89"/>
      <c r="P97" s="90"/>
      <c r="Q97" s="86">
        <v>10018.709999999999</v>
      </c>
      <c r="R97" s="92">
        <f t="shared" si="20"/>
        <v>1.001871</v>
      </c>
      <c r="S97" s="86">
        <v>300</v>
      </c>
      <c r="T97" s="86">
        <v>150</v>
      </c>
      <c r="U97" s="86" t="s">
        <v>1988</v>
      </c>
      <c r="V97" s="47" t="s">
        <v>1836</v>
      </c>
      <c r="W97" s="99">
        <v>6180.49</v>
      </c>
      <c r="X97" s="100">
        <f t="shared" si="21"/>
        <v>0.61804899999999996</v>
      </c>
      <c r="Y97" s="99"/>
      <c r="Z97" s="99">
        <v>0</v>
      </c>
      <c r="AA97" s="104"/>
      <c r="AP97" s="21">
        <f t="shared" si="22"/>
        <v>300</v>
      </c>
      <c r="AQ97" s="21">
        <f t="shared" si="23"/>
        <v>150</v>
      </c>
      <c r="AR97" s="21">
        <f t="shared" si="24"/>
        <v>0</v>
      </c>
    </row>
    <row r="98" spans="1:44">
      <c r="A98" s="72">
        <v>96</v>
      </c>
      <c r="B98" s="72">
        <v>106485</v>
      </c>
      <c r="C98" s="73" t="s">
        <v>1989</v>
      </c>
      <c r="D98" s="73" t="s">
        <v>51</v>
      </c>
      <c r="E98" s="66">
        <v>32</v>
      </c>
      <c r="F98" s="74">
        <v>150</v>
      </c>
      <c r="G98" s="62">
        <f t="shared" si="18"/>
        <v>450</v>
      </c>
      <c r="H98" s="68">
        <v>10000</v>
      </c>
      <c r="I98" s="68">
        <f t="shared" si="17"/>
        <v>1650</v>
      </c>
      <c r="J98" s="85">
        <v>0.16500000000000001</v>
      </c>
      <c r="K98" s="86">
        <v>7936.36</v>
      </c>
      <c r="L98" s="87">
        <f t="shared" si="19"/>
        <v>0.79363600000000001</v>
      </c>
      <c r="M98" s="88"/>
      <c r="N98" s="86">
        <v>0</v>
      </c>
      <c r="O98" s="89"/>
      <c r="P98" s="90"/>
      <c r="Q98" s="86">
        <v>5746.83</v>
      </c>
      <c r="R98" s="87">
        <f t="shared" si="20"/>
        <v>0.57468300000000005</v>
      </c>
      <c r="S98" s="86"/>
      <c r="T98" s="86">
        <v>0</v>
      </c>
      <c r="U98" s="86"/>
      <c r="W98" s="99">
        <v>5100.62</v>
      </c>
      <c r="X98" s="100">
        <f t="shared" si="21"/>
        <v>0.51006200000000002</v>
      </c>
      <c r="Y98" s="99"/>
      <c r="Z98" s="99">
        <v>0</v>
      </c>
      <c r="AA98" s="104"/>
      <c r="AP98" s="21">
        <f t="shared" si="22"/>
        <v>0</v>
      </c>
      <c r="AQ98" s="21">
        <f t="shared" si="23"/>
        <v>0</v>
      </c>
      <c r="AR98" s="21">
        <f t="shared" si="24"/>
        <v>-450</v>
      </c>
    </row>
    <row r="99" spans="1:44">
      <c r="A99" s="69">
        <v>97</v>
      </c>
      <c r="B99" s="69">
        <v>112415</v>
      </c>
      <c r="C99" s="70" t="s">
        <v>1990</v>
      </c>
      <c r="D99" s="70" t="s">
        <v>53</v>
      </c>
      <c r="E99" s="60">
        <v>33</v>
      </c>
      <c r="F99" s="71">
        <v>150</v>
      </c>
      <c r="G99" s="62">
        <f t="shared" si="18"/>
        <v>450</v>
      </c>
      <c r="H99" s="63">
        <v>9500</v>
      </c>
      <c r="I99" s="63">
        <f t="shared" si="17"/>
        <v>1900</v>
      </c>
      <c r="J99" s="79">
        <v>0.2</v>
      </c>
      <c r="K99" s="80">
        <v>5984.53</v>
      </c>
      <c r="L99" s="81">
        <f t="shared" si="19"/>
        <v>0.62995052631578896</v>
      </c>
      <c r="M99" s="82"/>
      <c r="N99" s="80">
        <v>0</v>
      </c>
      <c r="O99" s="83"/>
      <c r="Q99" s="80">
        <v>7046.36</v>
      </c>
      <c r="R99" s="81">
        <f t="shared" si="20"/>
        <v>0.74172210526315796</v>
      </c>
      <c r="S99" s="80"/>
      <c r="T99" s="80">
        <v>0</v>
      </c>
      <c r="U99" s="80"/>
      <c r="W99" s="80">
        <v>4704.92</v>
      </c>
      <c r="X99" s="81">
        <f t="shared" si="21"/>
        <v>0.49525473684210503</v>
      </c>
      <c r="Y99" s="80"/>
      <c r="Z99" s="80">
        <v>0</v>
      </c>
      <c r="AA99" s="83"/>
      <c r="AP99" s="21">
        <f t="shared" si="22"/>
        <v>0</v>
      </c>
      <c r="AQ99" s="21">
        <f t="shared" si="23"/>
        <v>0</v>
      </c>
      <c r="AR99" s="21">
        <f t="shared" si="24"/>
        <v>-450</v>
      </c>
    </row>
    <row r="100" spans="1:44">
      <c r="A100" s="69">
        <v>98</v>
      </c>
      <c r="B100" s="69">
        <v>102567</v>
      </c>
      <c r="C100" s="70" t="s">
        <v>1991</v>
      </c>
      <c r="D100" s="70" t="s">
        <v>45</v>
      </c>
      <c r="E100" s="60">
        <v>33</v>
      </c>
      <c r="F100" s="71">
        <v>150</v>
      </c>
      <c r="G100" s="62">
        <f t="shared" ref="G100:G131" si="25">F100*3</f>
        <v>450</v>
      </c>
      <c r="H100" s="63">
        <v>8500</v>
      </c>
      <c r="I100" s="63">
        <f t="shared" si="17"/>
        <v>1572.5</v>
      </c>
      <c r="J100" s="79">
        <v>0.185</v>
      </c>
      <c r="K100" s="80">
        <v>8741.2800000000007</v>
      </c>
      <c r="L100" s="91">
        <f t="shared" ref="L100:L131" si="26">K100/H100</f>
        <v>1.0283858823529399</v>
      </c>
      <c r="M100" s="82">
        <v>150</v>
      </c>
      <c r="N100" s="80">
        <v>150</v>
      </c>
      <c r="O100" s="83" t="s">
        <v>1992</v>
      </c>
      <c r="P100" s="47" t="s">
        <v>1836</v>
      </c>
      <c r="Q100" s="80">
        <v>8714.69</v>
      </c>
      <c r="R100" s="81">
        <f t="shared" ref="R100:R131" si="27">Q100/H100</f>
        <v>1.0252576470588199</v>
      </c>
      <c r="S100" s="80"/>
      <c r="T100" s="80">
        <v>150</v>
      </c>
      <c r="U100" s="80"/>
      <c r="V100" s="47" t="s">
        <v>1836</v>
      </c>
      <c r="W100" s="80">
        <v>5520.19</v>
      </c>
      <c r="X100" s="81">
        <f t="shared" ref="X100:X131" si="28">W100/H100</f>
        <v>0.64943411764705905</v>
      </c>
      <c r="Y100" s="80"/>
      <c r="Z100" s="80">
        <v>0</v>
      </c>
      <c r="AA100" s="83"/>
      <c r="AP100" s="21">
        <f t="shared" ref="AP100:AP130" si="29">M100+S100+Y100+AF100+AL100</f>
        <v>150</v>
      </c>
      <c r="AQ100" s="21">
        <f t="shared" ref="AQ100:AQ130" si="30">N100+T100+Z100+AG100+AM100</f>
        <v>300</v>
      </c>
      <c r="AR100" s="21">
        <f t="shared" ref="AR100:AR131" si="31">(AP100+AQ100)-G100</f>
        <v>0</v>
      </c>
    </row>
    <row r="101" spans="1:44">
      <c r="A101" s="69">
        <v>99</v>
      </c>
      <c r="B101" s="69">
        <v>104533</v>
      </c>
      <c r="C101" s="70" t="s">
        <v>1993</v>
      </c>
      <c r="D101" s="70" t="s">
        <v>49</v>
      </c>
      <c r="E101" s="60">
        <v>33</v>
      </c>
      <c r="F101" s="71">
        <v>150</v>
      </c>
      <c r="G101" s="62">
        <f t="shared" si="25"/>
        <v>450</v>
      </c>
      <c r="H101" s="63">
        <v>10500</v>
      </c>
      <c r="I101" s="63">
        <f t="shared" si="17"/>
        <v>2712.0345968833599</v>
      </c>
      <c r="J101" s="79">
        <v>0.258289009226987</v>
      </c>
      <c r="K101" s="80">
        <v>10753.16</v>
      </c>
      <c r="L101" s="81">
        <f t="shared" si="26"/>
        <v>1.02411047619048</v>
      </c>
      <c r="M101" s="82"/>
      <c r="N101" s="80">
        <v>150</v>
      </c>
      <c r="O101" s="83"/>
      <c r="P101" s="47" t="s">
        <v>1836</v>
      </c>
      <c r="Q101" s="80">
        <v>12661.38</v>
      </c>
      <c r="R101" s="91">
        <f t="shared" si="27"/>
        <v>1.20584571428571</v>
      </c>
      <c r="S101" s="80">
        <v>150</v>
      </c>
      <c r="T101" s="80">
        <v>150</v>
      </c>
      <c r="U101" s="80" t="s">
        <v>1994</v>
      </c>
      <c r="V101" s="47" t="s">
        <v>1836</v>
      </c>
      <c r="W101" s="80">
        <v>11054.09</v>
      </c>
      <c r="X101" s="91">
        <f t="shared" si="28"/>
        <v>1.0527704761904799</v>
      </c>
      <c r="Y101" s="80">
        <v>300</v>
      </c>
      <c r="Z101" s="80">
        <v>150</v>
      </c>
      <c r="AA101" s="83" t="s">
        <v>1995</v>
      </c>
      <c r="AB101" s="48" t="s">
        <v>1836</v>
      </c>
      <c r="AP101" s="21">
        <f t="shared" si="29"/>
        <v>450</v>
      </c>
      <c r="AQ101" s="21">
        <f t="shared" si="30"/>
        <v>450</v>
      </c>
      <c r="AR101" s="21">
        <f t="shared" si="31"/>
        <v>450</v>
      </c>
    </row>
    <row r="102" spans="1:44" ht="24">
      <c r="A102" s="72">
        <v>100</v>
      </c>
      <c r="B102" s="72">
        <v>706</v>
      </c>
      <c r="C102" s="73" t="s">
        <v>1996</v>
      </c>
      <c r="D102" s="73" t="s">
        <v>55</v>
      </c>
      <c r="E102" s="66">
        <v>34</v>
      </c>
      <c r="F102" s="74">
        <v>150</v>
      </c>
      <c r="G102" s="62">
        <f t="shared" si="25"/>
        <v>450</v>
      </c>
      <c r="H102" s="68">
        <v>10500</v>
      </c>
      <c r="I102" s="68">
        <f t="shared" si="17"/>
        <v>2731.5162445310302</v>
      </c>
      <c r="J102" s="85">
        <v>0.26014440424105001</v>
      </c>
      <c r="K102" s="86">
        <v>10566.76</v>
      </c>
      <c r="L102" s="87">
        <f t="shared" si="26"/>
        <v>1.0063580952380999</v>
      </c>
      <c r="M102" s="88"/>
      <c r="N102" s="86">
        <v>150</v>
      </c>
      <c r="O102" s="89"/>
      <c r="P102" s="90" t="s">
        <v>1836</v>
      </c>
      <c r="Q102" s="86">
        <v>10606.74</v>
      </c>
      <c r="R102" s="87">
        <f t="shared" si="27"/>
        <v>1.0101657142857099</v>
      </c>
      <c r="S102" s="86"/>
      <c r="T102" s="86">
        <v>150</v>
      </c>
      <c r="U102" s="86"/>
      <c r="V102" s="47" t="s">
        <v>1836</v>
      </c>
      <c r="W102" s="99">
        <v>10619.03</v>
      </c>
      <c r="X102" s="101">
        <f t="shared" si="28"/>
        <v>1.0113361904761899</v>
      </c>
      <c r="Y102" s="99">
        <v>300</v>
      </c>
      <c r="Z102" s="99">
        <v>150</v>
      </c>
      <c r="AA102" s="104" t="s">
        <v>1997</v>
      </c>
      <c r="AB102" s="48" t="s">
        <v>1836</v>
      </c>
      <c r="AP102" s="21">
        <f t="shared" si="29"/>
        <v>300</v>
      </c>
      <c r="AQ102" s="21">
        <f t="shared" si="30"/>
        <v>450</v>
      </c>
      <c r="AR102" s="21">
        <f t="shared" si="31"/>
        <v>300</v>
      </c>
    </row>
    <row r="103" spans="1:44">
      <c r="A103" s="72">
        <v>101</v>
      </c>
      <c r="B103" s="72">
        <v>549</v>
      </c>
      <c r="C103" s="73" t="s">
        <v>1998</v>
      </c>
      <c r="D103" s="73" t="s">
        <v>49</v>
      </c>
      <c r="E103" s="66">
        <v>34</v>
      </c>
      <c r="F103" s="74">
        <v>150</v>
      </c>
      <c r="G103" s="62">
        <f t="shared" si="25"/>
        <v>450</v>
      </c>
      <c r="H103" s="68">
        <v>10500</v>
      </c>
      <c r="I103" s="68">
        <f t="shared" si="17"/>
        <v>2100</v>
      </c>
      <c r="J103" s="85">
        <v>0.2</v>
      </c>
      <c r="K103" s="86">
        <v>12121.74</v>
      </c>
      <c r="L103" s="92">
        <f t="shared" si="26"/>
        <v>1.15445142857143</v>
      </c>
      <c r="M103" s="88">
        <v>150</v>
      </c>
      <c r="N103" s="86">
        <v>150</v>
      </c>
      <c r="O103" s="89" t="s">
        <v>1837</v>
      </c>
      <c r="P103" s="90" t="s">
        <v>1836</v>
      </c>
      <c r="Q103" s="86">
        <v>11287.47</v>
      </c>
      <c r="R103" s="92">
        <f t="shared" si="27"/>
        <v>1.0749971428571401</v>
      </c>
      <c r="S103" s="86">
        <v>150</v>
      </c>
      <c r="T103" s="86">
        <v>150</v>
      </c>
      <c r="U103" s="86" t="s">
        <v>1999</v>
      </c>
      <c r="V103" s="47" t="s">
        <v>1836</v>
      </c>
      <c r="W103" s="99">
        <v>7282.28</v>
      </c>
      <c r="X103" s="100">
        <f t="shared" si="28"/>
        <v>0.69355047619047605</v>
      </c>
      <c r="Y103" s="99"/>
      <c r="Z103" s="99">
        <v>0</v>
      </c>
      <c r="AA103" s="104"/>
      <c r="AP103" s="21">
        <f t="shared" si="29"/>
        <v>300</v>
      </c>
      <c r="AQ103" s="21">
        <f t="shared" si="30"/>
        <v>300</v>
      </c>
      <c r="AR103" s="21">
        <f t="shared" si="31"/>
        <v>150</v>
      </c>
    </row>
    <row r="104" spans="1:44">
      <c r="A104" s="72">
        <v>102</v>
      </c>
      <c r="B104" s="72">
        <v>732</v>
      </c>
      <c r="C104" s="73" t="s">
        <v>2000</v>
      </c>
      <c r="D104" s="73" t="s">
        <v>59</v>
      </c>
      <c r="E104" s="66">
        <v>34</v>
      </c>
      <c r="F104" s="74">
        <v>150</v>
      </c>
      <c r="G104" s="62">
        <f t="shared" si="25"/>
        <v>450</v>
      </c>
      <c r="H104" s="68">
        <v>10000</v>
      </c>
      <c r="I104" s="68">
        <f t="shared" si="17"/>
        <v>2319.6314025407601</v>
      </c>
      <c r="J104" s="85">
        <v>0.23196314025407599</v>
      </c>
      <c r="K104" s="86">
        <v>10222.51</v>
      </c>
      <c r="L104" s="87">
        <f t="shared" si="26"/>
        <v>1.022251</v>
      </c>
      <c r="M104" s="88"/>
      <c r="N104" s="86">
        <v>150</v>
      </c>
      <c r="O104" s="89"/>
      <c r="P104" s="90" t="s">
        <v>1836</v>
      </c>
      <c r="Q104" s="86">
        <v>8224.4599999999991</v>
      </c>
      <c r="R104" s="87">
        <f t="shared" si="27"/>
        <v>0.82244600000000001</v>
      </c>
      <c r="S104" s="86"/>
      <c r="T104" s="86">
        <v>0</v>
      </c>
      <c r="U104" s="86"/>
      <c r="W104" s="99">
        <v>6947.26</v>
      </c>
      <c r="X104" s="100">
        <f t="shared" si="28"/>
        <v>0.69472599999999995</v>
      </c>
      <c r="Y104" s="99"/>
      <c r="Z104" s="99">
        <v>0</v>
      </c>
      <c r="AA104" s="104"/>
      <c r="AP104" s="21">
        <f t="shared" si="29"/>
        <v>0</v>
      </c>
      <c r="AQ104" s="21">
        <f t="shared" si="30"/>
        <v>150</v>
      </c>
      <c r="AR104" s="21">
        <f t="shared" si="31"/>
        <v>-300</v>
      </c>
    </row>
    <row r="105" spans="1:44">
      <c r="A105" s="69">
        <v>103</v>
      </c>
      <c r="B105" s="69">
        <v>329</v>
      </c>
      <c r="C105" s="70" t="s">
        <v>2001</v>
      </c>
      <c r="D105" s="70" t="s">
        <v>55</v>
      </c>
      <c r="E105" s="60">
        <v>35</v>
      </c>
      <c r="F105" s="71">
        <v>150</v>
      </c>
      <c r="G105" s="62">
        <f t="shared" si="25"/>
        <v>450</v>
      </c>
      <c r="H105" s="63">
        <v>12000</v>
      </c>
      <c r="I105" s="63">
        <f t="shared" si="17"/>
        <v>2603.0326054378202</v>
      </c>
      <c r="J105" s="79">
        <v>0.21691938378648501</v>
      </c>
      <c r="K105" s="80">
        <v>14779.29</v>
      </c>
      <c r="L105" s="91">
        <f t="shared" si="26"/>
        <v>1.2316075</v>
      </c>
      <c r="M105" s="82">
        <v>150</v>
      </c>
      <c r="N105" s="80">
        <v>150</v>
      </c>
      <c r="O105" s="83" t="s">
        <v>2002</v>
      </c>
      <c r="P105" s="47" t="s">
        <v>1836</v>
      </c>
      <c r="Q105" s="80">
        <v>15168.52</v>
      </c>
      <c r="R105" s="91">
        <f t="shared" si="27"/>
        <v>1.2640433333333301</v>
      </c>
      <c r="S105" s="80">
        <v>150</v>
      </c>
      <c r="T105" s="80">
        <v>150</v>
      </c>
      <c r="U105" s="80" t="s">
        <v>2003</v>
      </c>
      <c r="V105" s="47" t="s">
        <v>1836</v>
      </c>
      <c r="W105" s="80">
        <v>15979.3</v>
      </c>
      <c r="X105" s="91">
        <f t="shared" si="28"/>
        <v>1.33160833333333</v>
      </c>
      <c r="Y105" s="80">
        <v>150</v>
      </c>
      <c r="Z105" s="80">
        <v>150</v>
      </c>
      <c r="AA105" s="83" t="s">
        <v>2003</v>
      </c>
      <c r="AB105" s="48" t="s">
        <v>1836</v>
      </c>
      <c r="AP105" s="21">
        <f t="shared" si="29"/>
        <v>450</v>
      </c>
      <c r="AQ105" s="21">
        <f t="shared" si="30"/>
        <v>450</v>
      </c>
      <c r="AR105" s="21">
        <f t="shared" si="31"/>
        <v>450</v>
      </c>
    </row>
    <row r="106" spans="1:44">
      <c r="A106" s="69">
        <v>104</v>
      </c>
      <c r="B106" s="69">
        <v>347</v>
      </c>
      <c r="C106" s="70" t="s">
        <v>2004</v>
      </c>
      <c r="D106" s="70" t="s">
        <v>53</v>
      </c>
      <c r="E106" s="60">
        <v>35</v>
      </c>
      <c r="F106" s="71">
        <v>150</v>
      </c>
      <c r="G106" s="62">
        <f t="shared" si="25"/>
        <v>450</v>
      </c>
      <c r="H106" s="63">
        <v>10000</v>
      </c>
      <c r="I106" s="63">
        <f t="shared" si="17"/>
        <v>2245.0427241723801</v>
      </c>
      <c r="J106" s="79">
        <v>0.224504272417238</v>
      </c>
      <c r="K106" s="80">
        <v>6556.91</v>
      </c>
      <c r="L106" s="81">
        <f t="shared" si="26"/>
        <v>0.65569100000000002</v>
      </c>
      <c r="M106" s="82"/>
      <c r="N106" s="80">
        <v>0</v>
      </c>
      <c r="O106" s="83"/>
      <c r="Q106" s="80">
        <v>6073.01</v>
      </c>
      <c r="R106" s="81">
        <f t="shared" si="27"/>
        <v>0.60730099999999998</v>
      </c>
      <c r="S106" s="80"/>
      <c r="T106" s="80">
        <v>0</v>
      </c>
      <c r="U106" s="80"/>
      <c r="W106" s="80">
        <v>8661.43</v>
      </c>
      <c r="X106" s="81">
        <f t="shared" si="28"/>
        <v>0.866143</v>
      </c>
      <c r="Y106" s="80"/>
      <c r="Z106" s="80">
        <v>0</v>
      </c>
      <c r="AA106" s="83"/>
      <c r="AP106" s="21">
        <f t="shared" si="29"/>
        <v>0</v>
      </c>
      <c r="AQ106" s="21">
        <f t="shared" si="30"/>
        <v>0</v>
      </c>
      <c r="AR106" s="21">
        <f t="shared" si="31"/>
        <v>-450</v>
      </c>
    </row>
    <row r="107" spans="1:44">
      <c r="A107" s="69">
        <v>105</v>
      </c>
      <c r="B107" s="69">
        <v>738</v>
      </c>
      <c r="C107" s="70" t="s">
        <v>2005</v>
      </c>
      <c r="D107" s="70" t="s">
        <v>55</v>
      </c>
      <c r="E107" s="60">
        <v>35</v>
      </c>
      <c r="F107" s="71">
        <v>150</v>
      </c>
      <c r="G107" s="62">
        <f t="shared" si="25"/>
        <v>450</v>
      </c>
      <c r="H107" s="63">
        <v>10500</v>
      </c>
      <c r="I107" s="63">
        <f t="shared" si="17"/>
        <v>2495.1060137290301</v>
      </c>
      <c r="J107" s="79">
        <v>0.23762914416466999</v>
      </c>
      <c r="K107" s="80">
        <v>12180.03</v>
      </c>
      <c r="L107" s="81">
        <f t="shared" si="26"/>
        <v>1.16000285714286</v>
      </c>
      <c r="M107" s="82"/>
      <c r="N107" s="80">
        <v>150</v>
      </c>
      <c r="O107" s="83"/>
      <c r="P107" s="47" t="s">
        <v>1836</v>
      </c>
      <c r="Q107" s="80">
        <v>10854.43</v>
      </c>
      <c r="R107" s="81">
        <f t="shared" si="27"/>
        <v>1.0337552380952399</v>
      </c>
      <c r="S107" s="80"/>
      <c r="T107" s="80">
        <v>150</v>
      </c>
      <c r="U107" s="80"/>
      <c r="V107" s="47" t="s">
        <v>1836</v>
      </c>
      <c r="W107" s="80">
        <v>11139.73</v>
      </c>
      <c r="X107" s="81">
        <f t="shared" si="28"/>
        <v>1.0609266666666699</v>
      </c>
      <c r="Y107" s="80"/>
      <c r="Z107" s="80">
        <v>150</v>
      </c>
      <c r="AA107" s="83"/>
      <c r="AB107" s="48" t="s">
        <v>1836</v>
      </c>
      <c r="AP107" s="21">
        <f t="shared" si="29"/>
        <v>0</v>
      </c>
      <c r="AQ107" s="21">
        <f t="shared" si="30"/>
        <v>450</v>
      </c>
      <c r="AR107" s="21">
        <f t="shared" si="31"/>
        <v>0</v>
      </c>
    </row>
    <row r="108" spans="1:44">
      <c r="A108" s="72">
        <v>106</v>
      </c>
      <c r="B108" s="72">
        <v>104429</v>
      </c>
      <c r="C108" s="73" t="s">
        <v>2006</v>
      </c>
      <c r="D108" s="73" t="s">
        <v>53</v>
      </c>
      <c r="E108" s="66">
        <v>36</v>
      </c>
      <c r="F108" s="74">
        <v>100</v>
      </c>
      <c r="G108" s="62">
        <f t="shared" si="25"/>
        <v>300</v>
      </c>
      <c r="H108" s="68">
        <v>8000</v>
      </c>
      <c r="I108" s="68">
        <f t="shared" si="17"/>
        <v>1280</v>
      </c>
      <c r="J108" s="85">
        <v>0.16</v>
      </c>
      <c r="K108" s="86">
        <v>6444.52</v>
      </c>
      <c r="L108" s="87">
        <f t="shared" si="26"/>
        <v>0.80556499999999998</v>
      </c>
      <c r="M108" s="88"/>
      <c r="N108" s="86">
        <v>0</v>
      </c>
      <c r="O108" s="89"/>
      <c r="P108" s="90"/>
      <c r="Q108" s="86">
        <v>5851.64</v>
      </c>
      <c r="R108" s="87">
        <f t="shared" si="27"/>
        <v>0.73145499999999997</v>
      </c>
      <c r="S108" s="86"/>
      <c r="T108" s="86">
        <v>0</v>
      </c>
      <c r="U108" s="86"/>
      <c r="W108" s="99">
        <v>6135.31</v>
      </c>
      <c r="X108" s="100">
        <f t="shared" si="28"/>
        <v>0.76691374999999995</v>
      </c>
      <c r="Y108" s="99"/>
      <c r="Z108" s="99">
        <v>0</v>
      </c>
      <c r="AA108" s="104"/>
      <c r="AP108" s="21">
        <f t="shared" si="29"/>
        <v>0</v>
      </c>
      <c r="AQ108" s="21">
        <f t="shared" si="30"/>
        <v>0</v>
      </c>
      <c r="AR108" s="21">
        <f t="shared" si="31"/>
        <v>-300</v>
      </c>
    </row>
    <row r="109" spans="1:44">
      <c r="A109" s="72">
        <v>107</v>
      </c>
      <c r="B109" s="72">
        <v>713</v>
      </c>
      <c r="C109" s="73" t="s">
        <v>2007</v>
      </c>
      <c r="D109" s="73" t="s">
        <v>55</v>
      </c>
      <c r="E109" s="66">
        <v>36</v>
      </c>
      <c r="F109" s="74">
        <v>100</v>
      </c>
      <c r="G109" s="62">
        <f t="shared" si="25"/>
        <v>300</v>
      </c>
      <c r="H109" s="68">
        <v>8500</v>
      </c>
      <c r="I109" s="68">
        <f t="shared" si="17"/>
        <v>2090.5777929504202</v>
      </c>
      <c r="J109" s="85">
        <v>0.24595032858240201</v>
      </c>
      <c r="K109" s="86">
        <v>8596.4500000000007</v>
      </c>
      <c r="L109" s="92">
        <f t="shared" si="26"/>
        <v>1.01134705882353</v>
      </c>
      <c r="M109" s="88">
        <v>200</v>
      </c>
      <c r="N109" s="86">
        <v>100</v>
      </c>
      <c r="O109" s="89" t="s">
        <v>2008</v>
      </c>
      <c r="P109" s="90" t="s">
        <v>1836</v>
      </c>
      <c r="Q109" s="86">
        <v>8523.34</v>
      </c>
      <c r="R109" s="92">
        <f t="shared" si="27"/>
        <v>1.00274588235294</v>
      </c>
      <c r="S109" s="86">
        <v>200</v>
      </c>
      <c r="T109" s="86">
        <v>100</v>
      </c>
      <c r="U109" s="86" t="s">
        <v>2008</v>
      </c>
      <c r="V109" s="47" t="s">
        <v>1836</v>
      </c>
      <c r="W109" s="99">
        <v>8592.92</v>
      </c>
      <c r="X109" s="101">
        <f t="shared" si="28"/>
        <v>1.01093176470588</v>
      </c>
      <c r="Y109" s="99">
        <v>200</v>
      </c>
      <c r="Z109" s="99">
        <v>100</v>
      </c>
      <c r="AA109" s="104" t="s">
        <v>2008</v>
      </c>
      <c r="AB109" s="48" t="s">
        <v>1836</v>
      </c>
      <c r="AP109" s="21">
        <f t="shared" si="29"/>
        <v>600</v>
      </c>
      <c r="AQ109" s="21">
        <f t="shared" si="30"/>
        <v>300</v>
      </c>
      <c r="AR109" s="21">
        <f t="shared" si="31"/>
        <v>600</v>
      </c>
    </row>
    <row r="110" spans="1:44">
      <c r="A110" s="72">
        <v>108</v>
      </c>
      <c r="B110" s="72">
        <v>112888</v>
      </c>
      <c r="C110" s="73" t="s">
        <v>1699</v>
      </c>
      <c r="D110" s="73" t="s">
        <v>53</v>
      </c>
      <c r="E110" s="66">
        <v>36</v>
      </c>
      <c r="F110" s="74">
        <v>100</v>
      </c>
      <c r="G110" s="62">
        <f t="shared" si="25"/>
        <v>300</v>
      </c>
      <c r="H110" s="68">
        <v>9500</v>
      </c>
      <c r="I110" s="68">
        <f t="shared" si="17"/>
        <v>1900</v>
      </c>
      <c r="J110" s="85">
        <v>0.2</v>
      </c>
      <c r="K110" s="86">
        <v>6406.82</v>
      </c>
      <c r="L110" s="87">
        <f t="shared" si="26"/>
        <v>0.67440210526315802</v>
      </c>
      <c r="M110" s="88"/>
      <c r="N110" s="86">
        <v>0</v>
      </c>
      <c r="O110" s="89"/>
      <c r="P110" s="90"/>
      <c r="Q110" s="86">
        <v>5475.87</v>
      </c>
      <c r="R110" s="87">
        <f t="shared" si="27"/>
        <v>0.576407368421053</v>
      </c>
      <c r="S110" s="86"/>
      <c r="T110" s="86">
        <v>0</v>
      </c>
      <c r="U110" s="86"/>
      <c r="W110" s="99">
        <v>4779.8500000000004</v>
      </c>
      <c r="X110" s="100">
        <f t="shared" si="28"/>
        <v>0.50314210526315795</v>
      </c>
      <c r="Y110" s="99"/>
      <c r="Z110" s="99">
        <v>0</v>
      </c>
      <c r="AA110" s="104"/>
      <c r="AP110" s="21">
        <f t="shared" si="29"/>
        <v>0</v>
      </c>
      <c r="AQ110" s="21">
        <f t="shared" si="30"/>
        <v>0</v>
      </c>
      <c r="AR110" s="21">
        <f t="shared" si="31"/>
        <v>-300</v>
      </c>
    </row>
    <row r="111" spans="1:44">
      <c r="A111" s="69">
        <v>109</v>
      </c>
      <c r="B111" s="69">
        <v>52</v>
      </c>
      <c r="C111" s="70" t="s">
        <v>2009</v>
      </c>
      <c r="D111" s="70" t="s">
        <v>55</v>
      </c>
      <c r="E111" s="60">
        <v>37</v>
      </c>
      <c r="F111" s="71">
        <v>100</v>
      </c>
      <c r="G111" s="62">
        <f t="shared" si="25"/>
        <v>300</v>
      </c>
      <c r="H111" s="63">
        <v>10000</v>
      </c>
      <c r="I111" s="63">
        <f t="shared" si="17"/>
        <v>2275.6967760723601</v>
      </c>
      <c r="J111" s="79">
        <v>0.22756967760723601</v>
      </c>
      <c r="K111" s="80">
        <v>3232.45</v>
      </c>
      <c r="L111" s="81">
        <f t="shared" si="26"/>
        <v>0.323245</v>
      </c>
      <c r="M111" s="82"/>
      <c r="N111" s="80">
        <v>0</v>
      </c>
      <c r="O111" s="83"/>
      <c r="Q111" s="80">
        <v>5152.6000000000004</v>
      </c>
      <c r="R111" s="81">
        <f t="shared" si="27"/>
        <v>0.51526000000000005</v>
      </c>
      <c r="S111" s="80"/>
      <c r="T111" s="80">
        <v>0</v>
      </c>
      <c r="U111" s="80"/>
      <c r="W111" s="80">
        <v>3306.74</v>
      </c>
      <c r="X111" s="81">
        <f t="shared" si="28"/>
        <v>0.33067400000000002</v>
      </c>
      <c r="Y111" s="80"/>
      <c r="Z111" s="80">
        <v>0</v>
      </c>
      <c r="AA111" s="83"/>
      <c r="AP111" s="21">
        <f t="shared" si="29"/>
        <v>0</v>
      </c>
      <c r="AQ111" s="21">
        <f t="shared" si="30"/>
        <v>0</v>
      </c>
      <c r="AR111" s="21">
        <f t="shared" si="31"/>
        <v>-300</v>
      </c>
    </row>
    <row r="112" spans="1:44">
      <c r="A112" s="69">
        <v>110</v>
      </c>
      <c r="B112" s="69">
        <v>102478</v>
      </c>
      <c r="C112" s="70" t="s">
        <v>2010</v>
      </c>
      <c r="D112" s="70" t="s">
        <v>47</v>
      </c>
      <c r="E112" s="60">
        <v>37</v>
      </c>
      <c r="F112" s="71">
        <v>100</v>
      </c>
      <c r="G112" s="62">
        <f t="shared" si="25"/>
        <v>300</v>
      </c>
      <c r="H112" s="63">
        <v>7500</v>
      </c>
      <c r="I112" s="63">
        <f t="shared" si="17"/>
        <v>1350</v>
      </c>
      <c r="J112" s="79">
        <v>0.18</v>
      </c>
      <c r="K112" s="80">
        <v>11218.7</v>
      </c>
      <c r="L112" s="91">
        <f t="shared" si="26"/>
        <v>1.49582666666667</v>
      </c>
      <c r="M112" s="82">
        <v>100</v>
      </c>
      <c r="N112" s="80">
        <v>100</v>
      </c>
      <c r="O112" s="83" t="s">
        <v>177</v>
      </c>
      <c r="P112" s="47" t="s">
        <v>1836</v>
      </c>
      <c r="Q112" s="80">
        <v>4605.7</v>
      </c>
      <c r="R112" s="81">
        <f t="shared" si="27"/>
        <v>0.61409333333333305</v>
      </c>
      <c r="S112" s="80"/>
      <c r="T112" s="80">
        <v>0</v>
      </c>
      <c r="U112" s="80"/>
      <c r="W112" s="80">
        <v>4552.59</v>
      </c>
      <c r="X112" s="81">
        <f t="shared" si="28"/>
        <v>0.607012</v>
      </c>
      <c r="Y112" s="80"/>
      <c r="Z112" s="80">
        <v>0</v>
      </c>
      <c r="AA112" s="83"/>
      <c r="AP112" s="21">
        <f t="shared" si="29"/>
        <v>100</v>
      </c>
      <c r="AQ112" s="21">
        <f t="shared" si="30"/>
        <v>100</v>
      </c>
      <c r="AR112" s="21">
        <f t="shared" si="31"/>
        <v>-100</v>
      </c>
    </row>
    <row r="113" spans="1:44">
      <c r="A113" s="69">
        <v>111</v>
      </c>
      <c r="B113" s="69">
        <v>113298</v>
      </c>
      <c r="C113" s="70" t="s">
        <v>2011</v>
      </c>
      <c r="D113" s="70" t="s">
        <v>53</v>
      </c>
      <c r="E113" s="60">
        <v>37</v>
      </c>
      <c r="F113" s="71">
        <v>100</v>
      </c>
      <c r="G113" s="62">
        <f t="shared" si="25"/>
        <v>300</v>
      </c>
      <c r="H113" s="63">
        <v>8500</v>
      </c>
      <c r="I113" s="63">
        <f t="shared" si="17"/>
        <v>2013.8871571647301</v>
      </c>
      <c r="J113" s="79">
        <v>0.23692790084290899</v>
      </c>
      <c r="K113" s="80">
        <v>9339.9599999999991</v>
      </c>
      <c r="L113" s="81">
        <f t="shared" si="26"/>
        <v>1.0988188235294101</v>
      </c>
      <c r="M113" s="82"/>
      <c r="N113" s="80">
        <v>100</v>
      </c>
      <c r="O113" s="83"/>
      <c r="P113" s="47" t="s">
        <v>1836</v>
      </c>
      <c r="Q113" s="80">
        <v>2729.14</v>
      </c>
      <c r="R113" s="81">
        <f t="shared" si="27"/>
        <v>0.32107529411764701</v>
      </c>
      <c r="S113" s="80"/>
      <c r="T113" s="80">
        <v>0</v>
      </c>
      <c r="U113" s="80"/>
      <c r="W113" s="80">
        <v>6600.41</v>
      </c>
      <c r="X113" s="81">
        <f t="shared" si="28"/>
        <v>0.77651882352941204</v>
      </c>
      <c r="Y113" s="80"/>
      <c r="Z113" s="80">
        <v>0</v>
      </c>
      <c r="AA113" s="83"/>
      <c r="AP113" s="21">
        <f t="shared" si="29"/>
        <v>0</v>
      </c>
      <c r="AQ113" s="21">
        <f t="shared" si="30"/>
        <v>100</v>
      </c>
      <c r="AR113" s="21">
        <f t="shared" si="31"/>
        <v>-200</v>
      </c>
    </row>
    <row r="114" spans="1:44" ht="18" customHeight="1">
      <c r="A114" s="72">
        <v>112</v>
      </c>
      <c r="B114" s="72">
        <v>113023</v>
      </c>
      <c r="C114" s="73" t="s">
        <v>1440</v>
      </c>
      <c r="D114" s="73" t="s">
        <v>47</v>
      </c>
      <c r="E114" s="66">
        <v>38</v>
      </c>
      <c r="F114" s="74">
        <v>100</v>
      </c>
      <c r="G114" s="62">
        <f t="shared" si="25"/>
        <v>300</v>
      </c>
      <c r="H114" s="68">
        <v>7500</v>
      </c>
      <c r="I114" s="68">
        <f t="shared" si="17"/>
        <v>1200</v>
      </c>
      <c r="J114" s="85">
        <v>0.16</v>
      </c>
      <c r="K114" s="86">
        <v>10254.469999999999</v>
      </c>
      <c r="L114" s="92">
        <f t="shared" si="26"/>
        <v>1.3672626666666701</v>
      </c>
      <c r="M114" s="88">
        <v>100</v>
      </c>
      <c r="N114" s="86">
        <v>100</v>
      </c>
      <c r="O114" s="89" t="s">
        <v>2012</v>
      </c>
      <c r="P114" s="90" t="s">
        <v>1836</v>
      </c>
      <c r="Q114" s="86">
        <v>5859.36</v>
      </c>
      <c r="R114" s="87">
        <f t="shared" si="27"/>
        <v>0.78124800000000005</v>
      </c>
      <c r="S114" s="86"/>
      <c r="T114" s="86">
        <v>0</v>
      </c>
      <c r="U114" s="86"/>
      <c r="W114" s="99">
        <v>4702.8100000000004</v>
      </c>
      <c r="X114" s="100">
        <f t="shared" si="28"/>
        <v>0.62704133333333301</v>
      </c>
      <c r="Y114" s="99"/>
      <c r="Z114" s="99">
        <v>0</v>
      </c>
      <c r="AA114" s="104"/>
      <c r="AP114" s="21">
        <f t="shared" si="29"/>
        <v>100</v>
      </c>
      <c r="AQ114" s="21">
        <f t="shared" si="30"/>
        <v>100</v>
      </c>
      <c r="AR114" s="21">
        <f t="shared" si="31"/>
        <v>-100</v>
      </c>
    </row>
    <row r="115" spans="1:44" ht="18.95" customHeight="1">
      <c r="A115" s="64">
        <v>113</v>
      </c>
      <c r="B115" s="64">
        <v>105396</v>
      </c>
      <c r="C115" s="65" t="s">
        <v>2013</v>
      </c>
      <c r="D115" s="65" t="s">
        <v>51</v>
      </c>
      <c r="E115" s="66">
        <v>38</v>
      </c>
      <c r="F115" s="74">
        <v>100</v>
      </c>
      <c r="G115" s="62">
        <f t="shared" si="25"/>
        <v>300</v>
      </c>
      <c r="H115" s="68">
        <v>9000</v>
      </c>
      <c r="I115" s="68">
        <f t="shared" si="17"/>
        <v>2596.5142716242499</v>
      </c>
      <c r="J115" s="85">
        <v>0.28850158573602802</v>
      </c>
      <c r="K115" s="88">
        <v>12407.6</v>
      </c>
      <c r="L115" s="87">
        <f t="shared" si="26"/>
        <v>1.37862222222222</v>
      </c>
      <c r="M115" s="88"/>
      <c r="N115" s="86">
        <v>100</v>
      </c>
      <c r="O115" s="89" t="s">
        <v>1904</v>
      </c>
      <c r="P115" s="90"/>
      <c r="Q115" s="88">
        <v>12407.6</v>
      </c>
      <c r="R115" s="87">
        <f t="shared" si="27"/>
        <v>1.37862222222222</v>
      </c>
      <c r="S115" s="86"/>
      <c r="T115" s="86">
        <v>100</v>
      </c>
      <c r="U115" s="89" t="s">
        <v>1904</v>
      </c>
      <c r="W115" s="102">
        <v>12407.6</v>
      </c>
      <c r="X115" s="101">
        <f t="shared" si="28"/>
        <v>1.37862222222222</v>
      </c>
      <c r="Y115" s="99"/>
      <c r="Z115" s="99">
        <v>100</v>
      </c>
      <c r="AA115" s="104" t="s">
        <v>1905</v>
      </c>
      <c r="AP115" s="21">
        <f t="shared" si="29"/>
        <v>0</v>
      </c>
      <c r="AQ115" s="21">
        <f t="shared" si="30"/>
        <v>300</v>
      </c>
      <c r="AR115" s="21">
        <f t="shared" si="31"/>
        <v>0</v>
      </c>
    </row>
    <row r="116" spans="1:44" ht="18.95" customHeight="1">
      <c r="A116" s="72">
        <v>114</v>
      </c>
      <c r="B116" s="72">
        <v>106568</v>
      </c>
      <c r="C116" s="73" t="s">
        <v>2014</v>
      </c>
      <c r="D116" s="73" t="s">
        <v>51</v>
      </c>
      <c r="E116" s="66">
        <v>38</v>
      </c>
      <c r="F116" s="74">
        <v>100</v>
      </c>
      <c r="G116" s="62">
        <f t="shared" si="25"/>
        <v>300</v>
      </c>
      <c r="H116" s="68">
        <v>8500</v>
      </c>
      <c r="I116" s="68">
        <f t="shared" si="17"/>
        <v>2355.6361933795201</v>
      </c>
      <c r="J116" s="85">
        <v>0.277133669809355</v>
      </c>
      <c r="K116" s="86">
        <v>8506.84</v>
      </c>
      <c r="L116" s="87">
        <f t="shared" si="26"/>
        <v>1.0008047058823499</v>
      </c>
      <c r="M116" s="88"/>
      <c r="N116" s="86">
        <v>100</v>
      </c>
      <c r="O116" s="89"/>
      <c r="P116" s="90" t="s">
        <v>1836</v>
      </c>
      <c r="Q116" s="86">
        <v>8778.77</v>
      </c>
      <c r="R116" s="92">
        <f t="shared" si="27"/>
        <v>1.03279647058824</v>
      </c>
      <c r="S116" s="86">
        <v>200</v>
      </c>
      <c r="T116" s="86">
        <v>100</v>
      </c>
      <c r="U116" s="86" t="s">
        <v>2015</v>
      </c>
      <c r="V116" s="47" t="s">
        <v>1836</v>
      </c>
      <c r="W116" s="99">
        <v>8558.44</v>
      </c>
      <c r="X116" s="100">
        <f t="shared" si="28"/>
        <v>1.00687529411765</v>
      </c>
      <c r="Y116" s="99"/>
      <c r="Z116" s="99">
        <v>100</v>
      </c>
      <c r="AA116" s="104"/>
      <c r="AB116" s="48" t="s">
        <v>1836</v>
      </c>
      <c r="AP116" s="21">
        <f t="shared" si="29"/>
        <v>200</v>
      </c>
      <c r="AQ116" s="21">
        <f t="shared" si="30"/>
        <v>300</v>
      </c>
      <c r="AR116" s="21">
        <f t="shared" si="31"/>
        <v>200</v>
      </c>
    </row>
    <row r="117" spans="1:44">
      <c r="A117" s="69">
        <v>115</v>
      </c>
      <c r="B117" s="69">
        <v>113025</v>
      </c>
      <c r="C117" s="70" t="s">
        <v>2016</v>
      </c>
      <c r="D117" s="70" t="s">
        <v>53</v>
      </c>
      <c r="E117" s="60">
        <v>39</v>
      </c>
      <c r="F117" s="71">
        <v>100</v>
      </c>
      <c r="G117" s="62">
        <f t="shared" si="25"/>
        <v>300</v>
      </c>
      <c r="H117" s="63">
        <v>8000</v>
      </c>
      <c r="I117" s="63">
        <f t="shared" si="17"/>
        <v>1847.4724651813799</v>
      </c>
      <c r="J117" s="79">
        <v>0.23093405814767201</v>
      </c>
      <c r="K117" s="80">
        <v>6198.97</v>
      </c>
      <c r="L117" s="81">
        <f t="shared" si="26"/>
        <v>0.77487125000000001</v>
      </c>
      <c r="M117" s="82"/>
      <c r="N117" s="80">
        <v>0</v>
      </c>
      <c r="O117" s="83"/>
      <c r="Q117" s="80">
        <v>4293.16</v>
      </c>
      <c r="R117" s="81">
        <f t="shared" si="27"/>
        <v>0.53664500000000004</v>
      </c>
      <c r="S117" s="80"/>
      <c r="T117" s="80">
        <v>0</v>
      </c>
      <c r="U117" s="80"/>
      <c r="W117" s="80">
        <v>5541.27</v>
      </c>
      <c r="X117" s="81">
        <f t="shared" si="28"/>
        <v>0.69265874999999999</v>
      </c>
      <c r="Y117" s="80"/>
      <c r="Z117" s="80">
        <v>0</v>
      </c>
      <c r="AA117" s="83"/>
      <c r="AP117" s="21">
        <f t="shared" si="29"/>
        <v>0</v>
      </c>
      <c r="AQ117" s="21">
        <f t="shared" si="30"/>
        <v>0</v>
      </c>
      <c r="AR117" s="21">
        <f t="shared" si="31"/>
        <v>-300</v>
      </c>
    </row>
    <row r="118" spans="1:44">
      <c r="A118" s="69">
        <v>116</v>
      </c>
      <c r="B118" s="69">
        <v>110378</v>
      </c>
      <c r="C118" s="70" t="s">
        <v>2017</v>
      </c>
      <c r="D118" s="70" t="s">
        <v>55</v>
      </c>
      <c r="E118" s="60">
        <v>39</v>
      </c>
      <c r="F118" s="71">
        <v>100</v>
      </c>
      <c r="G118" s="62">
        <f t="shared" si="25"/>
        <v>300</v>
      </c>
      <c r="H118" s="63">
        <v>8000</v>
      </c>
      <c r="I118" s="63">
        <f t="shared" si="17"/>
        <v>1600</v>
      </c>
      <c r="J118" s="79">
        <v>0.2</v>
      </c>
      <c r="K118" s="80">
        <v>3851.53</v>
      </c>
      <c r="L118" s="81">
        <f t="shared" si="26"/>
        <v>0.48144124999999999</v>
      </c>
      <c r="M118" s="82"/>
      <c r="N118" s="80">
        <v>0</v>
      </c>
      <c r="O118" s="83"/>
      <c r="Q118" s="80">
        <v>8261.01</v>
      </c>
      <c r="R118" s="91">
        <f t="shared" si="27"/>
        <v>1.0326262500000001</v>
      </c>
      <c r="S118" s="80">
        <v>200</v>
      </c>
      <c r="T118" s="80">
        <v>100</v>
      </c>
      <c r="U118" s="80" t="s">
        <v>2018</v>
      </c>
      <c r="V118" s="47" t="s">
        <v>1836</v>
      </c>
      <c r="W118" s="80">
        <v>4115.79</v>
      </c>
      <c r="X118" s="81">
        <f t="shared" si="28"/>
        <v>0.51447374999999995</v>
      </c>
      <c r="Y118" s="80"/>
      <c r="Z118" s="80">
        <v>0</v>
      </c>
      <c r="AA118" s="83"/>
      <c r="AP118" s="21">
        <f t="shared" si="29"/>
        <v>200</v>
      </c>
      <c r="AQ118" s="21">
        <f t="shared" si="30"/>
        <v>100</v>
      </c>
      <c r="AR118" s="21">
        <f t="shared" si="31"/>
        <v>0</v>
      </c>
    </row>
    <row r="119" spans="1:44" ht="24">
      <c r="A119" s="69">
        <v>117</v>
      </c>
      <c r="B119" s="69">
        <v>351</v>
      </c>
      <c r="C119" s="70" t="s">
        <v>2019</v>
      </c>
      <c r="D119" s="70" t="s">
        <v>55</v>
      </c>
      <c r="E119" s="60">
        <v>39</v>
      </c>
      <c r="F119" s="71">
        <v>100</v>
      </c>
      <c r="G119" s="62">
        <f t="shared" si="25"/>
        <v>300</v>
      </c>
      <c r="H119" s="63">
        <v>14000</v>
      </c>
      <c r="I119" s="63">
        <f t="shared" si="17"/>
        <v>3007.9413576188099</v>
      </c>
      <c r="J119" s="79">
        <v>0.21485295411562899</v>
      </c>
      <c r="K119" s="80">
        <v>14011.01</v>
      </c>
      <c r="L119" s="81">
        <f t="shared" si="26"/>
        <v>1.0007864285714301</v>
      </c>
      <c r="M119" s="82">
        <v>200</v>
      </c>
      <c r="N119" s="80">
        <v>100</v>
      </c>
      <c r="O119" s="83" t="s">
        <v>2020</v>
      </c>
      <c r="P119" s="47" t="s">
        <v>1836</v>
      </c>
      <c r="Q119" s="80">
        <v>10345.75</v>
      </c>
      <c r="R119" s="81">
        <f t="shared" si="27"/>
        <v>0.73898214285714303</v>
      </c>
      <c r="S119" s="80"/>
      <c r="T119" s="80">
        <v>0</v>
      </c>
      <c r="U119" s="80"/>
      <c r="W119" s="80">
        <v>9953.01</v>
      </c>
      <c r="X119" s="81">
        <f t="shared" si="28"/>
        <v>0.71092928571428604</v>
      </c>
      <c r="Y119" s="80"/>
      <c r="Z119" s="80">
        <v>0</v>
      </c>
      <c r="AA119" s="83"/>
      <c r="AP119" s="21">
        <f t="shared" si="29"/>
        <v>200</v>
      </c>
      <c r="AQ119" s="21">
        <f t="shared" si="30"/>
        <v>100</v>
      </c>
      <c r="AR119" s="21">
        <f t="shared" si="31"/>
        <v>0</v>
      </c>
    </row>
    <row r="120" spans="1:44" ht="24">
      <c r="A120" s="72">
        <v>118</v>
      </c>
      <c r="B120" s="72">
        <v>114286</v>
      </c>
      <c r="C120" s="73" t="s">
        <v>2021</v>
      </c>
      <c r="D120" s="73" t="s">
        <v>53</v>
      </c>
      <c r="E120" s="66">
        <v>40</v>
      </c>
      <c r="F120" s="74">
        <v>100</v>
      </c>
      <c r="G120" s="62">
        <f t="shared" si="25"/>
        <v>300</v>
      </c>
      <c r="H120" s="68">
        <v>8000</v>
      </c>
      <c r="I120" s="68">
        <f t="shared" si="17"/>
        <v>1320</v>
      </c>
      <c r="J120" s="85">
        <v>0.16500000000000001</v>
      </c>
      <c r="K120" s="86">
        <v>9442.18</v>
      </c>
      <c r="L120" s="87">
        <f t="shared" si="26"/>
        <v>1.1802725000000001</v>
      </c>
      <c r="M120" s="88">
        <v>200</v>
      </c>
      <c r="N120" s="86">
        <v>100</v>
      </c>
      <c r="O120" s="89" t="s">
        <v>2022</v>
      </c>
      <c r="P120" s="90" t="s">
        <v>1836</v>
      </c>
      <c r="Q120" s="86">
        <v>9323.43</v>
      </c>
      <c r="R120" s="92">
        <f t="shared" si="27"/>
        <v>1.16542875</v>
      </c>
      <c r="S120" s="86">
        <v>100</v>
      </c>
      <c r="T120" s="86">
        <v>100</v>
      </c>
      <c r="U120" s="86" t="s">
        <v>2023</v>
      </c>
      <c r="V120" s="47" t="s">
        <v>1836</v>
      </c>
      <c r="W120" s="99">
        <v>10675.92</v>
      </c>
      <c r="X120" s="101">
        <f t="shared" si="28"/>
        <v>1.33449</v>
      </c>
      <c r="Y120" s="99">
        <v>200</v>
      </c>
      <c r="Z120" s="99">
        <v>100</v>
      </c>
      <c r="AA120" s="104" t="s">
        <v>2022</v>
      </c>
      <c r="AB120" s="48" t="s">
        <v>1836</v>
      </c>
      <c r="AP120" s="21">
        <f t="shared" si="29"/>
        <v>500</v>
      </c>
      <c r="AQ120" s="21">
        <f t="shared" si="30"/>
        <v>300</v>
      </c>
      <c r="AR120" s="21">
        <f t="shared" si="31"/>
        <v>500</v>
      </c>
    </row>
    <row r="121" spans="1:44">
      <c r="A121" s="72">
        <v>119</v>
      </c>
      <c r="B121" s="72">
        <v>591</v>
      </c>
      <c r="C121" s="73" t="s">
        <v>2024</v>
      </c>
      <c r="D121" s="73" t="s">
        <v>59</v>
      </c>
      <c r="E121" s="66">
        <v>40</v>
      </c>
      <c r="F121" s="74">
        <v>100</v>
      </c>
      <c r="G121" s="62">
        <f t="shared" si="25"/>
        <v>300</v>
      </c>
      <c r="H121" s="68">
        <v>8500</v>
      </c>
      <c r="I121" s="68">
        <f t="shared" si="17"/>
        <v>2209.47080860302</v>
      </c>
      <c r="J121" s="85">
        <v>0.259937742188591</v>
      </c>
      <c r="K121" s="86">
        <v>4227.21</v>
      </c>
      <c r="L121" s="87">
        <f t="shared" si="26"/>
        <v>0.49731882352941198</v>
      </c>
      <c r="M121" s="88"/>
      <c r="N121" s="86">
        <v>0</v>
      </c>
      <c r="O121" s="89"/>
      <c r="P121" s="90"/>
      <c r="Q121" s="86">
        <v>9883.4</v>
      </c>
      <c r="R121" s="87">
        <f t="shared" si="27"/>
        <v>1.1627529411764701</v>
      </c>
      <c r="S121" s="86"/>
      <c r="T121" s="86">
        <v>100</v>
      </c>
      <c r="U121" s="86"/>
      <c r="V121" s="47" t="s">
        <v>1836</v>
      </c>
      <c r="W121" s="99">
        <v>4908.3599999999997</v>
      </c>
      <c r="X121" s="100">
        <f t="shared" si="28"/>
        <v>0.57745411764705901</v>
      </c>
      <c r="Y121" s="99"/>
      <c r="Z121" s="99">
        <v>0</v>
      </c>
      <c r="AA121" s="104"/>
      <c r="AP121" s="21">
        <f t="shared" si="29"/>
        <v>0</v>
      </c>
      <c r="AQ121" s="21">
        <f t="shared" si="30"/>
        <v>100</v>
      </c>
      <c r="AR121" s="21">
        <f t="shared" si="31"/>
        <v>-200</v>
      </c>
    </row>
    <row r="122" spans="1:44">
      <c r="A122" s="72">
        <v>120</v>
      </c>
      <c r="B122" s="72">
        <v>753</v>
      </c>
      <c r="C122" s="73" t="s">
        <v>563</v>
      </c>
      <c r="D122" s="73" t="s">
        <v>51</v>
      </c>
      <c r="E122" s="66">
        <v>40</v>
      </c>
      <c r="F122" s="74">
        <v>100</v>
      </c>
      <c r="G122" s="62">
        <f t="shared" si="25"/>
        <v>300</v>
      </c>
      <c r="H122" s="68">
        <v>8000</v>
      </c>
      <c r="I122" s="68">
        <f t="shared" si="17"/>
        <v>1872.3590270407899</v>
      </c>
      <c r="J122" s="85">
        <v>0.23404487838009899</v>
      </c>
      <c r="K122" s="86">
        <v>5312.57</v>
      </c>
      <c r="L122" s="87">
        <f t="shared" si="26"/>
        <v>0.66407125</v>
      </c>
      <c r="M122" s="88"/>
      <c r="N122" s="86">
        <v>0</v>
      </c>
      <c r="O122" s="89"/>
      <c r="P122" s="90"/>
      <c r="Q122" s="86">
        <v>5424.51</v>
      </c>
      <c r="R122" s="87">
        <f t="shared" si="27"/>
        <v>0.67806374999999997</v>
      </c>
      <c r="S122" s="86"/>
      <c r="T122" s="86">
        <v>0</v>
      </c>
      <c r="U122" s="86"/>
      <c r="W122" s="99">
        <v>5536.33</v>
      </c>
      <c r="X122" s="100">
        <f t="shared" si="28"/>
        <v>0.69204125000000005</v>
      </c>
      <c r="Y122" s="99"/>
      <c r="Z122" s="99">
        <v>0</v>
      </c>
      <c r="AA122" s="104"/>
      <c r="AP122" s="21">
        <f t="shared" si="29"/>
        <v>0</v>
      </c>
      <c r="AQ122" s="21">
        <f t="shared" si="30"/>
        <v>0</v>
      </c>
      <c r="AR122" s="21">
        <f t="shared" si="31"/>
        <v>-300</v>
      </c>
    </row>
    <row r="123" spans="1:44">
      <c r="A123" s="69">
        <v>121</v>
      </c>
      <c r="B123" s="69">
        <v>113008</v>
      </c>
      <c r="C123" s="70" t="s">
        <v>989</v>
      </c>
      <c r="D123" s="70" t="s">
        <v>51</v>
      </c>
      <c r="E123" s="60">
        <v>41</v>
      </c>
      <c r="F123" s="71">
        <v>100</v>
      </c>
      <c r="G123" s="62">
        <f t="shared" si="25"/>
        <v>300</v>
      </c>
      <c r="H123" s="63">
        <v>6000</v>
      </c>
      <c r="I123" s="63">
        <f t="shared" si="17"/>
        <v>1353.5134559225901</v>
      </c>
      <c r="J123" s="79">
        <v>0.225585575987099</v>
      </c>
      <c r="K123" s="80">
        <v>5072.92</v>
      </c>
      <c r="L123" s="81">
        <f t="shared" si="26"/>
        <v>0.84548666666666705</v>
      </c>
      <c r="M123" s="82"/>
      <c r="N123" s="80">
        <v>0</v>
      </c>
      <c r="O123" s="83"/>
      <c r="Q123" s="80">
        <v>1313.78</v>
      </c>
      <c r="R123" s="81">
        <f t="shared" si="27"/>
        <v>0.21896333333333301</v>
      </c>
      <c r="S123" s="80"/>
      <c r="T123" s="80">
        <v>0</v>
      </c>
      <c r="U123" s="80"/>
      <c r="W123" s="80">
        <v>2539.42</v>
      </c>
      <c r="X123" s="81">
        <f t="shared" si="28"/>
        <v>0.42323666666666698</v>
      </c>
      <c r="Y123" s="80"/>
      <c r="Z123" s="80">
        <v>0</v>
      </c>
      <c r="AA123" s="83"/>
      <c r="AP123" s="21">
        <f t="shared" si="29"/>
        <v>0</v>
      </c>
      <c r="AQ123" s="21">
        <f t="shared" si="30"/>
        <v>0</v>
      </c>
      <c r="AR123" s="21">
        <f t="shared" si="31"/>
        <v>-300</v>
      </c>
    </row>
    <row r="124" spans="1:44">
      <c r="A124" s="69">
        <v>122</v>
      </c>
      <c r="B124" s="69">
        <v>113833</v>
      </c>
      <c r="C124" s="70" t="s">
        <v>2025</v>
      </c>
      <c r="D124" s="70" t="s">
        <v>53</v>
      </c>
      <c r="E124" s="60">
        <v>41</v>
      </c>
      <c r="F124" s="71">
        <v>100</v>
      </c>
      <c r="G124" s="62">
        <f t="shared" si="25"/>
        <v>300</v>
      </c>
      <c r="H124" s="63">
        <v>6500</v>
      </c>
      <c r="I124" s="63">
        <f t="shared" si="17"/>
        <v>1339.12512930804</v>
      </c>
      <c r="J124" s="79">
        <v>0.20601925066277599</v>
      </c>
      <c r="K124" s="80">
        <v>6591.58</v>
      </c>
      <c r="L124" s="91">
        <f t="shared" si="26"/>
        <v>1.01408923076923</v>
      </c>
      <c r="M124" s="82">
        <v>100</v>
      </c>
      <c r="N124" s="80">
        <v>100</v>
      </c>
      <c r="O124" s="83" t="s">
        <v>2026</v>
      </c>
      <c r="P124" s="47" t="s">
        <v>1836</v>
      </c>
      <c r="Q124" s="80">
        <v>3174.92</v>
      </c>
      <c r="R124" s="81">
        <f t="shared" si="27"/>
        <v>0.48844923076923102</v>
      </c>
      <c r="S124" s="80"/>
      <c r="T124" s="80">
        <v>0</v>
      </c>
      <c r="U124" s="80"/>
      <c r="W124" s="80">
        <v>7595.58</v>
      </c>
      <c r="X124" s="91">
        <f t="shared" si="28"/>
        <v>1.1685507692307699</v>
      </c>
      <c r="Y124" s="80">
        <v>100</v>
      </c>
      <c r="Z124" s="80">
        <v>100</v>
      </c>
      <c r="AA124" s="83" t="s">
        <v>2026</v>
      </c>
      <c r="AB124" s="48" t="s">
        <v>1836</v>
      </c>
      <c r="AP124" s="21">
        <f t="shared" si="29"/>
        <v>200</v>
      </c>
      <c r="AQ124" s="21">
        <f t="shared" si="30"/>
        <v>200</v>
      </c>
      <c r="AR124" s="21">
        <f t="shared" si="31"/>
        <v>100</v>
      </c>
    </row>
    <row r="125" spans="1:44">
      <c r="A125" s="72">
        <v>123</v>
      </c>
      <c r="B125" s="72">
        <v>111064</v>
      </c>
      <c r="C125" s="73" t="s">
        <v>2027</v>
      </c>
      <c r="D125" s="73" t="s">
        <v>59</v>
      </c>
      <c r="E125" s="66">
        <v>42</v>
      </c>
      <c r="F125" s="74">
        <v>100</v>
      </c>
      <c r="G125" s="62">
        <f t="shared" si="25"/>
        <v>300</v>
      </c>
      <c r="H125" s="68">
        <v>6000</v>
      </c>
      <c r="I125" s="68">
        <f t="shared" si="17"/>
        <v>1734.02389881257</v>
      </c>
      <c r="J125" s="85">
        <v>0.28900398313542802</v>
      </c>
      <c r="K125" s="86">
        <v>6004.15</v>
      </c>
      <c r="L125" s="92">
        <f t="shared" si="26"/>
        <v>1.0006916666666701</v>
      </c>
      <c r="M125" s="88">
        <v>100</v>
      </c>
      <c r="N125" s="86">
        <v>100</v>
      </c>
      <c r="O125" s="89" t="s">
        <v>2028</v>
      </c>
      <c r="P125" s="90" t="s">
        <v>1836</v>
      </c>
      <c r="Q125" s="86">
        <v>3357.22</v>
      </c>
      <c r="R125" s="87">
        <f t="shared" si="27"/>
        <v>0.55953666666666702</v>
      </c>
      <c r="S125" s="86"/>
      <c r="T125" s="86">
        <v>0</v>
      </c>
      <c r="U125" s="86"/>
      <c r="W125" s="99">
        <v>2226.37</v>
      </c>
      <c r="X125" s="100">
        <f t="shared" si="28"/>
        <v>0.37106166666666701</v>
      </c>
      <c r="Y125" s="99"/>
      <c r="Z125" s="99">
        <v>0</v>
      </c>
      <c r="AA125" s="104"/>
      <c r="AP125" s="21">
        <f t="shared" si="29"/>
        <v>100</v>
      </c>
      <c r="AQ125" s="21">
        <f t="shared" si="30"/>
        <v>100</v>
      </c>
      <c r="AR125" s="21">
        <f t="shared" si="31"/>
        <v>-100</v>
      </c>
    </row>
    <row r="126" spans="1:44">
      <c r="A126" s="72">
        <v>124</v>
      </c>
      <c r="B126" s="72">
        <v>114069</v>
      </c>
      <c r="C126" s="73" t="s">
        <v>2029</v>
      </c>
      <c r="D126" s="73" t="s">
        <v>51</v>
      </c>
      <c r="E126" s="66">
        <v>42</v>
      </c>
      <c r="F126" s="74">
        <v>100</v>
      </c>
      <c r="G126" s="62">
        <f t="shared" si="25"/>
        <v>300</v>
      </c>
      <c r="H126" s="68">
        <v>6000</v>
      </c>
      <c r="I126" s="68">
        <f t="shared" si="17"/>
        <v>1607.86733471036</v>
      </c>
      <c r="J126" s="85">
        <v>0.26797788911839299</v>
      </c>
      <c r="K126" s="86">
        <v>5031.8599999999997</v>
      </c>
      <c r="L126" s="87">
        <f t="shared" si="26"/>
        <v>0.83864333333333296</v>
      </c>
      <c r="M126" s="88"/>
      <c r="N126" s="86">
        <v>0</v>
      </c>
      <c r="O126" s="89"/>
      <c r="P126" s="90"/>
      <c r="Q126" s="86">
        <v>3753.58</v>
      </c>
      <c r="R126" s="87">
        <f t="shared" si="27"/>
        <v>0.62559666666666702</v>
      </c>
      <c r="S126" s="86"/>
      <c r="T126" s="86">
        <v>0</v>
      </c>
      <c r="U126" s="86"/>
      <c r="W126" s="99">
        <v>3326.28</v>
      </c>
      <c r="X126" s="100">
        <f t="shared" si="28"/>
        <v>0.55437999999999998</v>
      </c>
      <c r="Y126" s="99"/>
      <c r="Z126" s="99">
        <v>0</v>
      </c>
      <c r="AA126" s="104"/>
      <c r="AP126" s="21">
        <f t="shared" si="29"/>
        <v>0</v>
      </c>
      <c r="AQ126" s="21">
        <f t="shared" si="30"/>
        <v>0</v>
      </c>
      <c r="AR126" s="21">
        <f t="shared" si="31"/>
        <v>-300</v>
      </c>
    </row>
    <row r="127" spans="1:44">
      <c r="A127" s="69">
        <v>125</v>
      </c>
      <c r="B127" s="69">
        <v>104430</v>
      </c>
      <c r="C127" s="70" t="s">
        <v>2030</v>
      </c>
      <c r="D127" s="70" t="s">
        <v>51</v>
      </c>
      <c r="E127" s="60">
        <v>43</v>
      </c>
      <c r="F127" s="71">
        <v>100</v>
      </c>
      <c r="G127" s="62">
        <f t="shared" si="25"/>
        <v>300</v>
      </c>
      <c r="H127" s="63">
        <v>8500</v>
      </c>
      <c r="I127" s="63">
        <f t="shared" si="17"/>
        <v>1959.2938183782801</v>
      </c>
      <c r="J127" s="79">
        <v>0.230505155103327</v>
      </c>
      <c r="K127" s="80">
        <v>5706.55</v>
      </c>
      <c r="L127" s="81">
        <f t="shared" si="26"/>
        <v>0.67135882352941201</v>
      </c>
      <c r="M127" s="82"/>
      <c r="N127" s="80">
        <v>0</v>
      </c>
      <c r="O127" s="83"/>
      <c r="Q127" s="80">
        <v>5001.6899999999996</v>
      </c>
      <c r="R127" s="81">
        <f t="shared" si="27"/>
        <v>0.588434117647059</v>
      </c>
      <c r="S127" s="80"/>
      <c r="T127" s="80">
        <v>0</v>
      </c>
      <c r="U127" s="80"/>
      <c r="W127" s="80">
        <v>5861.22</v>
      </c>
      <c r="X127" s="81">
        <f t="shared" si="28"/>
        <v>0.68955529411764704</v>
      </c>
      <c r="Y127" s="80"/>
      <c r="Z127" s="80">
        <v>0</v>
      </c>
      <c r="AA127" s="83"/>
      <c r="AP127" s="21">
        <f t="shared" si="29"/>
        <v>0</v>
      </c>
      <c r="AQ127" s="21">
        <f t="shared" si="30"/>
        <v>0</v>
      </c>
      <c r="AR127" s="21">
        <f t="shared" si="31"/>
        <v>-300</v>
      </c>
    </row>
    <row r="128" spans="1:44">
      <c r="A128" s="69">
        <v>126</v>
      </c>
      <c r="B128" s="69">
        <v>371</v>
      </c>
      <c r="C128" s="70" t="s">
        <v>2031</v>
      </c>
      <c r="D128" s="70" t="s">
        <v>45</v>
      </c>
      <c r="E128" s="60">
        <v>43</v>
      </c>
      <c r="F128" s="71">
        <v>100</v>
      </c>
      <c r="G128" s="62">
        <f t="shared" si="25"/>
        <v>300</v>
      </c>
      <c r="H128" s="63">
        <v>7000</v>
      </c>
      <c r="I128" s="63">
        <f t="shared" si="17"/>
        <v>1810.01108718606</v>
      </c>
      <c r="J128" s="79">
        <v>0.25857301245515102</v>
      </c>
      <c r="K128" s="80">
        <v>7449.95</v>
      </c>
      <c r="L128" s="91">
        <f t="shared" si="26"/>
        <v>1.0642785714285701</v>
      </c>
      <c r="M128" s="82">
        <v>100</v>
      </c>
      <c r="N128" s="80">
        <v>100</v>
      </c>
      <c r="O128" s="83" t="s">
        <v>2032</v>
      </c>
      <c r="P128" s="47" t="s">
        <v>1836</v>
      </c>
      <c r="Q128" s="80">
        <v>4373.68</v>
      </c>
      <c r="R128" s="81">
        <f t="shared" si="27"/>
        <v>0.62481142857142902</v>
      </c>
      <c r="S128" s="80"/>
      <c r="T128" s="80">
        <v>0</v>
      </c>
      <c r="U128" s="80"/>
      <c r="W128" s="80">
        <v>9200.2800000000007</v>
      </c>
      <c r="X128" s="91">
        <f t="shared" si="28"/>
        <v>1.3143257142857101</v>
      </c>
      <c r="Y128" s="80">
        <v>100</v>
      </c>
      <c r="Z128" s="80">
        <v>100</v>
      </c>
      <c r="AA128" s="83" t="s">
        <v>2032</v>
      </c>
      <c r="AB128" s="48" t="s">
        <v>1836</v>
      </c>
      <c r="AP128" s="21">
        <f t="shared" si="29"/>
        <v>200</v>
      </c>
      <c r="AQ128" s="21">
        <f t="shared" si="30"/>
        <v>200</v>
      </c>
      <c r="AR128" s="21">
        <f t="shared" si="31"/>
        <v>100</v>
      </c>
    </row>
    <row r="129" spans="1:44" ht="36">
      <c r="A129" s="72">
        <v>127</v>
      </c>
      <c r="B129" s="64">
        <v>107829</v>
      </c>
      <c r="C129" s="65" t="s">
        <v>2033</v>
      </c>
      <c r="D129" s="73" t="s">
        <v>47</v>
      </c>
      <c r="E129" s="66">
        <v>44</v>
      </c>
      <c r="F129" s="74">
        <v>100</v>
      </c>
      <c r="G129" s="62">
        <f t="shared" si="25"/>
        <v>300</v>
      </c>
      <c r="H129" s="68">
        <v>8000</v>
      </c>
      <c r="I129" s="68">
        <f t="shared" si="17"/>
        <v>2116.1076097997802</v>
      </c>
      <c r="J129" s="85">
        <v>0.264513451224973</v>
      </c>
      <c r="K129" s="88">
        <v>3892</v>
      </c>
      <c r="L129" s="87">
        <f t="shared" si="26"/>
        <v>0.48649999999999999</v>
      </c>
      <c r="M129" s="88"/>
      <c r="N129" s="86">
        <v>0</v>
      </c>
      <c r="O129" s="89" t="s">
        <v>1904</v>
      </c>
      <c r="P129" s="90"/>
      <c r="Q129" s="88">
        <v>3892</v>
      </c>
      <c r="R129" s="87">
        <f t="shared" si="27"/>
        <v>0.48649999999999999</v>
      </c>
      <c r="S129" s="86"/>
      <c r="T129" s="86">
        <v>0</v>
      </c>
      <c r="U129" s="89" t="s">
        <v>1904</v>
      </c>
      <c r="W129" s="102">
        <v>3892</v>
      </c>
      <c r="X129" s="100">
        <f t="shared" si="28"/>
        <v>0.48649999999999999</v>
      </c>
      <c r="Y129" s="99"/>
      <c r="Z129" s="99">
        <v>0</v>
      </c>
      <c r="AA129" s="104"/>
      <c r="AP129" s="21">
        <f t="shared" si="29"/>
        <v>0</v>
      </c>
      <c r="AQ129" s="21">
        <f t="shared" si="30"/>
        <v>0</v>
      </c>
      <c r="AR129" s="21">
        <f t="shared" si="31"/>
        <v>-300</v>
      </c>
    </row>
    <row r="130" spans="1:44" ht="18" customHeight="1">
      <c r="A130" s="72">
        <v>128</v>
      </c>
      <c r="B130" s="72">
        <v>545</v>
      </c>
      <c r="C130" s="73" t="s">
        <v>2034</v>
      </c>
      <c r="D130" s="73" t="s">
        <v>51</v>
      </c>
      <c r="E130" s="66">
        <v>44</v>
      </c>
      <c r="F130" s="74">
        <v>100</v>
      </c>
      <c r="G130" s="62">
        <f t="shared" si="25"/>
        <v>300</v>
      </c>
      <c r="H130" s="68">
        <v>7000</v>
      </c>
      <c r="I130" s="68">
        <f t="shared" si="17"/>
        <v>1770.6132131797499</v>
      </c>
      <c r="J130" s="85">
        <v>0.25294474473996398</v>
      </c>
      <c r="K130" s="86">
        <v>7029.23</v>
      </c>
      <c r="L130" s="87">
        <f t="shared" si="26"/>
        <v>1.00417571428571</v>
      </c>
      <c r="M130" s="88">
        <v>100</v>
      </c>
      <c r="N130" s="86">
        <v>100</v>
      </c>
      <c r="O130" s="89" t="s">
        <v>2035</v>
      </c>
      <c r="P130" s="90" t="s">
        <v>1836</v>
      </c>
      <c r="Q130" s="88">
        <v>7000.54</v>
      </c>
      <c r="R130" s="92">
        <f t="shared" si="27"/>
        <v>1.00007714285714</v>
      </c>
      <c r="S130" s="86">
        <v>100</v>
      </c>
      <c r="T130" s="86">
        <v>100</v>
      </c>
      <c r="U130" s="86" t="s">
        <v>2035</v>
      </c>
      <c r="W130" s="99">
        <v>2687.75</v>
      </c>
      <c r="X130" s="100">
        <f t="shared" si="28"/>
        <v>0.38396428571428598</v>
      </c>
      <c r="Y130" s="99"/>
      <c r="Z130" s="99">
        <v>0</v>
      </c>
      <c r="AA130" s="104"/>
      <c r="AP130" s="21">
        <f t="shared" si="29"/>
        <v>200</v>
      </c>
      <c r="AQ130" s="21">
        <f t="shared" si="30"/>
        <v>200</v>
      </c>
      <c r="AR130" s="21">
        <f t="shared" si="31"/>
        <v>100</v>
      </c>
    </row>
    <row r="131" spans="1:44" ht="18" customHeight="1">
      <c r="A131" s="274" t="s">
        <v>178</v>
      </c>
      <c r="B131" s="274"/>
      <c r="C131" s="274"/>
      <c r="D131" s="274"/>
      <c r="E131" s="109"/>
      <c r="F131" s="110">
        <f>SUM(F3:F130)</f>
        <v>19550</v>
      </c>
      <c r="G131" s="62">
        <f t="shared" si="25"/>
        <v>58650</v>
      </c>
      <c r="H131" s="111">
        <f>SUM(H3:H130)</f>
        <v>2018500</v>
      </c>
      <c r="I131" s="111">
        <f>SUM(I3:I130)</f>
        <v>441042.63641602302</v>
      </c>
      <c r="J131" s="112">
        <v>0.21770271785481199</v>
      </c>
      <c r="K131" s="80">
        <f>SUM(K3:K130)</f>
        <v>1914575.25</v>
      </c>
      <c r="L131" s="113">
        <f t="shared" si="26"/>
        <v>0.94851387168689605</v>
      </c>
      <c r="M131" s="28"/>
      <c r="N131" s="13"/>
      <c r="O131" s="114"/>
      <c r="Q131" s="13">
        <f>SUM(Q3:Q130)</f>
        <v>1796915.23</v>
      </c>
      <c r="R131" s="113">
        <f t="shared" si="27"/>
        <v>0.89022305177111705</v>
      </c>
      <c r="S131" s="13"/>
      <c r="T131" s="13"/>
      <c r="U131" s="13"/>
      <c r="W131" s="21">
        <f>SUM(W3:W130)</f>
        <v>2034861</v>
      </c>
      <c r="X131" s="44">
        <f t="shared" si="28"/>
        <v>1.0081055239038901</v>
      </c>
      <c r="AP131" s="21">
        <f>SUM(AP3:AP130)</f>
        <v>23600</v>
      </c>
      <c r="AQ131" s="21">
        <f>SUM(AQ3:AQ130)</f>
        <v>36750</v>
      </c>
      <c r="AR131" s="21">
        <f t="shared" si="31"/>
        <v>1700</v>
      </c>
    </row>
  </sheetData>
  <mergeCells count="12">
    <mergeCell ref="AL1:AN1"/>
    <mergeCell ref="A131:D131"/>
    <mergeCell ref="W1:X1"/>
    <mergeCell ref="Y1:AA1"/>
    <mergeCell ref="AD1:AE1"/>
    <mergeCell ref="AF1:AH1"/>
    <mergeCell ref="AJ1:AK1"/>
    <mergeCell ref="A1:F1"/>
    <mergeCell ref="K1:L1"/>
    <mergeCell ref="M1:O1"/>
    <mergeCell ref="Q1:R1"/>
    <mergeCell ref="S1:U1"/>
  </mergeCells>
  <phoneticPr fontId="31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29"/>
  <sheetViews>
    <sheetView workbookViewId="0">
      <selection activeCell="A118" sqref="A118:XFD118"/>
    </sheetView>
  </sheetViews>
  <sheetFormatPr defaultColWidth="9" defaultRowHeight="13.5"/>
  <cols>
    <col min="1" max="1" width="6.125" style="21" customWidth="1"/>
    <col min="2" max="2" width="8.125" style="22" customWidth="1"/>
    <col min="3" max="3" width="24" style="23" customWidth="1"/>
    <col min="4" max="4" width="14.375" style="23" customWidth="1"/>
    <col min="5" max="5" width="17.125" style="24" customWidth="1"/>
    <col min="6" max="6" width="15" style="21" customWidth="1"/>
  </cols>
  <sheetData>
    <row r="1" spans="1:6" s="19" customFormat="1">
      <c r="A1" s="25" t="s">
        <v>14</v>
      </c>
      <c r="B1" s="26" t="s">
        <v>15</v>
      </c>
      <c r="C1" s="27" t="s">
        <v>16</v>
      </c>
      <c r="D1" s="27" t="s">
        <v>17</v>
      </c>
      <c r="E1" s="25" t="s">
        <v>2036</v>
      </c>
      <c r="F1" s="25" t="s">
        <v>2037</v>
      </c>
    </row>
    <row r="2" spans="1:6">
      <c r="A2" s="28">
        <v>1</v>
      </c>
      <c r="B2" s="29">
        <v>742</v>
      </c>
      <c r="C2" s="30" t="s">
        <v>42</v>
      </c>
      <c r="D2" s="30" t="s">
        <v>43</v>
      </c>
      <c r="E2" s="28" t="e">
        <v>#N/A</v>
      </c>
      <c r="F2" s="28">
        <v>-100</v>
      </c>
    </row>
    <row r="3" spans="1:6">
      <c r="A3" s="28">
        <v>2</v>
      </c>
      <c r="B3" s="29">
        <v>106399</v>
      </c>
      <c r="C3" s="30" t="s">
        <v>52</v>
      </c>
      <c r="D3" s="30" t="s">
        <v>53</v>
      </c>
      <c r="E3" s="28" t="e">
        <v>#N/A</v>
      </c>
      <c r="F3" s="28">
        <v>-100</v>
      </c>
    </row>
    <row r="4" spans="1:6">
      <c r="A4" s="28">
        <v>3</v>
      </c>
      <c r="B4" s="29">
        <v>114286</v>
      </c>
      <c r="C4" s="30" t="s">
        <v>61</v>
      </c>
      <c r="D4" s="30" t="s">
        <v>53</v>
      </c>
      <c r="E4" s="28" t="e">
        <v>#N/A</v>
      </c>
      <c r="F4" s="28">
        <v>-100</v>
      </c>
    </row>
    <row r="5" spans="1:6">
      <c r="A5" s="28">
        <v>4</v>
      </c>
      <c r="B5" s="29">
        <v>515</v>
      </c>
      <c r="C5" s="30" t="s">
        <v>65</v>
      </c>
      <c r="D5" s="30" t="s">
        <v>47</v>
      </c>
      <c r="E5" s="28" t="e">
        <v>#N/A</v>
      </c>
      <c r="F5" s="28">
        <v>-100</v>
      </c>
    </row>
    <row r="6" spans="1:6">
      <c r="A6" s="28">
        <v>5</v>
      </c>
      <c r="B6" s="29">
        <v>578</v>
      </c>
      <c r="C6" s="30" t="s">
        <v>72</v>
      </c>
      <c r="D6" s="30" t="s">
        <v>47</v>
      </c>
      <c r="E6" s="28" t="e">
        <v>#N/A</v>
      </c>
      <c r="F6" s="28">
        <v>-100</v>
      </c>
    </row>
    <row r="7" spans="1:6">
      <c r="A7" s="28">
        <v>6</v>
      </c>
      <c r="B7" s="29">
        <v>307</v>
      </c>
      <c r="C7" s="30" t="s">
        <v>73</v>
      </c>
      <c r="D7" s="30" t="s">
        <v>43</v>
      </c>
      <c r="E7" s="28" t="e">
        <v>#N/A</v>
      </c>
      <c r="F7" s="28">
        <v>-100</v>
      </c>
    </row>
    <row r="8" spans="1:6">
      <c r="A8" s="28">
        <v>7</v>
      </c>
      <c r="B8" s="29">
        <v>106066</v>
      </c>
      <c r="C8" s="30" t="s">
        <v>75</v>
      </c>
      <c r="D8" s="30" t="s">
        <v>43</v>
      </c>
      <c r="E8" s="28" t="e">
        <v>#N/A</v>
      </c>
      <c r="F8" s="28">
        <v>-100</v>
      </c>
    </row>
    <row r="9" spans="1:6">
      <c r="A9" s="28">
        <v>8</v>
      </c>
      <c r="B9" s="29">
        <v>359</v>
      </c>
      <c r="C9" s="30" t="s">
        <v>78</v>
      </c>
      <c r="D9" s="30" t="s">
        <v>53</v>
      </c>
      <c r="E9" s="28" t="e">
        <v>#N/A</v>
      </c>
      <c r="F9" s="28">
        <v>-100</v>
      </c>
    </row>
    <row r="10" spans="1:6">
      <c r="A10" s="28">
        <v>9</v>
      </c>
      <c r="B10" s="29">
        <v>102934</v>
      </c>
      <c r="C10" s="30" t="s">
        <v>80</v>
      </c>
      <c r="D10" s="30" t="s">
        <v>53</v>
      </c>
      <c r="E10" s="28" t="e">
        <v>#N/A</v>
      </c>
      <c r="F10" s="28">
        <v>-100</v>
      </c>
    </row>
    <row r="11" spans="1:6">
      <c r="A11" s="28">
        <v>10</v>
      </c>
      <c r="B11" s="29">
        <v>738</v>
      </c>
      <c r="C11" s="30" t="s">
        <v>81</v>
      </c>
      <c r="D11" s="30" t="s">
        <v>55</v>
      </c>
      <c r="E11" s="28" t="e">
        <v>#N/A</v>
      </c>
      <c r="F11" s="28">
        <v>-100</v>
      </c>
    </row>
    <row r="12" spans="1:6">
      <c r="A12" s="28">
        <v>11</v>
      </c>
      <c r="B12" s="29">
        <v>102935</v>
      </c>
      <c r="C12" s="30" t="s">
        <v>84</v>
      </c>
      <c r="D12" s="30" t="s">
        <v>47</v>
      </c>
      <c r="E12" s="28" t="e">
        <v>#N/A</v>
      </c>
      <c r="F12" s="28">
        <v>-100</v>
      </c>
    </row>
    <row r="13" spans="1:6">
      <c r="A13" s="28">
        <v>12</v>
      </c>
      <c r="B13" s="29">
        <v>581</v>
      </c>
      <c r="C13" s="30" t="s">
        <v>85</v>
      </c>
      <c r="D13" s="30" t="s">
        <v>47</v>
      </c>
      <c r="E13" s="28" t="e">
        <v>#N/A</v>
      </c>
      <c r="F13" s="28">
        <v>-100</v>
      </c>
    </row>
    <row r="14" spans="1:6">
      <c r="A14" s="28">
        <v>13</v>
      </c>
      <c r="B14" s="29">
        <v>103639</v>
      </c>
      <c r="C14" s="30" t="s">
        <v>86</v>
      </c>
      <c r="D14" s="30" t="s">
        <v>51</v>
      </c>
      <c r="E14" s="28" t="e">
        <v>#N/A</v>
      </c>
      <c r="F14" s="28">
        <v>-100</v>
      </c>
    </row>
    <row r="15" spans="1:6">
      <c r="A15" s="28">
        <v>14</v>
      </c>
      <c r="B15" s="29">
        <v>56</v>
      </c>
      <c r="C15" s="30" t="s">
        <v>87</v>
      </c>
      <c r="D15" s="30" t="s">
        <v>55</v>
      </c>
      <c r="E15" s="28" t="e">
        <v>#N/A</v>
      </c>
      <c r="F15" s="28">
        <v>-100</v>
      </c>
    </row>
    <row r="16" spans="1:6">
      <c r="A16" s="28">
        <v>15</v>
      </c>
      <c r="B16" s="29">
        <v>308</v>
      </c>
      <c r="C16" s="30" t="s">
        <v>109</v>
      </c>
      <c r="D16" s="30" t="s">
        <v>47</v>
      </c>
      <c r="E16" s="28" t="e">
        <v>#N/A</v>
      </c>
      <c r="F16" s="28">
        <v>-100</v>
      </c>
    </row>
    <row r="17" spans="1:6">
      <c r="A17" s="28">
        <v>16</v>
      </c>
      <c r="B17" s="29">
        <v>343</v>
      </c>
      <c r="C17" s="30" t="s">
        <v>112</v>
      </c>
      <c r="D17" s="30" t="s">
        <v>53</v>
      </c>
      <c r="E17" s="28" t="e">
        <v>#N/A</v>
      </c>
      <c r="F17" s="28">
        <v>-100</v>
      </c>
    </row>
    <row r="18" spans="1:6">
      <c r="A18" s="28">
        <v>17</v>
      </c>
      <c r="B18" s="29">
        <v>549</v>
      </c>
      <c r="C18" s="30" t="s">
        <v>118</v>
      </c>
      <c r="D18" s="30" t="s">
        <v>49</v>
      </c>
      <c r="E18" s="28" t="e">
        <v>#N/A</v>
      </c>
      <c r="F18" s="28">
        <v>-100</v>
      </c>
    </row>
    <row r="19" spans="1:6">
      <c r="A19" s="28">
        <v>18</v>
      </c>
      <c r="B19" s="29">
        <v>570</v>
      </c>
      <c r="C19" s="30" t="s">
        <v>121</v>
      </c>
      <c r="D19" s="30" t="s">
        <v>53</v>
      </c>
      <c r="E19" s="28" t="e">
        <v>#N/A</v>
      </c>
      <c r="F19" s="28">
        <v>-100</v>
      </c>
    </row>
    <row r="20" spans="1:6">
      <c r="A20" s="28">
        <v>19</v>
      </c>
      <c r="B20" s="29">
        <v>365</v>
      </c>
      <c r="C20" s="30" t="s">
        <v>125</v>
      </c>
      <c r="D20" s="30" t="s">
        <v>53</v>
      </c>
      <c r="E20" s="28" t="e">
        <v>#N/A</v>
      </c>
      <c r="F20" s="28">
        <v>-100</v>
      </c>
    </row>
    <row r="21" spans="1:6">
      <c r="A21" s="28">
        <v>20</v>
      </c>
      <c r="B21" s="29">
        <v>113833</v>
      </c>
      <c r="C21" s="30" t="s">
        <v>129</v>
      </c>
      <c r="D21" s="30" t="s">
        <v>53</v>
      </c>
      <c r="E21" s="28" t="e">
        <v>#N/A</v>
      </c>
      <c r="F21" s="28">
        <v>-100</v>
      </c>
    </row>
    <row r="22" spans="1:6">
      <c r="A22" s="28">
        <v>21</v>
      </c>
      <c r="B22" s="29">
        <v>732</v>
      </c>
      <c r="C22" s="30" t="s">
        <v>134</v>
      </c>
      <c r="D22" s="30" t="s">
        <v>59</v>
      </c>
      <c r="E22" s="28" t="e">
        <v>#N/A</v>
      </c>
      <c r="F22" s="28">
        <v>-100</v>
      </c>
    </row>
    <row r="23" spans="1:6">
      <c r="A23" s="28">
        <v>22</v>
      </c>
      <c r="B23" s="29">
        <v>545</v>
      </c>
      <c r="C23" s="30" t="s">
        <v>143</v>
      </c>
      <c r="D23" s="30" t="s">
        <v>51</v>
      </c>
      <c r="E23" s="28" t="e">
        <v>#N/A</v>
      </c>
      <c r="F23" s="28">
        <v>-100</v>
      </c>
    </row>
    <row r="24" spans="1:6">
      <c r="A24" s="28">
        <v>23</v>
      </c>
      <c r="B24" s="29">
        <v>103199</v>
      </c>
      <c r="C24" s="30" t="s">
        <v>148</v>
      </c>
      <c r="D24" s="30" t="s">
        <v>47</v>
      </c>
      <c r="E24" s="28" t="e">
        <v>#N/A</v>
      </c>
      <c r="F24" s="28">
        <v>-100</v>
      </c>
    </row>
    <row r="25" spans="1:6">
      <c r="A25" s="28">
        <v>24</v>
      </c>
      <c r="B25" s="29">
        <v>104429</v>
      </c>
      <c r="C25" s="30" t="s">
        <v>151</v>
      </c>
      <c r="D25" s="30" t="s">
        <v>53</v>
      </c>
      <c r="E25" s="28" t="e">
        <v>#N/A</v>
      </c>
      <c r="F25" s="28">
        <v>-100</v>
      </c>
    </row>
    <row r="26" spans="1:6">
      <c r="A26" s="28">
        <v>25</v>
      </c>
      <c r="B26" s="29">
        <v>113298</v>
      </c>
      <c r="C26" s="30" t="s">
        <v>154</v>
      </c>
      <c r="D26" s="30" t="s">
        <v>53</v>
      </c>
      <c r="E26" s="28" t="e">
        <v>#N/A</v>
      </c>
      <c r="F26" s="28">
        <v>-100</v>
      </c>
    </row>
    <row r="27" spans="1:6">
      <c r="A27" s="28">
        <v>26</v>
      </c>
      <c r="B27" s="29">
        <v>733</v>
      </c>
      <c r="C27" s="30" t="s">
        <v>155</v>
      </c>
      <c r="D27" s="30" t="s">
        <v>51</v>
      </c>
      <c r="E27" s="28" t="e">
        <v>#N/A</v>
      </c>
      <c r="F27" s="28">
        <v>-100</v>
      </c>
    </row>
    <row r="28" spans="1:6">
      <c r="A28" s="28">
        <v>27</v>
      </c>
      <c r="B28" s="29">
        <v>349</v>
      </c>
      <c r="C28" s="30" t="s">
        <v>156</v>
      </c>
      <c r="D28" s="30" t="s">
        <v>47</v>
      </c>
      <c r="E28" s="28" t="e">
        <v>#N/A</v>
      </c>
      <c r="F28" s="28">
        <v>-100</v>
      </c>
    </row>
    <row r="29" spans="1:6">
      <c r="A29" s="28">
        <v>28</v>
      </c>
      <c r="B29" s="29">
        <v>752</v>
      </c>
      <c r="C29" s="30" t="s">
        <v>160</v>
      </c>
      <c r="D29" s="30" t="s">
        <v>53</v>
      </c>
      <c r="E29" s="28" t="e">
        <v>#N/A</v>
      </c>
      <c r="F29" s="28">
        <v>-100</v>
      </c>
    </row>
    <row r="30" spans="1:6">
      <c r="A30" s="28">
        <v>29</v>
      </c>
      <c r="B30" s="29">
        <v>113025</v>
      </c>
      <c r="C30" s="30" t="s">
        <v>166</v>
      </c>
      <c r="D30" s="30" t="s">
        <v>53</v>
      </c>
      <c r="E30" s="28" t="e">
        <v>#N/A</v>
      </c>
      <c r="F30" s="28">
        <v>-100</v>
      </c>
    </row>
    <row r="31" spans="1:6">
      <c r="A31" s="28">
        <v>30</v>
      </c>
      <c r="B31" s="29">
        <v>112888</v>
      </c>
      <c r="C31" s="30" t="s">
        <v>173</v>
      </c>
      <c r="D31" s="30" t="s">
        <v>53</v>
      </c>
      <c r="E31" s="28" t="e">
        <v>#N/A</v>
      </c>
      <c r="F31" s="28">
        <v>-100</v>
      </c>
    </row>
    <row r="32" spans="1:6" s="20" customFormat="1">
      <c r="A32" s="31">
        <v>31</v>
      </c>
      <c r="B32" s="32">
        <v>598</v>
      </c>
      <c r="C32" s="33" t="s">
        <v>94</v>
      </c>
      <c r="D32" s="33" t="s">
        <v>51</v>
      </c>
      <c r="E32" s="31" t="s">
        <v>2038</v>
      </c>
      <c r="F32" s="31"/>
    </row>
    <row r="33" spans="1:5">
      <c r="A33" s="31">
        <v>32</v>
      </c>
      <c r="B33" s="34">
        <v>105910</v>
      </c>
      <c r="C33" s="35" t="s">
        <v>83</v>
      </c>
      <c r="D33" s="35" t="s">
        <v>51</v>
      </c>
      <c r="E33" s="36" t="s">
        <v>1367</v>
      </c>
    </row>
    <row r="34" spans="1:5">
      <c r="A34" s="31">
        <v>33</v>
      </c>
      <c r="B34" s="32">
        <v>104430</v>
      </c>
      <c r="C34" s="33" t="s">
        <v>168</v>
      </c>
      <c r="D34" s="33" t="s">
        <v>51</v>
      </c>
      <c r="E34" s="31" t="s">
        <v>1229</v>
      </c>
    </row>
    <row r="35" spans="1:5">
      <c r="A35" s="31">
        <v>34</v>
      </c>
      <c r="B35" s="32">
        <v>113023</v>
      </c>
      <c r="C35" s="33" t="s">
        <v>123</v>
      </c>
      <c r="D35" s="33" t="s">
        <v>47</v>
      </c>
      <c r="E35" s="31" t="s">
        <v>2039</v>
      </c>
    </row>
    <row r="36" spans="1:5">
      <c r="A36" s="31">
        <v>35</v>
      </c>
      <c r="B36" s="32">
        <v>106485</v>
      </c>
      <c r="C36" s="33" t="s">
        <v>171</v>
      </c>
      <c r="D36" s="33" t="s">
        <v>51</v>
      </c>
      <c r="E36" s="31" t="s">
        <v>2040</v>
      </c>
    </row>
    <row r="37" spans="1:5">
      <c r="A37" s="31">
        <v>36</v>
      </c>
      <c r="B37" s="32">
        <v>104428</v>
      </c>
      <c r="C37" s="33" t="s">
        <v>88</v>
      </c>
      <c r="D37" s="33" t="s">
        <v>55</v>
      </c>
      <c r="E37" s="31" t="s">
        <v>1402</v>
      </c>
    </row>
    <row r="38" spans="1:5">
      <c r="A38" s="31">
        <v>37</v>
      </c>
      <c r="B38" s="32">
        <v>108277</v>
      </c>
      <c r="C38" s="33" t="s">
        <v>152</v>
      </c>
      <c r="D38" s="33" t="s">
        <v>53</v>
      </c>
      <c r="E38" s="31" t="s">
        <v>1959</v>
      </c>
    </row>
    <row r="39" spans="1:5">
      <c r="A39" s="31">
        <v>38</v>
      </c>
      <c r="B39" s="32">
        <v>585</v>
      </c>
      <c r="C39" s="33" t="s">
        <v>98</v>
      </c>
      <c r="D39" s="33" t="s">
        <v>47</v>
      </c>
      <c r="E39" s="31" t="s">
        <v>2041</v>
      </c>
    </row>
    <row r="40" spans="1:5">
      <c r="A40" s="31">
        <v>39</v>
      </c>
      <c r="B40" s="32">
        <v>371</v>
      </c>
      <c r="C40" s="33" t="s">
        <v>114</v>
      </c>
      <c r="D40" s="33" t="s">
        <v>45</v>
      </c>
      <c r="E40" s="31" t="s">
        <v>2042</v>
      </c>
    </row>
    <row r="41" spans="1:5">
      <c r="A41" s="31">
        <v>40</v>
      </c>
      <c r="B41" s="32">
        <v>377</v>
      </c>
      <c r="C41" s="33" t="s">
        <v>158</v>
      </c>
      <c r="D41" s="33" t="s">
        <v>51</v>
      </c>
      <c r="E41" s="31" t="s">
        <v>1917</v>
      </c>
    </row>
    <row r="42" spans="1:5">
      <c r="A42" s="31">
        <v>41</v>
      </c>
      <c r="B42" s="32">
        <v>105751</v>
      </c>
      <c r="C42" s="33" t="s">
        <v>117</v>
      </c>
      <c r="D42" s="33" t="s">
        <v>51</v>
      </c>
      <c r="E42" s="31" t="s">
        <v>2043</v>
      </c>
    </row>
    <row r="43" spans="1:5">
      <c r="A43" s="31">
        <v>42</v>
      </c>
      <c r="B43" s="32">
        <v>387</v>
      </c>
      <c r="C43" s="33" t="s">
        <v>60</v>
      </c>
      <c r="D43" s="33" t="s">
        <v>51</v>
      </c>
      <c r="E43" s="31" t="s">
        <v>2044</v>
      </c>
    </row>
    <row r="44" spans="1:5">
      <c r="A44" s="31">
        <v>43</v>
      </c>
      <c r="B44" s="32">
        <v>102567</v>
      </c>
      <c r="C44" s="33" t="s">
        <v>127</v>
      </c>
      <c r="D44" s="33" t="s">
        <v>45</v>
      </c>
      <c r="E44" s="31" t="s">
        <v>2045</v>
      </c>
    </row>
    <row r="45" spans="1:5">
      <c r="A45" s="31">
        <v>44</v>
      </c>
      <c r="B45" s="32">
        <v>730</v>
      </c>
      <c r="C45" s="33" t="s">
        <v>68</v>
      </c>
      <c r="D45" s="33" t="s">
        <v>53</v>
      </c>
      <c r="E45" s="31" t="s">
        <v>2046</v>
      </c>
    </row>
    <row r="46" spans="1:5">
      <c r="A46" s="31">
        <v>45</v>
      </c>
      <c r="B46" s="32">
        <v>720</v>
      </c>
      <c r="C46" s="33" t="s">
        <v>92</v>
      </c>
      <c r="D46" s="33" t="s">
        <v>49</v>
      </c>
      <c r="E46" s="31" t="s">
        <v>2047</v>
      </c>
    </row>
    <row r="47" spans="1:5">
      <c r="A47" s="31">
        <v>46</v>
      </c>
      <c r="B47" s="32">
        <v>706</v>
      </c>
      <c r="C47" s="33" t="s">
        <v>107</v>
      </c>
      <c r="D47" s="33" t="s">
        <v>55</v>
      </c>
      <c r="E47" s="31" t="s">
        <v>2048</v>
      </c>
    </row>
    <row r="48" spans="1:5">
      <c r="A48" s="31">
        <v>47</v>
      </c>
      <c r="B48" s="32">
        <v>311</v>
      </c>
      <c r="C48" s="33" t="s">
        <v>57</v>
      </c>
      <c r="D48" s="33" t="s">
        <v>53</v>
      </c>
      <c r="E48" s="31" t="s">
        <v>57</v>
      </c>
    </row>
    <row r="49" spans="1:5">
      <c r="A49" s="31">
        <v>48</v>
      </c>
      <c r="B49" s="32">
        <v>108656</v>
      </c>
      <c r="C49" s="33" t="s">
        <v>120</v>
      </c>
      <c r="D49" s="33" t="s">
        <v>45</v>
      </c>
      <c r="E49" s="31" t="s">
        <v>2049</v>
      </c>
    </row>
    <row r="50" spans="1:5">
      <c r="A50" s="31">
        <v>49</v>
      </c>
      <c r="B50" s="32">
        <v>385</v>
      </c>
      <c r="C50" s="33" t="s">
        <v>2050</v>
      </c>
      <c r="D50" s="33" t="s">
        <v>45</v>
      </c>
      <c r="E50" s="31" t="s">
        <v>2051</v>
      </c>
    </row>
    <row r="51" spans="1:5">
      <c r="A51" s="31">
        <v>50</v>
      </c>
      <c r="B51" s="32">
        <v>112415</v>
      </c>
      <c r="C51" s="33" t="s">
        <v>172</v>
      </c>
      <c r="D51" s="33" t="s">
        <v>53</v>
      </c>
      <c r="E51" s="31" t="s">
        <v>2052</v>
      </c>
    </row>
    <row r="52" spans="1:5">
      <c r="A52" s="31">
        <v>51</v>
      </c>
      <c r="B52" s="32">
        <v>710</v>
      </c>
      <c r="C52" s="33" t="s">
        <v>103</v>
      </c>
      <c r="D52" s="33" t="s">
        <v>55</v>
      </c>
      <c r="E52" s="31" t="s">
        <v>2053</v>
      </c>
    </row>
    <row r="53" spans="1:5">
      <c r="A53" s="31">
        <v>52</v>
      </c>
      <c r="B53" s="32">
        <v>329</v>
      </c>
      <c r="C53" s="33" t="s">
        <v>54</v>
      </c>
      <c r="D53" s="33" t="s">
        <v>55</v>
      </c>
      <c r="E53" s="31" t="s">
        <v>54</v>
      </c>
    </row>
    <row r="54" spans="1:5">
      <c r="A54" s="31">
        <v>53</v>
      </c>
      <c r="B54" s="32">
        <v>743</v>
      </c>
      <c r="C54" s="33" t="s">
        <v>145</v>
      </c>
      <c r="D54" s="33" t="s">
        <v>51</v>
      </c>
      <c r="E54" s="31" t="s">
        <v>2054</v>
      </c>
    </row>
    <row r="55" spans="1:5">
      <c r="A55" s="31">
        <v>54</v>
      </c>
      <c r="B55" s="32">
        <v>707</v>
      </c>
      <c r="C55" s="33" t="s">
        <v>115</v>
      </c>
      <c r="D55" s="33" t="s">
        <v>51</v>
      </c>
      <c r="E55" s="31" t="s">
        <v>2055</v>
      </c>
    </row>
    <row r="56" spans="1:5">
      <c r="A56" s="31">
        <v>55</v>
      </c>
      <c r="B56" s="32">
        <v>107658</v>
      </c>
      <c r="C56" s="33" t="s">
        <v>131</v>
      </c>
      <c r="D56" s="33" t="s">
        <v>53</v>
      </c>
      <c r="E56" s="31" t="s">
        <v>2056</v>
      </c>
    </row>
    <row r="57" spans="1:5">
      <c r="A57" s="31">
        <v>56</v>
      </c>
      <c r="B57" s="32">
        <v>379</v>
      </c>
      <c r="C57" s="33" t="s">
        <v>89</v>
      </c>
      <c r="D57" s="33" t="s">
        <v>53</v>
      </c>
      <c r="E57" s="31" t="s">
        <v>2057</v>
      </c>
    </row>
    <row r="58" spans="1:5">
      <c r="A58" s="31">
        <v>57</v>
      </c>
      <c r="B58" s="32">
        <v>373</v>
      </c>
      <c r="C58" s="33" t="s">
        <v>137</v>
      </c>
      <c r="D58" s="33" t="s">
        <v>47</v>
      </c>
      <c r="E58" s="31" t="s">
        <v>2058</v>
      </c>
    </row>
    <row r="59" spans="1:5">
      <c r="A59" s="31">
        <v>58</v>
      </c>
      <c r="B59" s="32">
        <v>717</v>
      </c>
      <c r="C59" s="33" t="s">
        <v>106</v>
      </c>
      <c r="D59" s="33" t="s">
        <v>49</v>
      </c>
      <c r="E59" s="31" t="s">
        <v>2059</v>
      </c>
    </row>
    <row r="60" spans="1:5">
      <c r="A60" s="31">
        <v>59</v>
      </c>
      <c r="B60" s="32">
        <v>399</v>
      </c>
      <c r="C60" s="33" t="s">
        <v>77</v>
      </c>
      <c r="D60" s="33" t="s">
        <v>51</v>
      </c>
      <c r="E60" s="31" t="s">
        <v>2060</v>
      </c>
    </row>
    <row r="61" spans="1:5">
      <c r="A61" s="31">
        <v>60</v>
      </c>
      <c r="B61" s="32">
        <v>106865</v>
      </c>
      <c r="C61" s="33" t="s">
        <v>132</v>
      </c>
      <c r="D61" s="33" t="s">
        <v>47</v>
      </c>
      <c r="E61" s="31" t="s">
        <v>1686</v>
      </c>
    </row>
    <row r="62" spans="1:5">
      <c r="A62" s="31">
        <v>61</v>
      </c>
      <c r="B62" s="32">
        <v>513</v>
      </c>
      <c r="C62" s="33" t="s">
        <v>93</v>
      </c>
      <c r="D62" s="33" t="s">
        <v>53</v>
      </c>
      <c r="E62" s="31" t="s">
        <v>93</v>
      </c>
    </row>
    <row r="63" spans="1:5">
      <c r="A63" s="31">
        <v>62</v>
      </c>
      <c r="B63" s="32">
        <v>355</v>
      </c>
      <c r="C63" s="33" t="s">
        <v>69</v>
      </c>
      <c r="D63" s="33" t="s">
        <v>47</v>
      </c>
      <c r="E63" s="31" t="s">
        <v>2061</v>
      </c>
    </row>
    <row r="64" spans="1:5">
      <c r="A64" s="31">
        <v>63</v>
      </c>
      <c r="B64" s="32">
        <v>104838</v>
      </c>
      <c r="C64" s="33" t="s">
        <v>140</v>
      </c>
      <c r="D64" s="33" t="s">
        <v>55</v>
      </c>
      <c r="E64" s="31" t="s">
        <v>1419</v>
      </c>
    </row>
    <row r="65" spans="1:5">
      <c r="A65" s="31">
        <v>64</v>
      </c>
      <c r="B65" s="32">
        <v>105267</v>
      </c>
      <c r="C65" s="33" t="s">
        <v>66</v>
      </c>
      <c r="D65" s="33" t="s">
        <v>53</v>
      </c>
      <c r="E65" s="31" t="s">
        <v>985</v>
      </c>
    </row>
    <row r="66" spans="1:5">
      <c r="A66" s="31">
        <v>65</v>
      </c>
      <c r="B66" s="32">
        <v>582</v>
      </c>
      <c r="C66" s="33" t="s">
        <v>95</v>
      </c>
      <c r="D66" s="33" t="s">
        <v>53</v>
      </c>
      <c r="E66" s="31" t="s">
        <v>2062</v>
      </c>
    </row>
    <row r="67" spans="1:5">
      <c r="A67" s="31">
        <v>66</v>
      </c>
      <c r="B67" s="32">
        <v>754</v>
      </c>
      <c r="C67" s="33" t="s">
        <v>141</v>
      </c>
      <c r="D67" s="33" t="s">
        <v>55</v>
      </c>
      <c r="E67" s="31" t="s">
        <v>1921</v>
      </c>
    </row>
    <row r="68" spans="1:5">
      <c r="A68" s="31">
        <v>67</v>
      </c>
      <c r="B68" s="32">
        <v>511</v>
      </c>
      <c r="C68" s="33" t="s">
        <v>70</v>
      </c>
      <c r="D68" s="33" t="s">
        <v>47</v>
      </c>
      <c r="E68" s="31" t="s">
        <v>2063</v>
      </c>
    </row>
    <row r="69" spans="1:5">
      <c r="A69" s="31">
        <v>68</v>
      </c>
      <c r="B69" s="32">
        <v>716</v>
      </c>
      <c r="C69" s="33" t="s">
        <v>164</v>
      </c>
      <c r="D69" s="33" t="s">
        <v>49</v>
      </c>
      <c r="E69" s="31" t="s">
        <v>2064</v>
      </c>
    </row>
    <row r="70" spans="1:5">
      <c r="A70" s="31">
        <v>69</v>
      </c>
      <c r="B70" s="32">
        <v>339</v>
      </c>
      <c r="C70" s="33" t="s">
        <v>138</v>
      </c>
      <c r="D70" s="33" t="s">
        <v>53</v>
      </c>
      <c r="E70" s="31" t="s">
        <v>2065</v>
      </c>
    </row>
    <row r="71" spans="1:5">
      <c r="A71" s="31">
        <v>70</v>
      </c>
      <c r="B71" s="32">
        <v>546</v>
      </c>
      <c r="C71" s="33" t="s">
        <v>122</v>
      </c>
      <c r="D71" s="33" t="s">
        <v>51</v>
      </c>
      <c r="E71" s="31" t="s">
        <v>1851</v>
      </c>
    </row>
    <row r="72" spans="1:5">
      <c r="A72" s="31">
        <v>71</v>
      </c>
      <c r="B72" s="32">
        <v>341</v>
      </c>
      <c r="C72" s="33" t="s">
        <v>149</v>
      </c>
      <c r="D72" s="33" t="s">
        <v>59</v>
      </c>
      <c r="E72" s="31" t="s">
        <v>2066</v>
      </c>
    </row>
    <row r="73" spans="1:5">
      <c r="A73" s="31">
        <v>72</v>
      </c>
      <c r="B73" s="32">
        <v>591</v>
      </c>
      <c r="C73" s="33" t="s">
        <v>153</v>
      </c>
      <c r="D73" s="33" t="s">
        <v>59</v>
      </c>
      <c r="E73" s="31" t="s">
        <v>2067</v>
      </c>
    </row>
    <row r="74" spans="1:5">
      <c r="A74" s="31">
        <v>73</v>
      </c>
      <c r="B74" s="32">
        <v>111064</v>
      </c>
      <c r="C74" s="33" t="s">
        <v>169</v>
      </c>
      <c r="D74" s="33" t="s">
        <v>59</v>
      </c>
      <c r="E74" s="31" t="s">
        <v>2068</v>
      </c>
    </row>
    <row r="75" spans="1:5">
      <c r="A75" s="31">
        <v>74</v>
      </c>
      <c r="B75" s="32">
        <v>111400</v>
      </c>
      <c r="C75" s="33" t="s">
        <v>58</v>
      </c>
      <c r="D75" s="33" t="s">
        <v>59</v>
      </c>
      <c r="E75" s="31" t="s">
        <v>2069</v>
      </c>
    </row>
    <row r="76" spans="1:5">
      <c r="A76" s="31">
        <v>75</v>
      </c>
      <c r="B76" s="32">
        <v>721</v>
      </c>
      <c r="C76" s="33" t="s">
        <v>119</v>
      </c>
      <c r="D76" s="33" t="s">
        <v>59</v>
      </c>
      <c r="E76" s="31" t="s">
        <v>2070</v>
      </c>
    </row>
    <row r="77" spans="1:5">
      <c r="A77" s="31">
        <v>76</v>
      </c>
      <c r="B77" s="32">
        <v>102564</v>
      </c>
      <c r="C77" s="33" t="s">
        <v>147</v>
      </c>
      <c r="D77" s="33" t="s">
        <v>59</v>
      </c>
      <c r="E77" s="31" t="s">
        <v>2071</v>
      </c>
    </row>
    <row r="78" spans="1:5">
      <c r="A78" s="31">
        <v>77</v>
      </c>
      <c r="B78" s="32">
        <v>347</v>
      </c>
      <c r="C78" s="33" t="s">
        <v>159</v>
      </c>
      <c r="D78" s="33" t="s">
        <v>53</v>
      </c>
      <c r="E78" s="31" t="s">
        <v>2072</v>
      </c>
    </row>
    <row r="79" spans="1:5">
      <c r="A79" s="31">
        <v>78</v>
      </c>
      <c r="B79" s="32">
        <v>357</v>
      </c>
      <c r="C79" s="33" t="s">
        <v>167</v>
      </c>
      <c r="D79" s="33" t="s">
        <v>53</v>
      </c>
      <c r="E79" s="31" t="s">
        <v>2073</v>
      </c>
    </row>
    <row r="80" spans="1:5">
      <c r="A80" s="31">
        <v>79</v>
      </c>
      <c r="B80" s="32">
        <v>114685</v>
      </c>
      <c r="C80" s="33" t="s">
        <v>63</v>
      </c>
      <c r="D80" s="33" t="s">
        <v>47</v>
      </c>
      <c r="E80" s="31" t="s">
        <v>2074</v>
      </c>
    </row>
    <row r="81" spans="1:5">
      <c r="A81" s="31">
        <v>80</v>
      </c>
      <c r="B81" s="32">
        <v>747</v>
      </c>
      <c r="C81" s="33" t="s">
        <v>71</v>
      </c>
      <c r="D81" s="33" t="s">
        <v>47</v>
      </c>
      <c r="E81" s="31" t="s">
        <v>1132</v>
      </c>
    </row>
    <row r="82" spans="1:5">
      <c r="A82" s="31">
        <v>81</v>
      </c>
      <c r="B82" s="32">
        <v>572</v>
      </c>
      <c r="C82" s="33" t="s">
        <v>144</v>
      </c>
      <c r="D82" s="33" t="s">
        <v>47</v>
      </c>
      <c r="E82" s="31" t="s">
        <v>2075</v>
      </c>
    </row>
    <row r="83" spans="1:5">
      <c r="A83" s="31">
        <v>82</v>
      </c>
      <c r="B83" s="32">
        <v>114844</v>
      </c>
      <c r="C83" s="33" t="s">
        <v>133</v>
      </c>
      <c r="D83" s="33" t="s">
        <v>47</v>
      </c>
      <c r="E83" s="31" t="s">
        <v>2076</v>
      </c>
    </row>
    <row r="84" spans="1:5">
      <c r="A84" s="31">
        <v>83</v>
      </c>
      <c r="B84" s="32">
        <v>113299</v>
      </c>
      <c r="C84" s="33" t="s">
        <v>174</v>
      </c>
      <c r="D84" s="33" t="s">
        <v>47</v>
      </c>
      <c r="E84" s="31" t="s">
        <v>1981</v>
      </c>
    </row>
    <row r="85" spans="1:5">
      <c r="A85" s="31">
        <v>84</v>
      </c>
      <c r="B85" s="32">
        <v>113008</v>
      </c>
      <c r="C85" s="33" t="s">
        <v>175</v>
      </c>
      <c r="D85" s="33" t="s">
        <v>51</v>
      </c>
      <c r="E85" s="31" t="s">
        <v>2077</v>
      </c>
    </row>
    <row r="86" spans="1:5">
      <c r="A86" s="31">
        <v>85</v>
      </c>
      <c r="B86" s="32">
        <v>709</v>
      </c>
      <c r="C86" s="33" t="s">
        <v>101</v>
      </c>
      <c r="D86" s="33" t="s">
        <v>53</v>
      </c>
      <c r="E86" s="31" t="s">
        <v>2078</v>
      </c>
    </row>
    <row r="87" spans="1:5">
      <c r="A87" s="31">
        <v>86</v>
      </c>
      <c r="B87" s="32">
        <v>723</v>
      </c>
      <c r="C87" s="33" t="s">
        <v>157</v>
      </c>
      <c r="D87" s="33" t="s">
        <v>47</v>
      </c>
      <c r="E87" s="31" t="s">
        <v>2079</v>
      </c>
    </row>
    <row r="88" spans="1:5">
      <c r="A88" s="31">
        <v>87</v>
      </c>
      <c r="B88" s="32">
        <v>704</v>
      </c>
      <c r="C88" s="33" t="s">
        <v>170</v>
      </c>
      <c r="D88" s="33" t="s">
        <v>55</v>
      </c>
      <c r="E88" s="31" t="s">
        <v>2080</v>
      </c>
    </row>
    <row r="89" spans="1:5">
      <c r="A89" s="31">
        <v>88</v>
      </c>
      <c r="B89" s="32">
        <v>744</v>
      </c>
      <c r="C89" s="33" t="s">
        <v>110</v>
      </c>
      <c r="D89" s="33" t="s">
        <v>47</v>
      </c>
      <c r="E89" s="31" t="s">
        <v>2081</v>
      </c>
    </row>
    <row r="90" spans="1:5">
      <c r="A90" s="31">
        <v>89</v>
      </c>
      <c r="B90" s="32">
        <v>713</v>
      </c>
      <c r="C90" s="33" t="s">
        <v>108</v>
      </c>
      <c r="D90" s="33" t="s">
        <v>55</v>
      </c>
      <c r="E90" s="31" t="s">
        <v>2082</v>
      </c>
    </row>
    <row r="91" spans="1:5">
      <c r="A91" s="31">
        <v>90</v>
      </c>
      <c r="B91" s="32">
        <v>102478</v>
      </c>
      <c r="C91" s="33" t="s">
        <v>126</v>
      </c>
      <c r="D91" s="33" t="s">
        <v>47</v>
      </c>
      <c r="E91" s="31" t="s">
        <v>2083</v>
      </c>
    </row>
    <row r="92" spans="1:5">
      <c r="A92" s="31">
        <v>91</v>
      </c>
      <c r="B92" s="32">
        <v>587</v>
      </c>
      <c r="C92" s="33" t="s">
        <v>91</v>
      </c>
      <c r="D92" s="33" t="s">
        <v>55</v>
      </c>
      <c r="E92" s="31" t="s">
        <v>2084</v>
      </c>
    </row>
    <row r="93" spans="1:5">
      <c r="A93" s="31">
        <v>92</v>
      </c>
      <c r="B93" s="32">
        <v>573</v>
      </c>
      <c r="C93" s="33" t="s">
        <v>150</v>
      </c>
      <c r="D93" s="33" t="s">
        <v>51</v>
      </c>
      <c r="E93" s="31" t="s">
        <v>2085</v>
      </c>
    </row>
    <row r="94" spans="1:5">
      <c r="A94" s="31">
        <v>93</v>
      </c>
      <c r="B94" s="32">
        <v>571</v>
      </c>
      <c r="C94" s="33" t="s">
        <v>130</v>
      </c>
      <c r="D94" s="33" t="s">
        <v>51</v>
      </c>
      <c r="E94" s="31" t="s">
        <v>2086</v>
      </c>
    </row>
    <row r="95" spans="1:5">
      <c r="A95" s="31">
        <v>94</v>
      </c>
      <c r="B95" s="32">
        <v>391</v>
      </c>
      <c r="C95" s="33" t="s">
        <v>146</v>
      </c>
      <c r="D95" s="33" t="s">
        <v>47</v>
      </c>
      <c r="E95" s="31" t="s">
        <v>1911</v>
      </c>
    </row>
    <row r="96" spans="1:5">
      <c r="A96" s="31">
        <v>95</v>
      </c>
      <c r="B96" s="32">
        <v>745</v>
      </c>
      <c r="C96" s="33" t="s">
        <v>100</v>
      </c>
      <c r="D96" s="33" t="s">
        <v>53</v>
      </c>
      <c r="E96" s="31" t="s">
        <v>2087</v>
      </c>
    </row>
    <row r="97" spans="1:5">
      <c r="A97" s="31">
        <v>96</v>
      </c>
      <c r="B97" s="32">
        <v>367</v>
      </c>
      <c r="C97" s="33" t="s">
        <v>74</v>
      </c>
      <c r="D97" s="33" t="s">
        <v>55</v>
      </c>
      <c r="E97" s="31" t="s">
        <v>2088</v>
      </c>
    </row>
    <row r="98" spans="1:5">
      <c r="A98" s="31">
        <v>97</v>
      </c>
      <c r="B98" s="32">
        <v>107829</v>
      </c>
      <c r="C98" s="33" t="s">
        <v>176</v>
      </c>
      <c r="D98" s="33" t="s">
        <v>47</v>
      </c>
      <c r="E98" s="31" t="s">
        <v>1258</v>
      </c>
    </row>
    <row r="99" spans="1:5">
      <c r="A99" s="31">
        <v>98</v>
      </c>
      <c r="B99" s="32">
        <v>102479</v>
      </c>
      <c r="C99" s="33" t="s">
        <v>104</v>
      </c>
      <c r="D99" s="33" t="s">
        <v>47</v>
      </c>
      <c r="E99" s="31" t="s">
        <v>2089</v>
      </c>
    </row>
    <row r="100" spans="1:5">
      <c r="A100" s="31">
        <v>99</v>
      </c>
      <c r="B100" s="32">
        <v>726</v>
      </c>
      <c r="C100" s="33" t="s">
        <v>97</v>
      </c>
      <c r="D100" s="33" t="s">
        <v>53</v>
      </c>
      <c r="E100" s="31" t="s">
        <v>2090</v>
      </c>
    </row>
    <row r="101" spans="1:5">
      <c r="A101" s="31">
        <v>100</v>
      </c>
      <c r="B101" s="32">
        <v>337</v>
      </c>
      <c r="C101" s="33" t="s">
        <v>2091</v>
      </c>
      <c r="D101" s="33" t="s">
        <v>47</v>
      </c>
      <c r="E101" s="31" t="s">
        <v>2092</v>
      </c>
    </row>
    <row r="102" spans="1:5">
      <c r="A102" s="31">
        <v>101</v>
      </c>
      <c r="B102" s="32">
        <v>101453</v>
      </c>
      <c r="C102" s="33" t="s">
        <v>56</v>
      </c>
      <c r="D102" s="33" t="s">
        <v>55</v>
      </c>
      <c r="E102" s="31" t="s">
        <v>2093</v>
      </c>
    </row>
    <row r="103" spans="1:5">
      <c r="A103" s="31">
        <v>102</v>
      </c>
      <c r="B103" s="32">
        <v>114069</v>
      </c>
      <c r="C103" s="33" t="s">
        <v>165</v>
      </c>
      <c r="D103" s="33" t="s">
        <v>51</v>
      </c>
      <c r="E103" s="31" t="s">
        <v>2094</v>
      </c>
    </row>
    <row r="104" spans="1:5">
      <c r="A104" s="31">
        <v>103</v>
      </c>
      <c r="B104" s="32">
        <v>102565</v>
      </c>
      <c r="C104" s="33" t="s">
        <v>64</v>
      </c>
      <c r="D104" s="33" t="s">
        <v>53</v>
      </c>
      <c r="E104" s="31" t="s">
        <v>1613</v>
      </c>
    </row>
    <row r="105" spans="1:5">
      <c r="A105" s="31">
        <v>104</v>
      </c>
      <c r="B105" s="32">
        <v>727</v>
      </c>
      <c r="C105" s="33" t="s">
        <v>135</v>
      </c>
      <c r="D105" s="33" t="s">
        <v>53</v>
      </c>
      <c r="E105" s="31" t="s">
        <v>2095</v>
      </c>
    </row>
    <row r="106" spans="1:5">
      <c r="A106" s="31">
        <v>105</v>
      </c>
      <c r="B106" s="32">
        <v>54</v>
      </c>
      <c r="C106" s="33" t="s">
        <v>96</v>
      </c>
      <c r="D106" s="33" t="s">
        <v>55</v>
      </c>
      <c r="E106" s="31" t="s">
        <v>96</v>
      </c>
    </row>
    <row r="107" spans="1:5">
      <c r="A107" s="31">
        <v>106</v>
      </c>
      <c r="B107" s="32">
        <v>712</v>
      </c>
      <c r="C107" s="33" t="s">
        <v>113</v>
      </c>
      <c r="D107" s="33" t="s">
        <v>51</v>
      </c>
      <c r="E107" s="31" t="s">
        <v>2096</v>
      </c>
    </row>
    <row r="108" spans="1:5">
      <c r="A108" s="31">
        <v>107</v>
      </c>
      <c r="B108" s="32">
        <v>740</v>
      </c>
      <c r="C108" s="33" t="s">
        <v>161</v>
      </c>
      <c r="D108" s="33" t="s">
        <v>51</v>
      </c>
      <c r="E108" s="31" t="s">
        <v>2097</v>
      </c>
    </row>
    <row r="109" spans="1:5">
      <c r="A109" s="31">
        <v>108</v>
      </c>
      <c r="B109" s="32">
        <v>111219</v>
      </c>
      <c r="C109" s="33" t="s">
        <v>90</v>
      </c>
      <c r="D109" s="33" t="s">
        <v>53</v>
      </c>
      <c r="E109" s="31" t="s">
        <v>945</v>
      </c>
    </row>
    <row r="110" spans="1:5">
      <c r="A110" s="31">
        <v>109</v>
      </c>
      <c r="B110" s="32">
        <v>753</v>
      </c>
      <c r="C110" s="33" t="s">
        <v>162</v>
      </c>
      <c r="D110" s="33" t="s">
        <v>51</v>
      </c>
      <c r="E110" s="31" t="s">
        <v>2023</v>
      </c>
    </row>
    <row r="111" spans="1:5">
      <c r="A111" s="31">
        <v>110</v>
      </c>
      <c r="B111" s="32">
        <v>105396</v>
      </c>
      <c r="C111" s="33" t="s">
        <v>50</v>
      </c>
      <c r="D111" s="33" t="s">
        <v>51</v>
      </c>
      <c r="E111" s="31" t="s">
        <v>2098</v>
      </c>
    </row>
    <row r="112" spans="1:5">
      <c r="A112" s="31">
        <v>111</v>
      </c>
      <c r="B112" s="32">
        <v>724</v>
      </c>
      <c r="C112" s="33" t="s">
        <v>128</v>
      </c>
      <c r="D112" s="33" t="s">
        <v>51</v>
      </c>
      <c r="E112" s="31" t="s">
        <v>2099</v>
      </c>
    </row>
    <row r="113" spans="1:5">
      <c r="A113" s="31">
        <v>112</v>
      </c>
      <c r="B113" s="32">
        <v>106568</v>
      </c>
      <c r="C113" s="33" t="s">
        <v>105</v>
      </c>
      <c r="D113" s="33" t="s">
        <v>51</v>
      </c>
      <c r="E113" s="31" t="s">
        <v>1552</v>
      </c>
    </row>
    <row r="114" spans="1:5">
      <c r="A114" s="31">
        <v>113</v>
      </c>
      <c r="B114" s="32">
        <v>351</v>
      </c>
      <c r="C114" s="33" t="s">
        <v>139</v>
      </c>
      <c r="D114" s="33" t="s">
        <v>55</v>
      </c>
      <c r="E114" s="31" t="s">
        <v>2100</v>
      </c>
    </row>
    <row r="115" spans="1:5">
      <c r="A115" s="31">
        <v>114</v>
      </c>
      <c r="B115" s="32">
        <v>114622</v>
      </c>
      <c r="C115" s="33" t="s">
        <v>142</v>
      </c>
      <c r="D115" s="33" t="s">
        <v>47</v>
      </c>
      <c r="E115" s="31" t="s">
        <v>2101</v>
      </c>
    </row>
    <row r="116" spans="1:5">
      <c r="A116" s="31">
        <v>115</v>
      </c>
      <c r="B116" s="32">
        <v>514</v>
      </c>
      <c r="C116" s="33" t="s">
        <v>76</v>
      </c>
      <c r="D116" s="33" t="s">
        <v>45</v>
      </c>
      <c r="E116" s="31" t="s">
        <v>2102</v>
      </c>
    </row>
    <row r="117" spans="1:5">
      <c r="A117" s="31">
        <v>116</v>
      </c>
      <c r="B117" s="32">
        <v>106569</v>
      </c>
      <c r="C117" s="33" t="s">
        <v>111</v>
      </c>
      <c r="D117" s="33" t="s">
        <v>53</v>
      </c>
      <c r="E117" s="31" t="s">
        <v>969</v>
      </c>
    </row>
    <row r="118" spans="1:5">
      <c r="A118" s="31">
        <v>117</v>
      </c>
      <c r="B118" s="32">
        <v>737</v>
      </c>
      <c r="C118" s="33" t="s">
        <v>82</v>
      </c>
      <c r="D118" s="33" t="s">
        <v>51</v>
      </c>
      <c r="E118" s="31" t="s">
        <v>2103</v>
      </c>
    </row>
    <row r="119" spans="1:5">
      <c r="A119" s="31">
        <v>118</v>
      </c>
      <c r="B119" s="32">
        <v>539</v>
      </c>
      <c r="C119" s="33" t="s">
        <v>67</v>
      </c>
      <c r="D119" s="33" t="s">
        <v>49</v>
      </c>
      <c r="E119" s="31" t="s">
        <v>2104</v>
      </c>
    </row>
    <row r="120" spans="1:5">
      <c r="A120" s="31">
        <v>119</v>
      </c>
      <c r="B120" s="32">
        <v>746</v>
      </c>
      <c r="C120" s="33" t="s">
        <v>99</v>
      </c>
      <c r="D120" s="33" t="s">
        <v>49</v>
      </c>
      <c r="E120" s="31" t="s">
        <v>2105</v>
      </c>
    </row>
    <row r="121" spans="1:5">
      <c r="A121" s="31">
        <v>120</v>
      </c>
      <c r="B121" s="32">
        <v>104533</v>
      </c>
      <c r="C121" s="33" t="s">
        <v>79</v>
      </c>
      <c r="D121" s="33" t="s">
        <v>49</v>
      </c>
      <c r="E121" s="31" t="s">
        <v>2106</v>
      </c>
    </row>
    <row r="122" spans="1:5">
      <c r="A122" s="31">
        <v>121</v>
      </c>
      <c r="B122" s="32">
        <v>748</v>
      </c>
      <c r="C122" s="33" t="s">
        <v>48</v>
      </c>
      <c r="D122" s="33" t="s">
        <v>49</v>
      </c>
      <c r="E122" s="31" t="s">
        <v>2107</v>
      </c>
    </row>
    <row r="123" spans="1:5">
      <c r="A123" s="31">
        <v>122</v>
      </c>
      <c r="B123" s="32">
        <v>107728</v>
      </c>
      <c r="C123" s="33" t="s">
        <v>116</v>
      </c>
      <c r="D123" s="33" t="s">
        <v>49</v>
      </c>
      <c r="E123" s="31" t="s">
        <v>1954</v>
      </c>
    </row>
    <row r="124" spans="1:5">
      <c r="A124" s="31">
        <v>123</v>
      </c>
      <c r="B124" s="32">
        <v>594</v>
      </c>
      <c r="C124" s="33" t="s">
        <v>136</v>
      </c>
      <c r="D124" s="33" t="s">
        <v>49</v>
      </c>
      <c r="E124" s="31" t="s">
        <v>2108</v>
      </c>
    </row>
    <row r="125" spans="1:5">
      <c r="A125" s="31">
        <v>124</v>
      </c>
      <c r="B125" s="32">
        <v>52</v>
      </c>
      <c r="C125" s="33" t="s">
        <v>177</v>
      </c>
      <c r="D125" s="33" t="s">
        <v>55</v>
      </c>
      <c r="E125" s="31" t="s">
        <v>2109</v>
      </c>
    </row>
    <row r="126" spans="1:5">
      <c r="A126" s="31">
        <v>125</v>
      </c>
      <c r="B126" s="32">
        <v>750</v>
      </c>
      <c r="C126" s="33" t="s">
        <v>62</v>
      </c>
      <c r="D126" s="33" t="s">
        <v>51</v>
      </c>
      <c r="E126" s="31" t="s">
        <v>2110</v>
      </c>
    </row>
    <row r="127" spans="1:5">
      <c r="A127" s="31">
        <v>126</v>
      </c>
      <c r="B127" s="32">
        <v>103198</v>
      </c>
      <c r="C127" s="33" t="s">
        <v>124</v>
      </c>
      <c r="D127" s="33" t="s">
        <v>53</v>
      </c>
      <c r="E127" s="31" t="s">
        <v>2111</v>
      </c>
    </row>
    <row r="128" spans="1:5">
      <c r="A128" s="31">
        <v>127</v>
      </c>
      <c r="B128" s="32">
        <v>517</v>
      </c>
      <c r="C128" s="33" t="s">
        <v>102</v>
      </c>
      <c r="D128" s="33" t="s">
        <v>47</v>
      </c>
      <c r="E128" s="31" t="s">
        <v>2112</v>
      </c>
    </row>
    <row r="129" spans="1:5">
      <c r="A129" s="31">
        <v>128</v>
      </c>
      <c r="B129" s="32">
        <v>110378</v>
      </c>
      <c r="C129" s="33" t="s">
        <v>163</v>
      </c>
      <c r="D129" s="33" t="s">
        <v>55</v>
      </c>
      <c r="E129" s="31" t="s">
        <v>2113</v>
      </c>
    </row>
  </sheetData>
  <sortState ref="B2:E130">
    <sortCondition descending="1" ref="E2"/>
  </sortState>
  <phoneticPr fontId="31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J15"/>
  <sheetViews>
    <sheetView tabSelected="1" workbookViewId="0">
      <selection activeCell="J9" sqref="J9"/>
    </sheetView>
  </sheetViews>
  <sheetFormatPr defaultColWidth="9" defaultRowHeight="23.1" customHeight="1"/>
  <cols>
    <col min="1" max="1" width="9" style="9"/>
    <col min="2" max="2" width="10" style="9" customWidth="1"/>
    <col min="3" max="3" width="10.5" style="9" customWidth="1"/>
    <col min="4" max="4" width="11" style="9" customWidth="1"/>
    <col min="5" max="5" width="9.75" style="9" customWidth="1"/>
    <col min="6" max="6" width="9" style="9"/>
    <col min="7" max="8" width="14.25" style="9" customWidth="1"/>
    <col min="9" max="9" width="9" style="10"/>
    <col min="10" max="10" width="10.75" style="11" customWidth="1"/>
  </cols>
  <sheetData>
    <row r="1" spans="1:10" ht="23.1" customHeight="1">
      <c r="A1" s="270" t="s">
        <v>2114</v>
      </c>
      <c r="B1" s="270"/>
      <c r="C1" s="270"/>
      <c r="D1" s="270"/>
      <c r="E1" s="270"/>
      <c r="F1" s="270"/>
      <c r="G1" s="270"/>
      <c r="H1" s="270"/>
      <c r="I1" s="270"/>
      <c r="J1" s="270"/>
    </row>
    <row r="2" spans="1:10" ht="30.95" customHeight="1">
      <c r="A2" s="6" t="s">
        <v>14</v>
      </c>
      <c r="B2" s="6" t="s">
        <v>2115</v>
      </c>
      <c r="C2" s="6" t="s">
        <v>15</v>
      </c>
      <c r="D2" s="6" t="s">
        <v>2116</v>
      </c>
      <c r="E2" s="6" t="s">
        <v>2117</v>
      </c>
      <c r="F2" s="6" t="s">
        <v>2118</v>
      </c>
      <c r="G2" s="12" t="s">
        <v>2119</v>
      </c>
      <c r="H2" s="12" t="s">
        <v>2120</v>
      </c>
      <c r="I2" s="16" t="s">
        <v>2121</v>
      </c>
      <c r="J2" s="16" t="s">
        <v>2122</v>
      </c>
    </row>
    <row r="3" spans="1:10" ht="23.1" customHeight="1">
      <c r="A3" s="13">
        <v>1</v>
      </c>
      <c r="B3" s="17" t="s">
        <v>2814</v>
      </c>
      <c r="C3" s="14">
        <v>737</v>
      </c>
      <c r="D3" s="17" t="s">
        <v>2815</v>
      </c>
      <c r="E3" s="14">
        <v>11109</v>
      </c>
      <c r="F3" s="17" t="s">
        <v>2816</v>
      </c>
      <c r="G3" s="14">
        <v>354.9</v>
      </c>
      <c r="H3" s="15">
        <v>371.2</v>
      </c>
      <c r="I3" s="17">
        <v>180</v>
      </c>
      <c r="J3" s="17">
        <v>906.1</v>
      </c>
    </row>
    <row r="4" spans="1:10" ht="23.1" customHeight="1">
      <c r="A4" s="13">
        <v>2</v>
      </c>
      <c r="B4" s="17" t="s">
        <v>2814</v>
      </c>
      <c r="C4" s="14">
        <v>737</v>
      </c>
      <c r="D4" s="17" t="s">
        <v>2815</v>
      </c>
      <c r="E4" s="14">
        <v>11642</v>
      </c>
      <c r="F4" s="17" t="s">
        <v>2817</v>
      </c>
      <c r="G4" s="14">
        <v>354.9</v>
      </c>
      <c r="H4" s="15">
        <v>371.2</v>
      </c>
      <c r="I4" s="17">
        <v>180</v>
      </c>
      <c r="J4" s="17">
        <v>906.1</v>
      </c>
    </row>
    <row r="5" spans="1:10" ht="23.1" customHeight="1">
      <c r="A5" s="13">
        <v>3</v>
      </c>
      <c r="B5" s="17" t="s">
        <v>2814</v>
      </c>
      <c r="C5" s="14">
        <v>737</v>
      </c>
      <c r="D5" s="17" t="s">
        <v>2815</v>
      </c>
      <c r="E5" s="14">
        <v>13205</v>
      </c>
      <c r="F5" s="17" t="s">
        <v>2818</v>
      </c>
      <c r="G5" s="14">
        <v>100</v>
      </c>
      <c r="H5" s="15">
        <v>0</v>
      </c>
      <c r="I5" s="17">
        <v>0</v>
      </c>
      <c r="J5" s="18">
        <v>100</v>
      </c>
    </row>
    <row r="6" spans="1:10" ht="23.1" customHeight="1">
      <c r="A6" s="13">
        <v>4</v>
      </c>
      <c r="B6" s="17" t="s">
        <v>2814</v>
      </c>
      <c r="C6" s="14">
        <v>737</v>
      </c>
      <c r="D6" s="17" t="s">
        <v>2815</v>
      </c>
      <c r="E6" s="14">
        <v>13288</v>
      </c>
      <c r="F6" s="17" t="s">
        <v>2819</v>
      </c>
      <c r="G6" s="14">
        <v>100</v>
      </c>
      <c r="H6" s="15">
        <v>0</v>
      </c>
      <c r="I6" s="17">
        <v>0</v>
      </c>
      <c r="J6" s="18">
        <v>100</v>
      </c>
    </row>
    <row r="7" spans="1:10" ht="23.1" customHeight="1">
      <c r="A7" s="13">
        <v>5</v>
      </c>
      <c r="B7" s="17" t="s">
        <v>2814</v>
      </c>
      <c r="C7" s="14">
        <v>737</v>
      </c>
      <c r="D7" s="17" t="s">
        <v>2815</v>
      </c>
      <c r="E7" s="14">
        <v>13289</v>
      </c>
      <c r="F7" s="17" t="s">
        <v>2820</v>
      </c>
      <c r="G7" s="14">
        <v>100</v>
      </c>
      <c r="H7" s="15">
        <v>0</v>
      </c>
      <c r="I7" s="17">
        <v>0</v>
      </c>
      <c r="J7" s="18">
        <v>100</v>
      </c>
    </row>
    <row r="8" spans="1:10" ht="23.1" customHeight="1">
      <c r="A8" s="13">
        <v>6</v>
      </c>
      <c r="B8" s="14"/>
      <c r="C8" s="14"/>
      <c r="D8" s="14"/>
      <c r="E8" s="14"/>
      <c r="F8" s="14"/>
      <c r="G8" s="14"/>
      <c r="H8" s="15"/>
      <c r="I8" s="17"/>
      <c r="J8" s="18"/>
    </row>
    <row r="9" spans="1:10" ht="23.1" customHeight="1">
      <c r="A9" s="13">
        <v>7</v>
      </c>
      <c r="B9" s="14"/>
      <c r="C9" s="14"/>
      <c r="D9" s="14"/>
      <c r="E9" s="14"/>
      <c r="F9" s="14"/>
      <c r="G9" s="14"/>
      <c r="H9" s="15"/>
      <c r="I9" s="17"/>
      <c r="J9" s="18"/>
    </row>
    <row r="10" spans="1:10" ht="23.1" customHeight="1">
      <c r="A10" s="13">
        <v>8</v>
      </c>
      <c r="B10" s="14"/>
      <c r="C10" s="14"/>
      <c r="D10" s="14"/>
      <c r="E10" s="14"/>
      <c r="F10" s="14"/>
      <c r="G10" s="14"/>
      <c r="H10" s="15"/>
      <c r="I10" s="17"/>
      <c r="J10" s="18"/>
    </row>
    <row r="11" spans="1:10" ht="23.1" customHeight="1">
      <c r="A11" s="13">
        <v>9</v>
      </c>
      <c r="B11" s="14"/>
      <c r="C11" s="14"/>
      <c r="D11" s="14"/>
      <c r="E11" s="14"/>
      <c r="F11" s="14"/>
      <c r="G11" s="14"/>
      <c r="H11" s="15"/>
      <c r="I11" s="17"/>
      <c r="J11" s="18"/>
    </row>
    <row r="12" spans="1:10" ht="23.1" customHeight="1">
      <c r="A12" s="13">
        <v>10</v>
      </c>
      <c r="B12" s="14"/>
      <c r="C12" s="14"/>
      <c r="D12" s="14"/>
      <c r="E12" s="14"/>
      <c r="F12" s="14"/>
      <c r="G12" s="14"/>
      <c r="H12" s="15"/>
      <c r="I12" s="17"/>
      <c r="J12" s="18"/>
    </row>
    <row r="13" spans="1:10" ht="23.1" customHeight="1">
      <c r="A13" s="13">
        <v>11</v>
      </c>
      <c r="B13" s="14"/>
      <c r="C13" s="14"/>
      <c r="D13" s="14"/>
      <c r="E13" s="14"/>
      <c r="F13" s="14"/>
      <c r="G13" s="14"/>
      <c r="H13" s="15"/>
      <c r="I13" s="17"/>
      <c r="J13" s="18"/>
    </row>
    <row r="14" spans="1:10" ht="23.1" customHeight="1">
      <c r="A14" s="13">
        <v>12</v>
      </c>
      <c r="B14" s="14"/>
      <c r="C14" s="14"/>
      <c r="D14" s="14"/>
      <c r="E14" s="14"/>
      <c r="F14" s="14"/>
      <c r="G14" s="14"/>
      <c r="H14" s="15"/>
      <c r="I14" s="17"/>
      <c r="J14" s="18"/>
    </row>
    <row r="15" spans="1:10" ht="23.1" customHeight="1">
      <c r="A15" s="13">
        <v>13</v>
      </c>
      <c r="B15" s="14"/>
      <c r="C15" s="14"/>
      <c r="D15" s="14"/>
      <c r="E15" s="14"/>
      <c r="F15" s="14"/>
      <c r="G15" s="14"/>
      <c r="H15" s="15"/>
      <c r="I15" s="17"/>
      <c r="J15" s="18"/>
    </row>
  </sheetData>
  <mergeCells count="1">
    <mergeCell ref="A1:J1"/>
  </mergeCells>
  <phoneticPr fontId="31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G2"/>
  <sheetViews>
    <sheetView workbookViewId="0">
      <selection activeCell="M22" sqref="M22"/>
    </sheetView>
  </sheetViews>
  <sheetFormatPr defaultColWidth="9" defaultRowHeight="13.5"/>
  <cols>
    <col min="7" max="7" width="16.5" customWidth="1"/>
  </cols>
  <sheetData>
    <row r="1" spans="1:7">
      <c r="A1" s="270" t="s">
        <v>2114</v>
      </c>
      <c r="B1" s="270"/>
      <c r="C1" s="270"/>
      <c r="D1" s="270"/>
      <c r="E1" s="270"/>
      <c r="F1" s="270"/>
      <c r="G1" s="270"/>
    </row>
    <row r="2" spans="1:7">
      <c r="A2" s="7" t="s">
        <v>14</v>
      </c>
      <c r="B2" s="8" t="s">
        <v>2115</v>
      </c>
      <c r="C2" s="8" t="s">
        <v>15</v>
      </c>
      <c r="D2" s="8" t="s">
        <v>2116</v>
      </c>
      <c r="E2" s="7" t="s">
        <v>2117</v>
      </c>
      <c r="F2" s="8" t="s">
        <v>2118</v>
      </c>
      <c r="G2" s="7" t="s">
        <v>2123</v>
      </c>
    </row>
  </sheetData>
  <mergeCells count="1">
    <mergeCell ref="A1:G1"/>
  </mergeCells>
  <phoneticPr fontId="31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>
  <dimension ref="A1:Q108"/>
  <sheetViews>
    <sheetView workbookViewId="0">
      <selection activeCell="I16" sqref="I16"/>
    </sheetView>
  </sheetViews>
  <sheetFormatPr defaultColWidth="9" defaultRowHeight="12"/>
  <cols>
    <col min="1" max="1" width="5.625" style="3" customWidth="1"/>
    <col min="2" max="2" width="5.5" style="2" customWidth="1"/>
    <col min="3" max="3" width="17.5" style="2" customWidth="1"/>
    <col min="4" max="4" width="8.5" style="2" customWidth="1"/>
    <col min="5" max="5" width="51.875" style="2" customWidth="1"/>
    <col min="6" max="6" width="9" style="3"/>
    <col min="7" max="7" width="12.75" style="3" customWidth="1"/>
    <col min="8" max="8" width="11.875" style="3" customWidth="1"/>
    <col min="9" max="16384" width="9" style="2"/>
  </cols>
  <sheetData>
    <row r="1" spans="1:17" s="1" customFormat="1">
      <c r="A1" s="1" t="s">
        <v>14</v>
      </c>
      <c r="B1" s="1" t="s">
        <v>1832</v>
      </c>
      <c r="C1" s="1" t="s">
        <v>2124</v>
      </c>
      <c r="D1" s="1" t="s">
        <v>2125</v>
      </c>
      <c r="E1" s="1" t="s">
        <v>2126</v>
      </c>
      <c r="F1" s="1" t="s">
        <v>15</v>
      </c>
      <c r="H1" s="1" t="s">
        <v>16</v>
      </c>
      <c r="I1" s="1" t="s">
        <v>2127</v>
      </c>
      <c r="J1" s="1" t="s">
        <v>2128</v>
      </c>
      <c r="K1" s="1" t="s">
        <v>2128</v>
      </c>
      <c r="L1" s="1" t="s">
        <v>2128</v>
      </c>
      <c r="M1" s="1" t="s">
        <v>2129</v>
      </c>
      <c r="N1" s="1" t="s">
        <v>2130</v>
      </c>
      <c r="O1" s="1" t="s">
        <v>2131</v>
      </c>
      <c r="P1" s="1" t="s">
        <v>2132</v>
      </c>
      <c r="Q1" s="1" t="s">
        <v>2133</v>
      </c>
    </row>
    <row r="2" spans="1:17">
      <c r="A2" s="3">
        <v>107</v>
      </c>
      <c r="B2" s="2" t="s">
        <v>2134</v>
      </c>
      <c r="C2" s="2" t="s">
        <v>2135</v>
      </c>
      <c r="D2" s="2" t="s">
        <v>339</v>
      </c>
      <c r="E2" s="2" t="s">
        <v>2136</v>
      </c>
      <c r="F2" s="3">
        <v>103198</v>
      </c>
      <c r="G2" s="3" t="str">
        <f>VLOOKUP(F:F,双十一未开展社区活动!B:C,2,0)</f>
        <v>贝森北路药店</v>
      </c>
      <c r="H2" s="3" t="s">
        <v>2111</v>
      </c>
      <c r="I2" s="2" t="s">
        <v>2137</v>
      </c>
      <c r="J2" s="4" t="s">
        <v>2138</v>
      </c>
      <c r="K2" s="4" t="s">
        <v>2139</v>
      </c>
      <c r="L2" s="4" t="s">
        <v>2140</v>
      </c>
      <c r="M2" s="2" t="s">
        <v>2141</v>
      </c>
      <c r="N2" s="2">
        <v>10</v>
      </c>
      <c r="O2" s="2">
        <v>1</v>
      </c>
      <c r="P2" s="2">
        <v>2</v>
      </c>
      <c r="Q2" s="2" t="s">
        <v>2142</v>
      </c>
    </row>
    <row r="3" spans="1:17">
      <c r="A3" s="3">
        <v>106</v>
      </c>
      <c r="B3" s="2" t="s">
        <v>2134</v>
      </c>
      <c r="C3" s="2" t="s">
        <v>2143</v>
      </c>
      <c r="D3" s="2" t="s">
        <v>2144</v>
      </c>
      <c r="E3" s="2" t="s">
        <v>2145</v>
      </c>
      <c r="F3" s="3">
        <v>105267</v>
      </c>
      <c r="G3" s="3" t="str">
        <f>VLOOKUP(F:F,双十一未开展社区活动!B:C,2,0)</f>
        <v>蜀汉路药店</v>
      </c>
      <c r="H3" s="3" t="s">
        <v>985</v>
      </c>
      <c r="I3" s="2" t="s">
        <v>2146</v>
      </c>
      <c r="J3" s="4" t="s">
        <v>2147</v>
      </c>
      <c r="K3" s="4" t="s">
        <v>2148</v>
      </c>
      <c r="L3" s="4" t="s">
        <v>2149</v>
      </c>
      <c r="M3" s="2" t="s">
        <v>2150</v>
      </c>
      <c r="N3" s="2">
        <v>24</v>
      </c>
      <c r="O3" s="2" t="s">
        <v>2151</v>
      </c>
      <c r="P3" s="2">
        <v>24</v>
      </c>
      <c r="Q3" s="2" t="s">
        <v>2152</v>
      </c>
    </row>
    <row r="4" spans="1:17">
      <c r="A4" s="3">
        <v>105</v>
      </c>
      <c r="B4" s="2" t="s">
        <v>2134</v>
      </c>
      <c r="C4" s="2" t="s">
        <v>2153</v>
      </c>
      <c r="D4" s="2" t="s">
        <v>251</v>
      </c>
      <c r="E4" s="2" t="s">
        <v>2154</v>
      </c>
      <c r="F4" s="3">
        <v>104428</v>
      </c>
      <c r="G4" s="3" t="str">
        <f>VLOOKUP(F:F,双十一未开展社区活动!B:C,2,0)</f>
        <v>崇州市崇阳镇永康东路药店</v>
      </c>
      <c r="H4" s="3" t="s">
        <v>1402</v>
      </c>
      <c r="I4" s="2" t="s">
        <v>2146</v>
      </c>
      <c r="J4" s="4" t="s">
        <v>2155</v>
      </c>
      <c r="K4" s="4" t="s">
        <v>2156</v>
      </c>
      <c r="L4" s="4" t="s">
        <v>2157</v>
      </c>
      <c r="M4" s="2" t="s">
        <v>2158</v>
      </c>
      <c r="N4" s="2">
        <v>12</v>
      </c>
      <c r="O4" s="2">
        <v>2</v>
      </c>
      <c r="P4" s="2">
        <v>8</v>
      </c>
      <c r="Q4" s="2" t="s">
        <v>2159</v>
      </c>
    </row>
    <row r="5" spans="1:17">
      <c r="A5" s="3">
        <v>104</v>
      </c>
      <c r="B5" s="2" t="s">
        <v>2134</v>
      </c>
      <c r="C5" s="2" t="s">
        <v>2160</v>
      </c>
      <c r="D5" s="2" t="s">
        <v>408</v>
      </c>
      <c r="E5" s="2" t="s">
        <v>2154</v>
      </c>
      <c r="F5" s="3">
        <v>104428</v>
      </c>
      <c r="G5" s="3" t="str">
        <f>VLOOKUP(F:F,双十一未开展社区活动!B:C,2,0)</f>
        <v>崇州市崇阳镇永康东路药店</v>
      </c>
      <c r="H5" s="3" t="s">
        <v>2161</v>
      </c>
      <c r="I5" s="2" t="s">
        <v>2146</v>
      </c>
      <c r="J5" s="4" t="s">
        <v>2162</v>
      </c>
      <c r="K5" s="4" t="s">
        <v>2163</v>
      </c>
      <c r="L5" s="4" t="s">
        <v>2164</v>
      </c>
      <c r="M5" s="2" t="s">
        <v>2165</v>
      </c>
      <c r="N5" s="2">
        <v>10</v>
      </c>
      <c r="O5" s="2" t="s">
        <v>2151</v>
      </c>
      <c r="P5" s="2">
        <v>8</v>
      </c>
      <c r="Q5" s="2" t="s">
        <v>408</v>
      </c>
    </row>
    <row r="6" spans="1:17">
      <c r="A6" s="3">
        <v>103</v>
      </c>
      <c r="B6" s="2" t="s">
        <v>2134</v>
      </c>
      <c r="C6" s="2" t="s">
        <v>2166</v>
      </c>
      <c r="D6" s="2" t="s">
        <v>627</v>
      </c>
      <c r="E6" s="2" t="s">
        <v>2167</v>
      </c>
      <c r="F6" s="3">
        <v>111064</v>
      </c>
      <c r="G6" s="3" t="str">
        <f>VLOOKUP(F:F,双十一未开展社区活动!B:C,2,0)</f>
        <v>邛崃市临邛街道涌泉街药店</v>
      </c>
      <c r="H6" s="3" t="s">
        <v>2068</v>
      </c>
      <c r="I6" s="2" t="s">
        <v>2146</v>
      </c>
      <c r="J6" s="4" t="s">
        <v>2168</v>
      </c>
      <c r="K6" s="4" t="s">
        <v>2169</v>
      </c>
      <c r="L6" s="4" t="s">
        <v>2170</v>
      </c>
      <c r="M6" s="2" t="s">
        <v>2171</v>
      </c>
      <c r="N6" s="2">
        <v>7</v>
      </c>
      <c r="O6" s="2">
        <v>3</v>
      </c>
      <c r="P6" s="2">
        <v>7</v>
      </c>
      <c r="Q6" s="2" t="s">
        <v>2172</v>
      </c>
    </row>
    <row r="7" spans="1:17">
      <c r="A7" s="3">
        <v>102</v>
      </c>
      <c r="B7" s="2" t="s">
        <v>2134</v>
      </c>
      <c r="C7" s="2" t="s">
        <v>2173</v>
      </c>
      <c r="D7" s="2" t="s">
        <v>484</v>
      </c>
      <c r="E7" s="2" t="s">
        <v>2174</v>
      </c>
      <c r="F7" s="3">
        <v>114622</v>
      </c>
      <c r="G7" s="3" t="str">
        <f>VLOOKUP(F:F,双十一未开展社区活动!B:C,2,0)</f>
        <v>东昌路一药店</v>
      </c>
      <c r="H7" s="3" t="s">
        <v>2101</v>
      </c>
      <c r="I7" s="2" t="s">
        <v>2146</v>
      </c>
      <c r="J7" s="4" t="s">
        <v>2175</v>
      </c>
      <c r="K7" s="4" t="s">
        <v>2176</v>
      </c>
      <c r="L7" s="4" t="s">
        <v>2177</v>
      </c>
      <c r="M7" s="2" t="s">
        <v>2178</v>
      </c>
      <c r="N7" s="2">
        <v>30</v>
      </c>
      <c r="O7" s="2">
        <v>2</v>
      </c>
      <c r="P7" s="2">
        <v>5</v>
      </c>
      <c r="Q7" s="2" t="s">
        <v>484</v>
      </c>
    </row>
    <row r="8" spans="1:17">
      <c r="A8" s="3">
        <v>101</v>
      </c>
      <c r="B8" s="2" t="s">
        <v>2134</v>
      </c>
      <c r="C8" s="2" t="s">
        <v>2179</v>
      </c>
      <c r="D8" s="2" t="s">
        <v>2180</v>
      </c>
      <c r="E8" s="2" t="s">
        <v>2181</v>
      </c>
      <c r="F8" s="3">
        <v>514</v>
      </c>
      <c r="G8" s="3" t="str">
        <f>VLOOKUP(F:F,双十一未开展社区活动!B:C,2,0)</f>
        <v>新津邓双镇岷江店</v>
      </c>
      <c r="H8" s="3" t="s">
        <v>2102</v>
      </c>
      <c r="I8" s="2" t="s">
        <v>2146</v>
      </c>
      <c r="J8" s="4" t="s">
        <v>2182</v>
      </c>
      <c r="K8" s="4" t="s">
        <v>2183</v>
      </c>
      <c r="L8" s="5" t="s">
        <v>2184</v>
      </c>
      <c r="M8" s="2" t="s">
        <v>2185</v>
      </c>
      <c r="N8" s="2">
        <v>51</v>
      </c>
      <c r="O8" s="2">
        <v>16</v>
      </c>
      <c r="P8" s="2">
        <v>24</v>
      </c>
      <c r="Q8" s="2" t="s">
        <v>2186</v>
      </c>
    </row>
    <row r="9" spans="1:17">
      <c r="A9" s="3">
        <v>100</v>
      </c>
      <c r="B9" s="2" t="s">
        <v>2134</v>
      </c>
      <c r="C9" s="2" t="s">
        <v>2187</v>
      </c>
      <c r="D9" s="2" t="s">
        <v>234</v>
      </c>
      <c r="E9" s="2" t="s">
        <v>2188</v>
      </c>
      <c r="F9" s="3">
        <v>737</v>
      </c>
      <c r="G9" s="3" t="str">
        <f>VLOOKUP(F:F,双十一未开展社区活动!B:C,2,0)</f>
        <v>大源北街药店</v>
      </c>
      <c r="H9" s="3" t="s">
        <v>2103</v>
      </c>
      <c r="I9" s="2" t="s">
        <v>2189</v>
      </c>
      <c r="J9" s="5" t="s">
        <v>2190</v>
      </c>
      <c r="K9" s="4" t="s">
        <v>2191</v>
      </c>
      <c r="L9" s="4" t="s">
        <v>2192</v>
      </c>
      <c r="M9" s="2" t="s">
        <v>2193</v>
      </c>
      <c r="N9" s="2">
        <v>20</v>
      </c>
      <c r="O9" s="2">
        <v>3</v>
      </c>
      <c r="P9" s="2">
        <v>20</v>
      </c>
      <c r="Q9" s="2" t="s">
        <v>2194</v>
      </c>
    </row>
    <row r="10" spans="1:17">
      <c r="A10" s="3">
        <v>99</v>
      </c>
      <c r="B10" s="2" t="s">
        <v>2134</v>
      </c>
      <c r="C10" s="2" t="s">
        <v>2195</v>
      </c>
      <c r="D10" s="2" t="s">
        <v>1688</v>
      </c>
      <c r="E10" s="2" t="s">
        <v>2196</v>
      </c>
      <c r="F10" s="3">
        <v>111400</v>
      </c>
      <c r="G10" s="3" t="str">
        <f>VLOOKUP(F:F,双十一未开展社区活动!B:C,2,0)</f>
        <v>邛崃市文君街道杏林路药店</v>
      </c>
      <c r="H10" s="3" t="s">
        <v>2069</v>
      </c>
      <c r="I10" s="2" t="s">
        <v>2146</v>
      </c>
      <c r="J10" s="4" t="s">
        <v>2197</v>
      </c>
      <c r="K10" s="4" t="s">
        <v>2198</v>
      </c>
      <c r="L10" s="4" t="s">
        <v>2199</v>
      </c>
      <c r="M10" s="2" t="s">
        <v>2200</v>
      </c>
      <c r="N10" s="2">
        <v>14</v>
      </c>
      <c r="O10" s="2" t="s">
        <v>2151</v>
      </c>
      <c r="P10" s="2">
        <v>3</v>
      </c>
      <c r="Q10" s="2" t="s">
        <v>2201</v>
      </c>
    </row>
    <row r="11" spans="1:17">
      <c r="A11" s="3">
        <v>98</v>
      </c>
      <c r="B11" s="2" t="s">
        <v>2134</v>
      </c>
      <c r="C11" s="2" t="s">
        <v>2202</v>
      </c>
      <c r="D11" s="2" t="s">
        <v>308</v>
      </c>
      <c r="E11" s="2" t="s">
        <v>2203</v>
      </c>
      <c r="F11" s="3">
        <v>745</v>
      </c>
      <c r="G11" s="3" t="str">
        <f>VLOOKUP(F:F,双十一未开展社区活动!B:C,2,0)</f>
        <v>金沙路药店</v>
      </c>
      <c r="H11" s="3" t="s">
        <v>2087</v>
      </c>
      <c r="I11" s="2" t="s">
        <v>2146</v>
      </c>
      <c r="J11" s="4" t="s">
        <v>2204</v>
      </c>
      <c r="K11" s="4" t="s">
        <v>2205</v>
      </c>
      <c r="L11" s="4" t="s">
        <v>2206</v>
      </c>
      <c r="M11" s="2" t="s">
        <v>2207</v>
      </c>
      <c r="N11" s="2">
        <v>12</v>
      </c>
      <c r="O11" s="2">
        <v>1</v>
      </c>
      <c r="P11" s="2">
        <v>10</v>
      </c>
      <c r="Q11" s="2" t="s">
        <v>2208</v>
      </c>
    </row>
    <row r="12" spans="1:17">
      <c r="A12" s="3">
        <v>97</v>
      </c>
      <c r="B12" s="2" t="s">
        <v>2134</v>
      </c>
      <c r="C12" s="2" t="s">
        <v>2209</v>
      </c>
      <c r="D12" s="2" t="s">
        <v>436</v>
      </c>
      <c r="E12" s="2" t="s">
        <v>2210</v>
      </c>
      <c r="F12" s="3">
        <v>591</v>
      </c>
      <c r="G12" s="3" t="str">
        <f>VLOOKUP(F:F,双十一未开展社区活动!B:C,2,0)</f>
        <v>邛崃市临邛镇长安大道药店</v>
      </c>
      <c r="H12" s="3" t="s">
        <v>2067</v>
      </c>
      <c r="I12" s="2" t="s">
        <v>2146</v>
      </c>
      <c r="J12" s="4" t="s">
        <v>2211</v>
      </c>
      <c r="K12" s="4" t="s">
        <v>2212</v>
      </c>
      <c r="L12" s="4" t="s">
        <v>2213</v>
      </c>
      <c r="M12" s="2" t="s">
        <v>2214</v>
      </c>
      <c r="N12" s="2">
        <v>20</v>
      </c>
      <c r="O12" s="2">
        <v>2</v>
      </c>
      <c r="P12" s="2">
        <v>5</v>
      </c>
      <c r="Q12" s="2" t="s">
        <v>2215</v>
      </c>
    </row>
    <row r="13" spans="1:17">
      <c r="A13" s="3">
        <v>96</v>
      </c>
      <c r="B13" s="2" t="s">
        <v>2134</v>
      </c>
      <c r="C13" s="2" t="s">
        <v>2216</v>
      </c>
      <c r="D13" s="2" t="s">
        <v>609</v>
      </c>
      <c r="E13" s="2" t="s">
        <v>2217</v>
      </c>
      <c r="F13" s="3">
        <v>102478</v>
      </c>
      <c r="G13" s="3" t="str">
        <f>VLOOKUP(F:F,双十一未开展社区活动!B:C,2,0)</f>
        <v>静明路药店</v>
      </c>
      <c r="H13" s="3" t="s">
        <v>2083</v>
      </c>
      <c r="I13" s="2" t="s">
        <v>2146</v>
      </c>
      <c r="J13" s="4" t="s">
        <v>2218</v>
      </c>
      <c r="K13" s="4" t="s">
        <v>2219</v>
      </c>
      <c r="L13" s="4" t="s">
        <v>2220</v>
      </c>
      <c r="M13" s="2" t="s">
        <v>2221</v>
      </c>
      <c r="N13" s="2">
        <v>6</v>
      </c>
      <c r="O13" s="2">
        <v>5</v>
      </c>
      <c r="P13" s="2">
        <v>5</v>
      </c>
      <c r="Q13" s="2" t="s">
        <v>2222</v>
      </c>
    </row>
    <row r="14" spans="1:17">
      <c r="A14" s="3">
        <v>95</v>
      </c>
      <c r="B14" s="2" t="s">
        <v>2134</v>
      </c>
      <c r="C14" s="2" t="s">
        <v>2223</v>
      </c>
      <c r="D14" s="2" t="s">
        <v>611</v>
      </c>
      <c r="E14" s="2" t="s">
        <v>2224</v>
      </c>
      <c r="F14" s="3">
        <v>113023</v>
      </c>
      <c r="G14" s="3" t="str">
        <f>VLOOKUP(F:F,双十一未开展社区活动!B:C,2,0)</f>
        <v>云龙南路药店</v>
      </c>
      <c r="H14" s="3" t="s">
        <v>2039</v>
      </c>
      <c r="I14" s="2" t="s">
        <v>2146</v>
      </c>
      <c r="J14" s="4" t="s">
        <v>2225</v>
      </c>
      <c r="K14" s="4" t="s">
        <v>2226</v>
      </c>
      <c r="L14" s="4" t="s">
        <v>2227</v>
      </c>
      <c r="M14" s="2" t="s">
        <v>2150</v>
      </c>
      <c r="N14" s="2">
        <v>20</v>
      </c>
      <c r="O14" s="2" t="s">
        <v>2151</v>
      </c>
      <c r="P14" s="2">
        <v>15</v>
      </c>
      <c r="Q14" s="2" t="s">
        <v>2228</v>
      </c>
    </row>
    <row r="15" spans="1:17">
      <c r="A15" s="3">
        <v>94</v>
      </c>
      <c r="B15" s="2" t="s">
        <v>2134</v>
      </c>
      <c r="C15" s="2" t="s">
        <v>2229</v>
      </c>
      <c r="D15" s="2" t="s">
        <v>534</v>
      </c>
      <c r="E15" s="2" t="s">
        <v>2230</v>
      </c>
      <c r="F15" s="3">
        <v>102564</v>
      </c>
      <c r="G15" s="3" t="str">
        <f>VLOOKUP(F:F,双十一未开展社区活动!B:C,2,0)</f>
        <v>邛崃市临邛镇翠荫街药店</v>
      </c>
      <c r="H15" s="3" t="s">
        <v>2071</v>
      </c>
      <c r="I15" s="2" t="s">
        <v>2146</v>
      </c>
      <c r="J15" s="4" t="s">
        <v>2231</v>
      </c>
      <c r="K15" s="4" t="s">
        <v>2232</v>
      </c>
      <c r="L15" s="4" t="s">
        <v>2233</v>
      </c>
      <c r="M15" s="2" t="s">
        <v>2165</v>
      </c>
      <c r="N15" s="2">
        <v>8</v>
      </c>
      <c r="O15" s="2" t="s">
        <v>2151</v>
      </c>
      <c r="P15" s="2" t="s">
        <v>2151</v>
      </c>
      <c r="Q15" s="2" t="s">
        <v>2234</v>
      </c>
    </row>
    <row r="16" spans="1:17">
      <c r="A16" s="3">
        <v>93</v>
      </c>
      <c r="B16" s="2" t="s">
        <v>2134</v>
      </c>
      <c r="C16" s="2" t="s">
        <v>2235</v>
      </c>
      <c r="D16" s="2" t="s">
        <v>531</v>
      </c>
      <c r="E16" s="2" t="s">
        <v>2236</v>
      </c>
      <c r="F16" s="3">
        <v>723</v>
      </c>
      <c r="G16" s="3" t="str">
        <f>VLOOKUP(F:F,双十一未开展社区活动!B:C,2,0)</f>
        <v>柳翠路药店</v>
      </c>
      <c r="H16" s="3" t="s">
        <v>2079</v>
      </c>
      <c r="I16" s="2" t="s">
        <v>2146</v>
      </c>
      <c r="J16" s="4" t="s">
        <v>2237</v>
      </c>
      <c r="K16" s="4" t="s">
        <v>2238</v>
      </c>
      <c r="L16" s="4" t="s">
        <v>2239</v>
      </c>
      <c r="M16" s="2" t="s">
        <v>2240</v>
      </c>
      <c r="N16" s="2" t="s">
        <v>2151</v>
      </c>
      <c r="O16" s="2">
        <v>1</v>
      </c>
      <c r="P16" s="2">
        <v>10</v>
      </c>
      <c r="Q16" s="2" t="s">
        <v>2241</v>
      </c>
    </row>
    <row r="17" spans="1:17">
      <c r="A17" s="3">
        <v>92</v>
      </c>
      <c r="B17" s="2" t="s">
        <v>2134</v>
      </c>
      <c r="C17" s="2" t="s">
        <v>2242</v>
      </c>
      <c r="D17" s="2" t="s">
        <v>1565</v>
      </c>
      <c r="E17" s="2" t="s">
        <v>2243</v>
      </c>
      <c r="F17" s="3">
        <v>341</v>
      </c>
      <c r="G17" s="3" t="str">
        <f>VLOOKUP(F:F,双十一未开展社区活动!B:C,2,0)</f>
        <v>邛崃中心药店</v>
      </c>
      <c r="H17" s="3" t="s">
        <v>2066</v>
      </c>
      <c r="I17" s="2" t="s">
        <v>2189</v>
      </c>
      <c r="J17" s="4" t="s">
        <v>2244</v>
      </c>
      <c r="K17" s="4" t="s">
        <v>2245</v>
      </c>
      <c r="L17" s="4" t="s">
        <v>2246</v>
      </c>
      <c r="M17" s="2" t="s">
        <v>2165</v>
      </c>
      <c r="N17" s="2">
        <v>15</v>
      </c>
      <c r="O17" s="2" t="s">
        <v>2151</v>
      </c>
      <c r="P17" s="2">
        <v>12</v>
      </c>
      <c r="Q17" s="2" t="s">
        <v>2247</v>
      </c>
    </row>
    <row r="18" spans="1:17">
      <c r="A18" s="3">
        <v>91</v>
      </c>
      <c r="B18" s="2" t="s">
        <v>2134</v>
      </c>
      <c r="C18" s="2" t="s">
        <v>2248</v>
      </c>
      <c r="D18" s="2" t="s">
        <v>601</v>
      </c>
      <c r="E18" s="2" t="s">
        <v>2249</v>
      </c>
      <c r="F18" s="3">
        <v>110378</v>
      </c>
      <c r="G18" s="3" t="str">
        <f>VLOOKUP(F:F,双十一未开展社区活动!B:C,2,0)</f>
        <v>都江堰市永丰街道宝莲路药店</v>
      </c>
      <c r="H18" s="3" t="s">
        <v>2113</v>
      </c>
      <c r="I18" s="2" t="s">
        <v>2146</v>
      </c>
      <c r="J18" s="4" t="s">
        <v>2250</v>
      </c>
      <c r="K18" s="4" t="s">
        <v>2251</v>
      </c>
      <c r="L18" s="4" t="s">
        <v>2252</v>
      </c>
      <c r="M18" s="2" t="s">
        <v>2253</v>
      </c>
      <c r="N18" s="2">
        <v>11</v>
      </c>
      <c r="O18" s="2" t="s">
        <v>2151</v>
      </c>
      <c r="P18" s="2">
        <v>4</v>
      </c>
      <c r="Q18" s="2" t="s">
        <v>2254</v>
      </c>
    </row>
    <row r="19" spans="1:17">
      <c r="A19" s="3">
        <v>90</v>
      </c>
      <c r="B19" s="2" t="s">
        <v>2134</v>
      </c>
      <c r="C19" s="2" t="s">
        <v>2255</v>
      </c>
      <c r="D19" s="2" t="s">
        <v>568</v>
      </c>
      <c r="E19" s="2" t="s">
        <v>2256</v>
      </c>
      <c r="F19" s="3">
        <v>391</v>
      </c>
      <c r="G19" s="3" t="str">
        <f>VLOOKUP(F:F,双十一未开展社区活动!B:C,2,0)</f>
        <v>金丝街药店（9-11）</v>
      </c>
      <c r="H19" s="3" t="s">
        <v>1911</v>
      </c>
      <c r="I19" s="2" t="s">
        <v>2146</v>
      </c>
      <c r="J19" s="4" t="s">
        <v>2257</v>
      </c>
      <c r="K19" s="4" t="s">
        <v>2258</v>
      </c>
      <c r="L19" s="4" t="s">
        <v>2259</v>
      </c>
      <c r="M19" s="2" t="s">
        <v>2260</v>
      </c>
      <c r="N19" s="2">
        <v>32</v>
      </c>
      <c r="O19" s="2">
        <v>6</v>
      </c>
      <c r="P19" s="2">
        <v>10</v>
      </c>
      <c r="Q19" s="2" t="s">
        <v>568</v>
      </c>
    </row>
    <row r="20" spans="1:17">
      <c r="A20" s="3">
        <v>89</v>
      </c>
      <c r="B20" s="2" t="s">
        <v>2134</v>
      </c>
      <c r="C20" s="2" t="s">
        <v>2261</v>
      </c>
      <c r="D20" s="2" t="s">
        <v>379</v>
      </c>
      <c r="E20" s="2" t="s">
        <v>2262</v>
      </c>
      <c r="F20" s="3">
        <v>743</v>
      </c>
      <c r="G20" s="3" t="str">
        <f>VLOOKUP(F:F,双十一未开展社区活动!B:C,2,0)</f>
        <v>万宇路药店</v>
      </c>
      <c r="H20" s="3" t="s">
        <v>2054</v>
      </c>
      <c r="I20" s="2" t="s">
        <v>2263</v>
      </c>
      <c r="J20" s="4" t="s">
        <v>2264</v>
      </c>
      <c r="K20" s="4" t="s">
        <v>2265</v>
      </c>
      <c r="L20" s="4" t="s">
        <v>2266</v>
      </c>
      <c r="M20" s="2" t="s">
        <v>2267</v>
      </c>
      <c r="N20" s="2">
        <v>15</v>
      </c>
      <c r="O20" s="2">
        <v>5</v>
      </c>
      <c r="P20" s="2">
        <v>15</v>
      </c>
      <c r="Q20" s="2" t="s">
        <v>2268</v>
      </c>
    </row>
    <row r="21" spans="1:17">
      <c r="A21" s="3">
        <v>88</v>
      </c>
      <c r="B21" s="2" t="s">
        <v>2134</v>
      </c>
      <c r="C21" s="2" t="s">
        <v>2269</v>
      </c>
      <c r="D21" s="2" t="s">
        <v>591</v>
      </c>
      <c r="E21" s="2" t="s">
        <v>2270</v>
      </c>
      <c r="F21" s="3">
        <v>52</v>
      </c>
      <c r="G21" s="3" t="str">
        <f>VLOOKUP(F:F,双十一未开展社区活动!B:C,2,0)</f>
        <v>崇州中心店</v>
      </c>
      <c r="H21" s="3" t="s">
        <v>2109</v>
      </c>
      <c r="I21" s="2" t="s">
        <v>2146</v>
      </c>
      <c r="J21" s="4" t="s">
        <v>2271</v>
      </c>
      <c r="K21" s="4" t="s">
        <v>2272</v>
      </c>
      <c r="L21" s="4" t="s">
        <v>2273</v>
      </c>
      <c r="M21" s="2" t="s">
        <v>2221</v>
      </c>
      <c r="N21" s="2" t="s">
        <v>2151</v>
      </c>
      <c r="O21" s="2" t="s">
        <v>2151</v>
      </c>
      <c r="P21" s="2" t="s">
        <v>2151</v>
      </c>
      <c r="Q21" s="2" t="s">
        <v>2274</v>
      </c>
    </row>
    <row r="22" spans="1:17">
      <c r="A22" s="3">
        <v>87</v>
      </c>
      <c r="B22" s="2" t="s">
        <v>2134</v>
      </c>
      <c r="C22" s="2" t="s">
        <v>2275</v>
      </c>
      <c r="D22" s="2" t="s">
        <v>537</v>
      </c>
      <c r="E22" s="2" t="s">
        <v>2276</v>
      </c>
      <c r="F22" s="3">
        <v>106865</v>
      </c>
      <c r="G22" s="3" t="str">
        <f>VLOOKUP(F:F,双十一未开展社区活动!B:C,2,0)</f>
        <v>丝竹路药店</v>
      </c>
      <c r="H22" s="3" t="s">
        <v>1686</v>
      </c>
      <c r="I22" s="2" t="s">
        <v>2189</v>
      </c>
      <c r="J22" s="4" t="s">
        <v>2277</v>
      </c>
      <c r="K22" s="4" t="s">
        <v>2278</v>
      </c>
      <c r="L22" s="4" t="s">
        <v>2279</v>
      </c>
      <c r="M22" s="2" t="s">
        <v>2280</v>
      </c>
      <c r="N22" s="2">
        <v>25</v>
      </c>
      <c r="O22" s="2" t="s">
        <v>2151</v>
      </c>
      <c r="P22" s="2">
        <v>36</v>
      </c>
      <c r="Q22" s="2" t="s">
        <v>2281</v>
      </c>
    </row>
    <row r="23" spans="1:17">
      <c r="A23" s="3">
        <v>86</v>
      </c>
      <c r="B23" s="2" t="s">
        <v>2134</v>
      </c>
      <c r="C23" s="2" t="s">
        <v>2282</v>
      </c>
      <c r="D23" s="2" t="s">
        <v>523</v>
      </c>
      <c r="E23" s="2" t="s">
        <v>2283</v>
      </c>
      <c r="F23" s="3">
        <v>113299</v>
      </c>
      <c r="G23" s="3" t="str">
        <f>VLOOKUP(F:F,双十一未开展社区活动!B:C,2,0)</f>
        <v>倪家桥路药店</v>
      </c>
      <c r="H23" s="3" t="s">
        <v>1981</v>
      </c>
      <c r="I23" s="2" t="s">
        <v>2189</v>
      </c>
      <c r="J23" s="4" t="s">
        <v>2284</v>
      </c>
      <c r="K23" s="4" t="s">
        <v>2285</v>
      </c>
      <c r="L23" s="4" t="s">
        <v>2286</v>
      </c>
      <c r="M23" s="2" t="s">
        <v>2178</v>
      </c>
      <c r="N23" s="2">
        <v>12</v>
      </c>
      <c r="O23" s="2">
        <v>2</v>
      </c>
      <c r="P23" s="2">
        <v>6</v>
      </c>
      <c r="Q23" s="2" t="s">
        <v>2287</v>
      </c>
    </row>
    <row r="24" spans="1:17">
      <c r="A24" s="3">
        <v>85</v>
      </c>
      <c r="B24" s="2" t="s">
        <v>2134</v>
      </c>
      <c r="C24" s="2" t="s">
        <v>2288</v>
      </c>
      <c r="D24" s="2" t="s">
        <v>1600</v>
      </c>
      <c r="E24" s="2" t="s">
        <v>2289</v>
      </c>
      <c r="F24" s="3">
        <v>114069</v>
      </c>
      <c r="G24" s="3" t="str">
        <f>VLOOKUP(F:F,双十一未开展社区活动!B:C,2,0)</f>
        <v>剑南大道药店</v>
      </c>
      <c r="H24" s="3" t="s">
        <v>2094</v>
      </c>
      <c r="I24" s="2" t="s">
        <v>2189</v>
      </c>
      <c r="J24" s="4" t="s">
        <v>2290</v>
      </c>
      <c r="K24" s="4" t="s">
        <v>2291</v>
      </c>
      <c r="L24" s="4" t="s">
        <v>2292</v>
      </c>
      <c r="M24" s="2" t="s">
        <v>2293</v>
      </c>
      <c r="N24" s="2">
        <v>6</v>
      </c>
      <c r="O24" s="2">
        <v>3</v>
      </c>
      <c r="P24" s="2">
        <v>5</v>
      </c>
      <c r="Q24" s="2" t="s">
        <v>2294</v>
      </c>
    </row>
    <row r="25" spans="1:17">
      <c r="A25" s="3">
        <v>84</v>
      </c>
      <c r="B25" s="2" t="s">
        <v>2134</v>
      </c>
      <c r="C25" s="2" t="s">
        <v>2295</v>
      </c>
      <c r="D25" s="2" t="s">
        <v>557</v>
      </c>
      <c r="E25" s="2" t="s">
        <v>2296</v>
      </c>
      <c r="F25" s="3">
        <v>704</v>
      </c>
      <c r="G25" s="3" t="str">
        <f>VLOOKUP(F:F,双十一未开展社区活动!B:C,2,0)</f>
        <v>都江堰奎光路中段药店</v>
      </c>
      <c r="H25" s="3" t="s">
        <v>2080</v>
      </c>
      <c r="I25" s="2" t="s">
        <v>2189</v>
      </c>
      <c r="J25" s="4" t="s">
        <v>2297</v>
      </c>
      <c r="K25" s="4" t="s">
        <v>2298</v>
      </c>
      <c r="L25" s="4" t="s">
        <v>2299</v>
      </c>
      <c r="M25" s="2" t="s">
        <v>2240</v>
      </c>
      <c r="N25" s="2">
        <v>2</v>
      </c>
      <c r="O25" s="2">
        <v>2</v>
      </c>
      <c r="P25" s="2">
        <v>10</v>
      </c>
      <c r="Q25" s="2" t="s">
        <v>2300</v>
      </c>
    </row>
    <row r="26" spans="1:17">
      <c r="A26" s="3">
        <v>83</v>
      </c>
      <c r="B26" s="2" t="s">
        <v>2134</v>
      </c>
      <c r="C26" s="2" t="s">
        <v>2301</v>
      </c>
      <c r="D26" s="2" t="s">
        <v>583</v>
      </c>
      <c r="E26" s="2" t="s">
        <v>2270</v>
      </c>
      <c r="F26" s="3">
        <v>754</v>
      </c>
      <c r="G26" s="3" t="str">
        <f>VLOOKUP(F:F,双十一未开展社区活动!B:C,2,0)</f>
        <v>崇州市崇阳镇尚贤坊街药店</v>
      </c>
      <c r="H26" s="3" t="s">
        <v>1921</v>
      </c>
      <c r="I26" s="2" t="s">
        <v>2189</v>
      </c>
      <c r="J26" s="4" t="s">
        <v>2302</v>
      </c>
      <c r="K26" s="4" t="s">
        <v>2303</v>
      </c>
      <c r="L26" s="4" t="s">
        <v>2304</v>
      </c>
      <c r="M26" s="2" t="s">
        <v>2221</v>
      </c>
      <c r="N26" s="2">
        <v>20</v>
      </c>
      <c r="O26" s="2" t="s">
        <v>2151</v>
      </c>
      <c r="P26" s="2" t="s">
        <v>2151</v>
      </c>
      <c r="Q26" s="2" t="s">
        <v>2305</v>
      </c>
    </row>
    <row r="27" spans="1:17">
      <c r="A27" s="3">
        <v>82</v>
      </c>
      <c r="B27" s="2" t="s">
        <v>2134</v>
      </c>
      <c r="C27" s="2" t="s">
        <v>2306</v>
      </c>
      <c r="D27" s="2" t="s">
        <v>203</v>
      </c>
      <c r="E27" s="2" t="s">
        <v>2307</v>
      </c>
      <c r="F27" s="3">
        <v>337</v>
      </c>
      <c r="G27" s="3" t="str">
        <f>VLOOKUP(F:F,双十一未开展社区活动!B:C,2,0)</f>
        <v>浆洗街药店（含促销）</v>
      </c>
      <c r="H27" s="3" t="s">
        <v>2092</v>
      </c>
      <c r="I27" s="2" t="s">
        <v>2189</v>
      </c>
      <c r="J27" s="4" t="s">
        <v>2308</v>
      </c>
      <c r="K27" s="4" t="s">
        <v>2309</v>
      </c>
      <c r="L27" s="4" t="s">
        <v>2310</v>
      </c>
      <c r="M27" s="2" t="s">
        <v>2311</v>
      </c>
      <c r="N27" s="2">
        <v>5</v>
      </c>
      <c r="O27" s="2" t="s">
        <v>2151</v>
      </c>
      <c r="P27" s="2">
        <v>3</v>
      </c>
      <c r="Q27" s="2" t="s">
        <v>2312</v>
      </c>
    </row>
    <row r="28" spans="1:17">
      <c r="A28" s="3">
        <v>81</v>
      </c>
      <c r="B28" s="2" t="s">
        <v>2134</v>
      </c>
      <c r="C28" s="2" t="s">
        <v>2313</v>
      </c>
      <c r="D28" s="2" t="s">
        <v>407</v>
      </c>
      <c r="E28" s="2" t="s">
        <v>2314</v>
      </c>
      <c r="F28" s="3">
        <v>106569</v>
      </c>
      <c r="G28" s="3" t="str">
        <f>VLOOKUP(F:F,双十一未开展社区活动!B:C,2,0)</f>
        <v>大悦路药店</v>
      </c>
      <c r="H28" s="3" t="s">
        <v>969</v>
      </c>
      <c r="I28" s="2" t="s">
        <v>2189</v>
      </c>
      <c r="J28" s="4" t="s">
        <v>2315</v>
      </c>
      <c r="K28" s="4" t="s">
        <v>2316</v>
      </c>
      <c r="L28" s="4" t="s">
        <v>2317</v>
      </c>
      <c r="M28" s="2" t="s">
        <v>2318</v>
      </c>
      <c r="N28" s="2">
        <v>10</v>
      </c>
      <c r="O28" s="2">
        <v>3</v>
      </c>
      <c r="P28" s="2">
        <v>4</v>
      </c>
      <c r="Q28" s="2" t="s">
        <v>2319</v>
      </c>
    </row>
    <row r="29" spans="1:17">
      <c r="A29" s="3">
        <v>80</v>
      </c>
      <c r="B29" s="2" t="s">
        <v>2134</v>
      </c>
      <c r="C29" s="2" t="s">
        <v>2320</v>
      </c>
      <c r="D29" s="2" t="s">
        <v>317</v>
      </c>
      <c r="E29" s="2" t="s">
        <v>2321</v>
      </c>
      <c r="F29" s="3">
        <v>377</v>
      </c>
      <c r="G29" s="3" t="str">
        <f>VLOOKUP(F:F,双十一未开展社区活动!B:C,2,0)</f>
        <v>新园大道药店</v>
      </c>
      <c r="H29" s="3" t="s">
        <v>1917</v>
      </c>
      <c r="I29" s="2" t="s">
        <v>2189</v>
      </c>
      <c r="J29" s="4" t="s">
        <v>2322</v>
      </c>
      <c r="K29" s="4" t="s">
        <v>2323</v>
      </c>
      <c r="L29" s="4" t="s">
        <v>2324</v>
      </c>
      <c r="M29" s="2" t="s">
        <v>2207</v>
      </c>
      <c r="N29" s="2">
        <v>8</v>
      </c>
      <c r="O29" s="2" t="s">
        <v>2151</v>
      </c>
      <c r="P29" s="2">
        <v>4</v>
      </c>
      <c r="Q29" s="2" t="s">
        <v>2325</v>
      </c>
    </row>
    <row r="30" spans="1:17">
      <c r="A30" s="3">
        <v>79</v>
      </c>
      <c r="B30" s="2" t="s">
        <v>2134</v>
      </c>
      <c r="C30" s="2" t="s">
        <v>2326</v>
      </c>
      <c r="D30" s="2" t="s">
        <v>320</v>
      </c>
      <c r="E30" s="2" t="s">
        <v>2327</v>
      </c>
      <c r="F30" s="3">
        <v>373</v>
      </c>
      <c r="G30" s="3" t="str">
        <f>VLOOKUP(F:F,双十一未开展社区活动!B:C,2,0)</f>
        <v>通盈街药店</v>
      </c>
      <c r="H30" s="3" t="s">
        <v>2058</v>
      </c>
      <c r="I30" s="2" t="s">
        <v>2189</v>
      </c>
      <c r="J30" s="4" t="s">
        <v>2328</v>
      </c>
      <c r="K30" s="4" t="s">
        <v>2329</v>
      </c>
      <c r="L30" s="4" t="s">
        <v>2330</v>
      </c>
      <c r="M30" s="2" t="s">
        <v>2331</v>
      </c>
      <c r="N30" s="2">
        <v>20</v>
      </c>
      <c r="O30" s="2">
        <v>2</v>
      </c>
      <c r="P30" s="2">
        <v>5</v>
      </c>
      <c r="Q30" s="2" t="s">
        <v>2332</v>
      </c>
    </row>
    <row r="31" spans="1:17">
      <c r="A31" s="3">
        <v>78</v>
      </c>
      <c r="B31" s="2" t="s">
        <v>2134</v>
      </c>
      <c r="C31" s="2" t="s">
        <v>2333</v>
      </c>
      <c r="D31" s="2" t="s">
        <v>357</v>
      </c>
      <c r="E31" s="2" t="s">
        <v>2334</v>
      </c>
      <c r="F31" s="3">
        <v>721</v>
      </c>
      <c r="G31" s="3" t="str">
        <f>VLOOKUP(F:F,双十一未开展社区活动!B:C,2,0)</f>
        <v>邛崃市临邛镇洪川小区药店</v>
      </c>
      <c r="H31" s="3" t="s">
        <v>2070</v>
      </c>
      <c r="I31" s="2" t="s">
        <v>2189</v>
      </c>
      <c r="J31" s="4" t="s">
        <v>2335</v>
      </c>
      <c r="K31" s="4" t="s">
        <v>2336</v>
      </c>
      <c r="L31" s="4" t="s">
        <v>2337</v>
      </c>
      <c r="M31" s="2" t="s">
        <v>2178</v>
      </c>
      <c r="N31" s="2">
        <v>2</v>
      </c>
      <c r="O31" s="2" t="s">
        <v>2151</v>
      </c>
      <c r="P31" s="2" t="s">
        <v>2151</v>
      </c>
      <c r="Q31" s="2" t="s">
        <v>2338</v>
      </c>
    </row>
    <row r="32" spans="1:17">
      <c r="A32" s="3">
        <v>77</v>
      </c>
      <c r="B32" s="2" t="s">
        <v>2134</v>
      </c>
      <c r="C32" s="2" t="s">
        <v>2339</v>
      </c>
      <c r="D32" s="2" t="s">
        <v>561</v>
      </c>
      <c r="E32" s="2" t="s">
        <v>2340</v>
      </c>
      <c r="F32" s="3">
        <v>104430</v>
      </c>
      <c r="G32" s="3" t="str">
        <f>VLOOKUP(F:F,双十一未开展社区活动!B:C,2,0)</f>
        <v>中和大道药店</v>
      </c>
      <c r="H32" s="3" t="s">
        <v>1229</v>
      </c>
      <c r="I32" s="2" t="s">
        <v>2189</v>
      </c>
      <c r="J32" s="4" t="s">
        <v>2341</v>
      </c>
      <c r="K32" s="4" t="s">
        <v>2342</v>
      </c>
      <c r="L32" s="4" t="s">
        <v>2343</v>
      </c>
      <c r="M32" s="2" t="s">
        <v>2240</v>
      </c>
      <c r="N32" s="2">
        <v>12</v>
      </c>
      <c r="O32" s="2">
        <v>3</v>
      </c>
      <c r="P32" s="2">
        <v>2</v>
      </c>
      <c r="Q32" s="2" t="s">
        <v>2344</v>
      </c>
    </row>
    <row r="33" spans="1:17">
      <c r="A33" s="3">
        <v>76</v>
      </c>
      <c r="B33" s="2" t="s">
        <v>2134</v>
      </c>
      <c r="C33" s="2" t="s">
        <v>2345</v>
      </c>
      <c r="D33" s="2" t="s">
        <v>1309</v>
      </c>
      <c r="E33" s="2" t="s">
        <v>2346</v>
      </c>
      <c r="F33" s="3">
        <v>102479</v>
      </c>
      <c r="G33" s="3" t="str">
        <f>VLOOKUP(F:F,双十一未开展社区活动!B:C,2,0)</f>
        <v>劼人路药店</v>
      </c>
      <c r="H33" s="3" t="s">
        <v>2089</v>
      </c>
      <c r="I33" s="2" t="s">
        <v>2189</v>
      </c>
      <c r="J33" s="4" t="s">
        <v>2347</v>
      </c>
      <c r="K33" s="4" t="s">
        <v>2348</v>
      </c>
      <c r="L33" s="4" t="s">
        <v>2349</v>
      </c>
      <c r="M33" s="2" t="s">
        <v>2350</v>
      </c>
      <c r="N33" s="2">
        <v>22</v>
      </c>
      <c r="O33" s="2" t="s">
        <v>2151</v>
      </c>
      <c r="P33" s="2">
        <v>8</v>
      </c>
      <c r="Q33" s="2" t="s">
        <v>2351</v>
      </c>
    </row>
    <row r="34" spans="1:17">
      <c r="A34" s="3">
        <v>75</v>
      </c>
      <c r="B34" s="2" t="s">
        <v>2134</v>
      </c>
      <c r="C34" s="2" t="s">
        <v>2345</v>
      </c>
      <c r="D34" s="2" t="s">
        <v>987</v>
      </c>
      <c r="E34" s="2" t="s">
        <v>2352</v>
      </c>
      <c r="F34" s="3">
        <v>113008</v>
      </c>
      <c r="G34" s="3" t="str">
        <f>VLOOKUP(F:F,双十一未开展社区活动!B:C,2,0)</f>
        <v>南华巷药店</v>
      </c>
      <c r="H34" s="3" t="s">
        <v>2077</v>
      </c>
      <c r="I34" s="2" t="s">
        <v>2189</v>
      </c>
      <c r="J34" s="4" t="s">
        <v>2353</v>
      </c>
      <c r="K34" s="4" t="s">
        <v>2354</v>
      </c>
      <c r="L34" s="4" t="s">
        <v>2355</v>
      </c>
      <c r="M34" s="2" t="s">
        <v>2356</v>
      </c>
      <c r="N34" s="2">
        <v>4</v>
      </c>
      <c r="O34" s="2" t="s">
        <v>2151</v>
      </c>
      <c r="P34" s="2">
        <v>2</v>
      </c>
      <c r="Q34" s="2" t="s">
        <v>2357</v>
      </c>
    </row>
    <row r="35" spans="1:17">
      <c r="A35" s="3">
        <v>74</v>
      </c>
      <c r="B35" s="2" t="s">
        <v>2134</v>
      </c>
      <c r="C35" s="2" t="s">
        <v>2358</v>
      </c>
      <c r="D35" s="2" t="s">
        <v>434</v>
      </c>
      <c r="E35" s="2" t="s">
        <v>2359</v>
      </c>
      <c r="F35" s="3">
        <v>114844</v>
      </c>
      <c r="G35" s="3" t="str">
        <f>VLOOKUP(F:F,双十一未开展社区活动!B:C,2,0)</f>
        <v>培华东路药店（9-11）</v>
      </c>
      <c r="H35" s="3" t="s">
        <v>2076</v>
      </c>
      <c r="I35" s="2" t="s">
        <v>2146</v>
      </c>
      <c r="J35" s="4" t="s">
        <v>2360</v>
      </c>
      <c r="K35" s="4" t="s">
        <v>2361</v>
      </c>
      <c r="L35" s="4" t="s">
        <v>2362</v>
      </c>
      <c r="M35" s="2" t="s">
        <v>2363</v>
      </c>
      <c r="N35" s="2">
        <v>23</v>
      </c>
      <c r="O35" s="2">
        <v>4</v>
      </c>
      <c r="P35" s="2">
        <v>4</v>
      </c>
      <c r="Q35" s="2" t="s">
        <v>2364</v>
      </c>
    </row>
    <row r="36" spans="1:17">
      <c r="A36" s="3">
        <v>73</v>
      </c>
      <c r="B36" s="2" t="s">
        <v>2134</v>
      </c>
      <c r="C36" s="2" t="s">
        <v>2365</v>
      </c>
      <c r="D36" s="2" t="s">
        <v>431</v>
      </c>
      <c r="E36" s="2" t="s">
        <v>2366</v>
      </c>
      <c r="F36" s="3">
        <v>713</v>
      </c>
      <c r="G36" s="3" t="str">
        <f>VLOOKUP(F:F,双十一未开展社区活动!B:C,2,0)</f>
        <v>都江堰聚源镇药店</v>
      </c>
      <c r="H36" s="3" t="s">
        <v>2082</v>
      </c>
      <c r="I36" s="2" t="s">
        <v>2189</v>
      </c>
      <c r="J36" s="4" t="s">
        <v>2367</v>
      </c>
      <c r="K36" s="4" t="s">
        <v>2368</v>
      </c>
      <c r="L36" s="4" t="s">
        <v>2369</v>
      </c>
      <c r="M36" s="2" t="s">
        <v>2221</v>
      </c>
      <c r="N36" s="2">
        <v>3</v>
      </c>
      <c r="O36" s="2">
        <v>2</v>
      </c>
      <c r="P36" s="2">
        <v>4</v>
      </c>
      <c r="Q36" s="2" t="s">
        <v>438</v>
      </c>
    </row>
    <row r="37" spans="1:17">
      <c r="A37" s="3">
        <v>72</v>
      </c>
      <c r="B37" s="2" t="s">
        <v>2134</v>
      </c>
      <c r="C37" s="2" t="s">
        <v>2370</v>
      </c>
      <c r="D37" s="2" t="s">
        <v>2371</v>
      </c>
      <c r="E37" s="2" t="s">
        <v>2372</v>
      </c>
      <c r="F37" s="3">
        <v>387</v>
      </c>
      <c r="G37" s="3" t="str">
        <f>VLOOKUP(F:F,双十一未开展社区活动!B:C,2,0)</f>
        <v>新乐中街药店</v>
      </c>
      <c r="H37" s="3" t="s">
        <v>2044</v>
      </c>
      <c r="I37" s="2" t="s">
        <v>2373</v>
      </c>
      <c r="J37" s="4" t="s">
        <v>2374</v>
      </c>
      <c r="K37" s="4" t="s">
        <v>2375</v>
      </c>
      <c r="L37" s="4" t="s">
        <v>2376</v>
      </c>
      <c r="M37" s="2" t="s">
        <v>2377</v>
      </c>
      <c r="N37" s="2">
        <v>68</v>
      </c>
      <c r="O37" s="2" t="s">
        <v>2151</v>
      </c>
      <c r="P37" s="2" t="s">
        <v>2151</v>
      </c>
      <c r="Q37" s="2" t="s">
        <v>2378</v>
      </c>
    </row>
    <row r="38" spans="1:17">
      <c r="A38" s="3">
        <v>71</v>
      </c>
      <c r="B38" s="2" t="s">
        <v>2134</v>
      </c>
      <c r="C38" s="2" t="s">
        <v>2379</v>
      </c>
      <c r="D38" s="2" t="s">
        <v>564</v>
      </c>
      <c r="E38" s="2" t="s">
        <v>2380</v>
      </c>
      <c r="F38" s="3">
        <v>753</v>
      </c>
      <c r="G38" s="3" t="str">
        <f>VLOOKUP(F:F,双十一未开展社区活动!B:C,2,0)</f>
        <v>合欢树街药店</v>
      </c>
      <c r="H38" s="3" t="s">
        <v>2023</v>
      </c>
      <c r="I38" s="2" t="s">
        <v>2189</v>
      </c>
      <c r="J38" s="4" t="s">
        <v>2381</v>
      </c>
      <c r="K38" s="4" t="s">
        <v>2382</v>
      </c>
      <c r="L38" s="4" t="s">
        <v>2383</v>
      </c>
      <c r="M38" s="2" t="s">
        <v>2240</v>
      </c>
      <c r="N38" s="2">
        <v>4</v>
      </c>
      <c r="O38" s="2">
        <v>1</v>
      </c>
      <c r="P38" s="2">
        <v>2</v>
      </c>
      <c r="Q38" s="2" t="s">
        <v>564</v>
      </c>
    </row>
    <row r="39" spans="1:17">
      <c r="A39" s="3">
        <v>70</v>
      </c>
      <c r="B39" s="2" t="s">
        <v>2134</v>
      </c>
      <c r="C39" s="2" t="s">
        <v>2384</v>
      </c>
      <c r="D39" s="2" t="s">
        <v>466</v>
      </c>
      <c r="E39" s="2" t="s">
        <v>2385</v>
      </c>
      <c r="F39" s="3">
        <v>104838</v>
      </c>
      <c r="G39" s="3" t="str">
        <f>VLOOKUP(F:F,双十一未开展社区活动!B:C,2,0)</f>
        <v>崇州市崇阳镇蜀州中路药店</v>
      </c>
      <c r="H39" s="3" t="s">
        <v>1419</v>
      </c>
      <c r="I39" s="2" t="s">
        <v>2189</v>
      </c>
      <c r="J39" s="4" t="s">
        <v>2386</v>
      </c>
      <c r="K39" s="4" t="s">
        <v>2387</v>
      </c>
      <c r="L39" s="4" t="s">
        <v>2388</v>
      </c>
      <c r="M39" s="2" t="s">
        <v>2389</v>
      </c>
      <c r="N39" s="2">
        <v>6</v>
      </c>
      <c r="O39" s="2" t="s">
        <v>2151</v>
      </c>
      <c r="P39" s="2">
        <v>2</v>
      </c>
      <c r="Q39" s="2" t="s">
        <v>487</v>
      </c>
    </row>
    <row r="40" spans="1:17">
      <c r="A40" s="3">
        <v>69</v>
      </c>
      <c r="B40" s="2" t="s">
        <v>2134</v>
      </c>
      <c r="C40" s="2" t="s">
        <v>2390</v>
      </c>
      <c r="D40" s="2" t="s">
        <v>857</v>
      </c>
      <c r="E40" s="2" t="s">
        <v>2391</v>
      </c>
      <c r="F40" s="3">
        <v>355</v>
      </c>
      <c r="G40" s="3" t="str">
        <f>VLOOKUP(F:F,双十一未开展社区活动!B:C,2,0)</f>
        <v>双林路药店</v>
      </c>
      <c r="H40" s="3" t="s">
        <v>2061</v>
      </c>
      <c r="I40" s="2" t="s">
        <v>2189</v>
      </c>
      <c r="J40" s="4" t="s">
        <v>2392</v>
      </c>
      <c r="K40" s="4" t="s">
        <v>2393</v>
      </c>
      <c r="L40" s="4" t="s">
        <v>2394</v>
      </c>
      <c r="M40" s="2" t="s">
        <v>2395</v>
      </c>
      <c r="N40" s="2">
        <v>4</v>
      </c>
      <c r="O40" s="2">
        <v>1</v>
      </c>
      <c r="P40" s="2">
        <v>4</v>
      </c>
      <c r="Q40" s="2" t="s">
        <v>2396</v>
      </c>
    </row>
    <row r="41" spans="1:17">
      <c r="A41" s="3">
        <v>68</v>
      </c>
      <c r="B41" s="2" t="s">
        <v>2134</v>
      </c>
      <c r="C41" s="2" t="s">
        <v>2397</v>
      </c>
      <c r="D41" s="2" t="s">
        <v>367</v>
      </c>
      <c r="E41" s="2" t="s">
        <v>2398</v>
      </c>
      <c r="F41" s="3">
        <v>598</v>
      </c>
      <c r="G41" s="3" t="str">
        <f>VLOOKUP(F:F,双十一未开展社区活动!B:C,2,0)</f>
        <v>水杉街药店</v>
      </c>
      <c r="H41" s="3" t="s">
        <v>367</v>
      </c>
      <c r="I41" s="2" t="s">
        <v>2189</v>
      </c>
      <c r="J41" s="4" t="s">
        <v>2399</v>
      </c>
      <c r="K41" s="4" t="s">
        <v>2400</v>
      </c>
      <c r="L41" s="4" t="s">
        <v>2401</v>
      </c>
      <c r="M41" s="2" t="s">
        <v>2267</v>
      </c>
      <c r="N41" s="2">
        <v>13</v>
      </c>
      <c r="O41" s="2">
        <v>3</v>
      </c>
      <c r="P41" s="2">
        <v>6</v>
      </c>
      <c r="Q41" s="2" t="s">
        <v>2402</v>
      </c>
    </row>
    <row r="42" spans="1:17">
      <c r="A42" s="3">
        <v>67</v>
      </c>
      <c r="B42" s="2" t="s">
        <v>2134</v>
      </c>
      <c r="C42" s="2" t="s">
        <v>2403</v>
      </c>
      <c r="D42" s="2" t="s">
        <v>221</v>
      </c>
      <c r="E42" s="2" t="s">
        <v>2404</v>
      </c>
      <c r="F42" s="3">
        <v>571</v>
      </c>
      <c r="G42" s="3" t="str">
        <f>VLOOKUP(F:F,双十一未开展社区活动!B:C,2,0)</f>
        <v>民丰大道西段药店</v>
      </c>
      <c r="H42" s="3" t="s">
        <v>2086</v>
      </c>
      <c r="I42" s="2" t="s">
        <v>2189</v>
      </c>
      <c r="J42" s="4" t="s">
        <v>2405</v>
      </c>
      <c r="K42" s="4" t="s">
        <v>2406</v>
      </c>
      <c r="L42" s="4" t="s">
        <v>2407</v>
      </c>
      <c r="M42" s="2" t="s">
        <v>2214</v>
      </c>
      <c r="N42" s="2">
        <v>5</v>
      </c>
      <c r="O42" s="2">
        <v>1</v>
      </c>
      <c r="P42" s="2">
        <v>2</v>
      </c>
      <c r="Q42" s="2" t="s">
        <v>2408</v>
      </c>
    </row>
    <row r="43" spans="1:17">
      <c r="A43" s="3">
        <v>66</v>
      </c>
      <c r="B43" s="2" t="s">
        <v>2134</v>
      </c>
      <c r="C43" s="2" t="s">
        <v>2409</v>
      </c>
      <c r="D43" s="2" t="s">
        <v>423</v>
      </c>
      <c r="E43" s="2" t="s">
        <v>2410</v>
      </c>
      <c r="F43" s="3">
        <v>572</v>
      </c>
      <c r="G43" s="3" t="str">
        <f>VLOOKUP(F:F,双十一未开展社区活动!B:C,2,0)</f>
        <v>郫县郫筒镇东大街药店</v>
      </c>
      <c r="H43" s="3" t="s">
        <v>2075</v>
      </c>
      <c r="I43" s="2" t="s">
        <v>2189</v>
      </c>
      <c r="J43" s="4" t="s">
        <v>2411</v>
      </c>
      <c r="K43" s="4" t="s">
        <v>2412</v>
      </c>
      <c r="L43" s="4" t="s">
        <v>2413</v>
      </c>
      <c r="M43" s="2" t="s">
        <v>2178</v>
      </c>
      <c r="N43" s="2">
        <v>10</v>
      </c>
      <c r="O43" s="2" t="s">
        <v>2151</v>
      </c>
      <c r="P43" s="2" t="s">
        <v>2151</v>
      </c>
      <c r="Q43" s="2" t="s">
        <v>2414</v>
      </c>
    </row>
    <row r="44" spans="1:17">
      <c r="A44" s="3">
        <v>65</v>
      </c>
      <c r="B44" s="2" t="s">
        <v>2134</v>
      </c>
      <c r="C44" s="2" t="s">
        <v>2415</v>
      </c>
      <c r="D44" s="2" t="s">
        <v>2416</v>
      </c>
      <c r="E44" s="2" t="s">
        <v>2417</v>
      </c>
      <c r="F44" s="3">
        <v>108277</v>
      </c>
      <c r="G44" s="3" t="str">
        <f>VLOOKUP(F:F,双十一未开展社区活动!B:C,2,0)</f>
        <v>银沙路药店</v>
      </c>
      <c r="H44" s="3" t="s">
        <v>1959</v>
      </c>
      <c r="I44" s="2" t="s">
        <v>2137</v>
      </c>
      <c r="J44" s="4" t="s">
        <v>2418</v>
      </c>
      <c r="K44" s="4" t="s">
        <v>2419</v>
      </c>
      <c r="L44" s="4" t="s">
        <v>2420</v>
      </c>
      <c r="M44" s="2" t="s">
        <v>2240</v>
      </c>
      <c r="N44" s="2">
        <v>10</v>
      </c>
      <c r="O44" s="2" t="s">
        <v>2151</v>
      </c>
      <c r="P44" s="2">
        <v>5</v>
      </c>
      <c r="Q44" s="2" t="s">
        <v>2421</v>
      </c>
    </row>
    <row r="45" spans="1:17">
      <c r="A45" s="3">
        <v>64</v>
      </c>
      <c r="B45" s="2" t="s">
        <v>2134</v>
      </c>
      <c r="C45" s="2" t="s">
        <v>2422</v>
      </c>
      <c r="D45" s="2" t="s">
        <v>475</v>
      </c>
      <c r="E45" s="2" t="s">
        <v>2423</v>
      </c>
      <c r="F45" s="3">
        <v>717</v>
      </c>
      <c r="G45" s="3" t="str">
        <f>VLOOKUP(F:F,双十一未开展社区活动!B:C,2,0)</f>
        <v>大邑县晋原镇通达东路五段药店</v>
      </c>
      <c r="H45" s="3" t="s">
        <v>2059</v>
      </c>
      <c r="I45" s="2" t="s">
        <v>2189</v>
      </c>
      <c r="J45" s="4" t="s">
        <v>2424</v>
      </c>
      <c r="K45" s="4" t="s">
        <v>2425</v>
      </c>
      <c r="L45" s="4" t="s">
        <v>2426</v>
      </c>
      <c r="M45" s="2" t="s">
        <v>2280</v>
      </c>
      <c r="N45" s="2">
        <v>12</v>
      </c>
      <c r="O45" s="2" t="s">
        <v>2151</v>
      </c>
      <c r="P45" s="2">
        <v>5</v>
      </c>
      <c r="Q45" s="2" t="s">
        <v>2427</v>
      </c>
    </row>
    <row r="46" spans="1:17">
      <c r="A46" s="3">
        <v>63</v>
      </c>
      <c r="B46" s="2" t="s">
        <v>2134</v>
      </c>
      <c r="C46" s="2" t="s">
        <v>2428</v>
      </c>
      <c r="D46" s="2" t="s">
        <v>421</v>
      </c>
      <c r="E46" s="2" t="s">
        <v>2429</v>
      </c>
      <c r="F46" s="3">
        <v>748</v>
      </c>
      <c r="G46" s="3" t="str">
        <f>VLOOKUP(F:F,双十一未开展社区活动!B:C,2,0)</f>
        <v>大邑县晋原镇东街药店</v>
      </c>
      <c r="H46" s="3" t="s">
        <v>2107</v>
      </c>
      <c r="I46" s="2" t="s">
        <v>2189</v>
      </c>
      <c r="J46" s="4" t="s">
        <v>2430</v>
      </c>
      <c r="K46" s="4" t="s">
        <v>2431</v>
      </c>
      <c r="L46" s="4" t="s">
        <v>2432</v>
      </c>
      <c r="M46" s="2" t="s">
        <v>2178</v>
      </c>
      <c r="N46" s="2">
        <v>10</v>
      </c>
      <c r="O46" s="2">
        <v>5</v>
      </c>
      <c r="P46" s="2">
        <v>10</v>
      </c>
      <c r="Q46" s="2" t="s">
        <v>2433</v>
      </c>
    </row>
    <row r="47" spans="1:17">
      <c r="A47" s="3">
        <v>62</v>
      </c>
      <c r="B47" s="2" t="s">
        <v>2134</v>
      </c>
      <c r="C47" s="2" t="s">
        <v>2434</v>
      </c>
      <c r="D47" s="2" t="s">
        <v>292</v>
      </c>
      <c r="E47" s="2" t="s">
        <v>2435</v>
      </c>
      <c r="F47" s="3">
        <v>101453</v>
      </c>
      <c r="G47" s="3" t="str">
        <f>VLOOKUP(F:F,双十一未开展社区活动!B:C,2,0)</f>
        <v>温江区公平街道江安路药店</v>
      </c>
      <c r="H47" s="3" t="s">
        <v>2093</v>
      </c>
      <c r="I47" s="2" t="s">
        <v>2189</v>
      </c>
      <c r="J47" s="4" t="s">
        <v>2436</v>
      </c>
      <c r="K47" s="4" t="s">
        <v>2437</v>
      </c>
      <c r="L47" s="4" t="s">
        <v>2438</v>
      </c>
      <c r="M47" s="2" t="s">
        <v>2150</v>
      </c>
      <c r="N47" s="2">
        <v>20</v>
      </c>
      <c r="O47" s="2">
        <v>2</v>
      </c>
      <c r="P47" s="2">
        <v>2</v>
      </c>
      <c r="Q47" s="2" t="s">
        <v>2439</v>
      </c>
    </row>
    <row r="48" spans="1:17">
      <c r="A48" s="3">
        <v>61</v>
      </c>
      <c r="B48" s="2" t="s">
        <v>2134</v>
      </c>
      <c r="C48" s="2" t="s">
        <v>2440</v>
      </c>
      <c r="D48" s="2" t="s">
        <v>401</v>
      </c>
      <c r="E48" s="2" t="s">
        <v>2441</v>
      </c>
      <c r="F48" s="3">
        <v>720</v>
      </c>
      <c r="G48" s="3" t="str">
        <f>VLOOKUP(F:F,双十一未开展社区活动!B:C,2,0)</f>
        <v>大邑县新场镇文昌街药店</v>
      </c>
      <c r="H48" s="3" t="s">
        <v>2047</v>
      </c>
      <c r="I48" s="2" t="s">
        <v>2263</v>
      </c>
      <c r="J48" s="4" t="s">
        <v>2442</v>
      </c>
      <c r="K48" s="4" t="s">
        <v>2443</v>
      </c>
      <c r="L48" s="4" t="s">
        <v>2444</v>
      </c>
      <c r="M48" s="2" t="s">
        <v>2178</v>
      </c>
      <c r="N48" s="2">
        <v>39</v>
      </c>
      <c r="O48" s="2" t="s">
        <v>2151</v>
      </c>
      <c r="P48" s="2">
        <v>8</v>
      </c>
      <c r="Q48" s="2" t="s">
        <v>2445</v>
      </c>
    </row>
    <row r="49" spans="1:17">
      <c r="A49" s="3">
        <v>60</v>
      </c>
      <c r="B49" s="2" t="s">
        <v>2134</v>
      </c>
      <c r="C49" s="2" t="s">
        <v>2446</v>
      </c>
      <c r="D49" s="2" t="s">
        <v>2447</v>
      </c>
      <c r="E49" s="2" t="s">
        <v>2448</v>
      </c>
      <c r="F49" s="3">
        <v>339</v>
      </c>
      <c r="G49" s="3" t="str">
        <f>VLOOKUP(F:F,双十一未开展社区活动!B:C,2,0)</f>
        <v>沙河源药店</v>
      </c>
      <c r="H49" s="3" t="s">
        <v>2065</v>
      </c>
      <c r="I49" s="2" t="s">
        <v>2373</v>
      </c>
      <c r="J49" s="4" t="s">
        <v>2449</v>
      </c>
      <c r="K49" s="4" t="s">
        <v>2450</v>
      </c>
      <c r="L49" s="4" t="s">
        <v>2451</v>
      </c>
      <c r="M49" s="2" t="s">
        <v>2452</v>
      </c>
      <c r="N49" s="2">
        <v>1</v>
      </c>
      <c r="O49" s="2" t="s">
        <v>2151</v>
      </c>
      <c r="P49" s="2">
        <v>2</v>
      </c>
      <c r="Q49" s="2" t="s">
        <v>2453</v>
      </c>
    </row>
    <row r="50" spans="1:17">
      <c r="A50" s="3">
        <v>59</v>
      </c>
      <c r="B50" s="2" t="s">
        <v>2134</v>
      </c>
      <c r="C50" s="2" t="s">
        <v>2454</v>
      </c>
      <c r="D50" s="2" t="s">
        <v>515</v>
      </c>
      <c r="E50" s="2" t="s">
        <v>2455</v>
      </c>
      <c r="F50" s="3">
        <v>727</v>
      </c>
      <c r="G50" s="3" t="str">
        <f>VLOOKUP(F:F,双十一未开展社区活动!B:C,2,0)</f>
        <v>黄苑东街药店</v>
      </c>
      <c r="H50" s="3" t="s">
        <v>2095</v>
      </c>
      <c r="I50" s="2" t="s">
        <v>2137</v>
      </c>
      <c r="J50" s="4" t="s">
        <v>2456</v>
      </c>
      <c r="K50" s="4" t="s">
        <v>2457</v>
      </c>
      <c r="L50" s="4" t="s">
        <v>2458</v>
      </c>
      <c r="M50" s="2" t="s">
        <v>2459</v>
      </c>
      <c r="N50" s="2">
        <v>4</v>
      </c>
      <c r="O50" s="2">
        <v>2</v>
      </c>
      <c r="P50" s="2">
        <v>2</v>
      </c>
      <c r="Q50" s="2" t="s">
        <v>2460</v>
      </c>
    </row>
    <row r="51" spans="1:17">
      <c r="A51" s="3">
        <v>58</v>
      </c>
      <c r="B51" s="2" t="s">
        <v>2134</v>
      </c>
      <c r="C51" s="2" t="s">
        <v>2461</v>
      </c>
      <c r="D51" s="2" t="s">
        <v>334</v>
      </c>
      <c r="E51" s="2" t="s">
        <v>2462</v>
      </c>
      <c r="F51" s="3">
        <v>726</v>
      </c>
      <c r="G51" s="3" t="str">
        <f>VLOOKUP(F:F,双十一未开展社区活动!B:C,2,0)</f>
        <v>交大路第三药店</v>
      </c>
      <c r="H51" s="3" t="s">
        <v>2090</v>
      </c>
      <c r="I51" s="2" t="s">
        <v>2137</v>
      </c>
      <c r="J51" s="4" t="s">
        <v>2463</v>
      </c>
      <c r="K51" s="4" t="s">
        <v>2464</v>
      </c>
      <c r="L51" s="4" t="s">
        <v>2465</v>
      </c>
      <c r="M51" s="2" t="s">
        <v>2466</v>
      </c>
      <c r="N51" s="2">
        <v>8</v>
      </c>
      <c r="O51" s="2">
        <v>2</v>
      </c>
      <c r="P51" s="2">
        <v>4</v>
      </c>
      <c r="Q51" s="2" t="s">
        <v>2467</v>
      </c>
    </row>
    <row r="52" spans="1:17">
      <c r="A52" s="3">
        <v>57</v>
      </c>
      <c r="B52" s="2" t="s">
        <v>2134</v>
      </c>
      <c r="C52" s="2" t="s">
        <v>2468</v>
      </c>
      <c r="D52" s="2" t="s">
        <v>603</v>
      </c>
      <c r="E52" s="2" t="s">
        <v>2469</v>
      </c>
      <c r="F52" s="3">
        <v>517</v>
      </c>
      <c r="G52" s="3" t="str">
        <f>VLOOKUP(F:F,双十一未开展社区活动!B:C,2,0)</f>
        <v>北东街店</v>
      </c>
      <c r="H52" s="3" t="s">
        <v>2112</v>
      </c>
      <c r="I52" s="2" t="s">
        <v>2373</v>
      </c>
      <c r="J52" s="4" t="s">
        <v>2470</v>
      </c>
      <c r="K52" s="4" t="s">
        <v>2471</v>
      </c>
      <c r="L52" s="4" t="s">
        <v>2472</v>
      </c>
      <c r="M52" s="2" t="s">
        <v>2473</v>
      </c>
      <c r="N52" s="2">
        <v>18</v>
      </c>
      <c r="O52" s="2" t="s">
        <v>2151</v>
      </c>
      <c r="P52" s="2">
        <v>9</v>
      </c>
      <c r="Q52" s="2" t="s">
        <v>2474</v>
      </c>
    </row>
    <row r="53" spans="1:17">
      <c r="A53" s="3">
        <v>56</v>
      </c>
      <c r="B53" s="2" t="s">
        <v>2134</v>
      </c>
      <c r="C53" s="2" t="s">
        <v>2475</v>
      </c>
      <c r="D53" s="2" t="s">
        <v>511</v>
      </c>
      <c r="E53" s="2" t="s">
        <v>2476</v>
      </c>
      <c r="F53" s="3">
        <v>357</v>
      </c>
      <c r="G53" s="3" t="str">
        <f>VLOOKUP(F:F,双十一未开展社区活动!B:C,2,0)</f>
        <v>清江东路药店</v>
      </c>
      <c r="H53" s="3" t="s">
        <v>2073</v>
      </c>
      <c r="I53" s="2" t="s">
        <v>2137</v>
      </c>
      <c r="J53" s="4" t="s">
        <v>2477</v>
      </c>
      <c r="K53" s="4" t="s">
        <v>2478</v>
      </c>
      <c r="L53" s="4" t="s">
        <v>2479</v>
      </c>
      <c r="M53" s="2" t="s">
        <v>2480</v>
      </c>
      <c r="N53" s="2">
        <v>5</v>
      </c>
      <c r="O53" s="2" t="s">
        <v>2151</v>
      </c>
      <c r="P53" s="2">
        <v>2</v>
      </c>
      <c r="Q53" s="2" t="s">
        <v>2481</v>
      </c>
    </row>
    <row r="54" spans="1:17">
      <c r="A54" s="3">
        <v>55</v>
      </c>
      <c r="B54" s="2" t="s">
        <v>2134</v>
      </c>
      <c r="C54" s="2" t="s">
        <v>2482</v>
      </c>
      <c r="D54" s="2" t="s">
        <v>2483</v>
      </c>
      <c r="E54" s="2" t="s">
        <v>2484</v>
      </c>
      <c r="F54" s="3">
        <v>311</v>
      </c>
      <c r="G54" s="3" t="str">
        <f>VLOOKUP(F:F,双十一未开展社区活动!B:C,2,0)</f>
        <v>西部店</v>
      </c>
      <c r="H54" s="3" t="s">
        <v>57</v>
      </c>
      <c r="I54" s="2" t="s">
        <v>2137</v>
      </c>
      <c r="J54" s="4" t="s">
        <v>2485</v>
      </c>
      <c r="K54" s="4" t="s">
        <v>2486</v>
      </c>
      <c r="L54" s="4" t="s">
        <v>2487</v>
      </c>
      <c r="M54" s="2" t="s">
        <v>2221</v>
      </c>
      <c r="N54" s="2">
        <v>15</v>
      </c>
      <c r="O54" s="2">
        <v>2</v>
      </c>
      <c r="P54" s="2">
        <v>5</v>
      </c>
      <c r="Q54" s="2" t="s">
        <v>332</v>
      </c>
    </row>
    <row r="55" spans="1:17">
      <c r="A55" s="3">
        <v>54</v>
      </c>
      <c r="B55" s="2" t="s">
        <v>2134</v>
      </c>
      <c r="C55" s="2" t="s">
        <v>2488</v>
      </c>
      <c r="D55" s="2" t="s">
        <v>467</v>
      </c>
      <c r="E55" s="2" t="s">
        <v>2489</v>
      </c>
      <c r="F55" s="3">
        <v>716</v>
      </c>
      <c r="G55" s="3" t="str">
        <f>VLOOKUP(F:F,双十一未开展社区活动!B:C,2,0)</f>
        <v>大邑县沙渠镇方圆路药店</v>
      </c>
      <c r="H55" s="3" t="s">
        <v>2064</v>
      </c>
      <c r="I55" s="2" t="s">
        <v>2373</v>
      </c>
      <c r="J55" s="4" t="s">
        <v>2490</v>
      </c>
      <c r="K55" s="4" t="s">
        <v>2491</v>
      </c>
      <c r="L55" s="4" t="s">
        <v>2492</v>
      </c>
      <c r="M55" s="2" t="s">
        <v>2452</v>
      </c>
      <c r="N55" s="2">
        <v>2</v>
      </c>
      <c r="O55" s="2" t="s">
        <v>2151</v>
      </c>
      <c r="P55" s="2">
        <v>3</v>
      </c>
      <c r="Q55" s="2" t="s">
        <v>467</v>
      </c>
    </row>
    <row r="56" spans="1:17">
      <c r="A56" s="3">
        <v>53</v>
      </c>
      <c r="B56" s="2" t="s">
        <v>2134</v>
      </c>
      <c r="C56" s="2" t="s">
        <v>2493</v>
      </c>
      <c r="D56" s="2" t="s">
        <v>2494</v>
      </c>
      <c r="E56" s="2" t="s">
        <v>2495</v>
      </c>
      <c r="F56" s="3">
        <v>106485</v>
      </c>
      <c r="G56" s="3" t="str">
        <f>VLOOKUP(F:F,双十一未开展社区活动!B:C,2,0)</f>
        <v>元华二巷药店</v>
      </c>
      <c r="H56" s="3" t="s">
        <v>2040</v>
      </c>
      <c r="I56" s="2" t="s">
        <v>2137</v>
      </c>
      <c r="J56" s="4" t="s">
        <v>2496</v>
      </c>
      <c r="K56" s="4" t="s">
        <v>2497</v>
      </c>
      <c r="L56" s="4" t="s">
        <v>2498</v>
      </c>
      <c r="M56" s="2" t="s">
        <v>2499</v>
      </c>
      <c r="N56" s="2">
        <v>15</v>
      </c>
      <c r="O56" s="2">
        <v>2</v>
      </c>
      <c r="P56" s="2">
        <v>17</v>
      </c>
      <c r="Q56" s="2" t="s">
        <v>2500</v>
      </c>
    </row>
    <row r="57" spans="1:17">
      <c r="A57" s="3">
        <v>52</v>
      </c>
      <c r="B57" s="2" t="s">
        <v>2134</v>
      </c>
      <c r="C57" s="2" t="s">
        <v>2501</v>
      </c>
      <c r="D57" s="2" t="s">
        <v>727</v>
      </c>
      <c r="E57" s="2" t="s">
        <v>2502</v>
      </c>
      <c r="F57" s="3">
        <v>105910</v>
      </c>
      <c r="G57" s="3" t="str">
        <f>VLOOKUP(F:F,双十一未开展社区活动!B:C,2,0)</f>
        <v>紫薇东路药店</v>
      </c>
      <c r="H57" s="3" t="s">
        <v>1367</v>
      </c>
      <c r="I57" s="2" t="s">
        <v>2137</v>
      </c>
      <c r="J57" s="4" t="s">
        <v>2503</v>
      </c>
      <c r="K57" s="4" t="s">
        <v>2504</v>
      </c>
      <c r="L57" s="4" t="s">
        <v>2505</v>
      </c>
      <c r="M57" s="2" t="s">
        <v>2141</v>
      </c>
      <c r="N57" s="2">
        <v>10</v>
      </c>
      <c r="O57" s="2">
        <v>3</v>
      </c>
      <c r="P57" s="2">
        <v>1</v>
      </c>
      <c r="Q57" s="2" t="s">
        <v>2506</v>
      </c>
    </row>
    <row r="58" spans="1:17">
      <c r="A58" s="3">
        <v>51</v>
      </c>
      <c r="B58" s="2" t="s">
        <v>2134</v>
      </c>
      <c r="C58" s="2" t="s">
        <v>2507</v>
      </c>
      <c r="D58" s="2" t="s">
        <v>327</v>
      </c>
      <c r="E58" s="2" t="s">
        <v>2508</v>
      </c>
      <c r="F58" s="3">
        <v>108656</v>
      </c>
      <c r="G58" s="3" t="str">
        <f>VLOOKUP(F:F,双十一未开展社区活动!B:C,2,0)</f>
        <v>新津县五津镇五津西路二药房</v>
      </c>
      <c r="H58" s="3" t="s">
        <v>2049</v>
      </c>
      <c r="I58" s="2" t="s">
        <v>2263</v>
      </c>
      <c r="J58" s="4" t="s">
        <v>2509</v>
      </c>
      <c r="K58" s="4" t="s">
        <v>2510</v>
      </c>
      <c r="L58" s="4" t="s">
        <v>2511</v>
      </c>
      <c r="M58" s="2" t="s">
        <v>2512</v>
      </c>
      <c r="N58" s="2">
        <v>6</v>
      </c>
      <c r="O58" s="2" t="s">
        <v>2151</v>
      </c>
      <c r="P58" s="2">
        <v>2</v>
      </c>
      <c r="Q58" s="2" t="s">
        <v>2513</v>
      </c>
    </row>
    <row r="59" spans="1:17">
      <c r="A59" s="3">
        <v>50</v>
      </c>
      <c r="B59" s="2" t="s">
        <v>2134</v>
      </c>
      <c r="C59" s="2" t="s">
        <v>2514</v>
      </c>
      <c r="D59" s="2" t="s">
        <v>243</v>
      </c>
      <c r="E59" s="2" t="s">
        <v>2515</v>
      </c>
      <c r="F59" s="3">
        <v>379</v>
      </c>
      <c r="G59" s="3" t="str">
        <f>VLOOKUP(F:F,双十一未开展社区活动!B:C,2,0)</f>
        <v>土龙路药店</v>
      </c>
      <c r="H59" s="3" t="s">
        <v>2057</v>
      </c>
      <c r="I59" s="2" t="s">
        <v>2137</v>
      </c>
      <c r="J59" s="4" t="s">
        <v>2516</v>
      </c>
      <c r="K59" s="4" t="s">
        <v>2517</v>
      </c>
      <c r="L59" s="4" t="s">
        <v>2518</v>
      </c>
      <c r="M59" s="2" t="s">
        <v>2178</v>
      </c>
      <c r="N59" s="2">
        <v>15</v>
      </c>
      <c r="O59" s="2">
        <v>5</v>
      </c>
      <c r="P59" s="2">
        <v>3</v>
      </c>
      <c r="Q59" s="2" t="s">
        <v>2519</v>
      </c>
    </row>
    <row r="60" spans="1:17">
      <c r="A60" s="3">
        <v>49</v>
      </c>
      <c r="B60" s="2" t="s">
        <v>2134</v>
      </c>
      <c r="C60" s="2" t="s">
        <v>2520</v>
      </c>
      <c r="D60" s="2" t="s">
        <v>587</v>
      </c>
      <c r="E60" s="2" t="s">
        <v>2521</v>
      </c>
      <c r="F60" s="3">
        <v>740</v>
      </c>
      <c r="G60" s="3" t="str">
        <f>VLOOKUP(F:F,双十一未开展社区活动!B:C,2,0)</f>
        <v>华康路药店</v>
      </c>
      <c r="H60" s="3" t="s">
        <v>2097</v>
      </c>
      <c r="I60" s="2" t="s">
        <v>2137</v>
      </c>
      <c r="J60" s="4" t="s">
        <v>2522</v>
      </c>
      <c r="K60" s="4" t="s">
        <v>2523</v>
      </c>
      <c r="L60" s="4" t="s">
        <v>2524</v>
      </c>
      <c r="M60" s="2" t="s">
        <v>2240</v>
      </c>
      <c r="N60" s="2">
        <v>2</v>
      </c>
      <c r="O60" s="2" t="s">
        <v>2151</v>
      </c>
      <c r="P60" s="2">
        <v>1</v>
      </c>
      <c r="Q60" s="2" t="s">
        <v>2525</v>
      </c>
    </row>
    <row r="61" spans="1:17">
      <c r="A61" s="3">
        <v>48</v>
      </c>
      <c r="B61" s="2" t="s">
        <v>2134</v>
      </c>
      <c r="C61" s="2" t="s">
        <v>2526</v>
      </c>
      <c r="D61" s="2" t="s">
        <v>772</v>
      </c>
      <c r="E61" s="2" t="s">
        <v>2527</v>
      </c>
      <c r="F61" s="3">
        <v>107829</v>
      </c>
      <c r="G61" s="3" t="str">
        <f>VLOOKUP(F:F,双十一未开展社区活动!B:C,2,0)</f>
        <v>解放路药店（9-11）</v>
      </c>
      <c r="H61" s="3" t="s">
        <v>1258</v>
      </c>
      <c r="I61" s="2" t="s">
        <v>2263</v>
      </c>
      <c r="J61" s="4" t="s">
        <v>2528</v>
      </c>
      <c r="K61" s="4" t="s">
        <v>2529</v>
      </c>
      <c r="L61" s="4" t="s">
        <v>2530</v>
      </c>
      <c r="M61" s="2" t="s">
        <v>2466</v>
      </c>
      <c r="N61" s="2">
        <v>6</v>
      </c>
      <c r="O61" s="2">
        <v>2</v>
      </c>
      <c r="P61" s="2">
        <v>2</v>
      </c>
      <c r="Q61" s="2" t="s">
        <v>2531</v>
      </c>
    </row>
    <row r="62" spans="1:17">
      <c r="A62" s="3">
        <v>47</v>
      </c>
      <c r="B62" s="2" t="s">
        <v>2134</v>
      </c>
      <c r="C62" s="2" t="s">
        <v>2532</v>
      </c>
      <c r="D62" s="2" t="s">
        <v>232</v>
      </c>
      <c r="E62" s="2" t="s">
        <v>2533</v>
      </c>
      <c r="F62" s="3">
        <v>707</v>
      </c>
      <c r="G62" s="3" t="str">
        <f>VLOOKUP(F:F,双十一未开展社区活动!B:C,2,0)</f>
        <v>万科路药店</v>
      </c>
      <c r="H62" s="3" t="s">
        <v>2055</v>
      </c>
      <c r="I62" s="2" t="s">
        <v>2263</v>
      </c>
      <c r="J62" s="4" t="s">
        <v>2534</v>
      </c>
      <c r="K62" s="4" t="s">
        <v>2535</v>
      </c>
      <c r="L62" s="4" t="s">
        <v>2536</v>
      </c>
      <c r="M62" s="2" t="s">
        <v>2537</v>
      </c>
      <c r="N62" s="2">
        <v>6</v>
      </c>
      <c r="O62" s="2" t="s">
        <v>2151</v>
      </c>
      <c r="P62" s="2">
        <v>3</v>
      </c>
      <c r="Q62" s="2" t="s">
        <v>2538</v>
      </c>
    </row>
    <row r="63" spans="1:17">
      <c r="A63" s="3">
        <v>46</v>
      </c>
      <c r="B63" s="2" t="s">
        <v>2134</v>
      </c>
      <c r="C63" s="2" t="s">
        <v>2539</v>
      </c>
      <c r="D63" s="2" t="s">
        <v>458</v>
      </c>
      <c r="E63" s="2" t="s">
        <v>2540</v>
      </c>
      <c r="F63" s="3">
        <v>107658</v>
      </c>
      <c r="G63" s="3" t="str">
        <f>VLOOKUP(F:F,双十一未开展社区活动!B:C,2,0)</f>
        <v>新都区新都街道万和北路药店</v>
      </c>
      <c r="H63" s="3" t="s">
        <v>2056</v>
      </c>
      <c r="I63" s="2" t="s">
        <v>2137</v>
      </c>
      <c r="J63" s="4" t="s">
        <v>2541</v>
      </c>
      <c r="K63" s="4" t="s">
        <v>2542</v>
      </c>
      <c r="L63" s="4" t="s">
        <v>2543</v>
      </c>
      <c r="M63" s="2" t="s">
        <v>2141</v>
      </c>
      <c r="N63" s="2">
        <v>15</v>
      </c>
      <c r="O63" s="2" t="s">
        <v>2151</v>
      </c>
      <c r="P63" s="2">
        <v>6</v>
      </c>
      <c r="Q63" s="2" t="s">
        <v>2544</v>
      </c>
    </row>
    <row r="64" spans="1:17">
      <c r="A64" s="3">
        <v>45</v>
      </c>
      <c r="B64" s="2" t="s">
        <v>2134</v>
      </c>
      <c r="C64" s="2" t="s">
        <v>2545</v>
      </c>
      <c r="D64" s="2" t="s">
        <v>442</v>
      </c>
      <c r="E64" s="2" t="s">
        <v>2546</v>
      </c>
      <c r="F64" s="3">
        <v>106568</v>
      </c>
      <c r="G64" s="3" t="str">
        <f>VLOOKUP(F:F,双十一未开展社区活动!B:C,2,0)</f>
        <v>中和公济桥路药店</v>
      </c>
      <c r="H64" s="3" t="s">
        <v>1552</v>
      </c>
      <c r="I64" s="2" t="s">
        <v>2263</v>
      </c>
      <c r="J64" s="4" t="s">
        <v>2547</v>
      </c>
      <c r="K64" s="4" t="s">
        <v>2548</v>
      </c>
      <c r="L64" s="4" t="s">
        <v>2549</v>
      </c>
      <c r="M64" s="2" t="s">
        <v>2466</v>
      </c>
      <c r="N64" s="2">
        <v>4</v>
      </c>
      <c r="O64" s="2" t="s">
        <v>2151</v>
      </c>
      <c r="P64" s="2">
        <v>2</v>
      </c>
      <c r="Q64" s="2" t="s">
        <v>2550</v>
      </c>
    </row>
    <row r="65" spans="1:17">
      <c r="A65" s="3">
        <v>44</v>
      </c>
      <c r="B65" s="2" t="s">
        <v>2134</v>
      </c>
      <c r="C65" s="2" t="s">
        <v>2551</v>
      </c>
      <c r="D65" s="2" t="s">
        <v>247</v>
      </c>
      <c r="E65" s="2" t="s">
        <v>2552</v>
      </c>
      <c r="F65" s="3">
        <v>102565</v>
      </c>
      <c r="G65" s="3" t="str">
        <f>VLOOKUP(F:F,双十一未开展社区活动!B:C,2,0)</f>
        <v>佳灵路药店</v>
      </c>
      <c r="H65" s="3" t="s">
        <v>1613</v>
      </c>
      <c r="I65" s="2" t="s">
        <v>2137</v>
      </c>
      <c r="J65" s="4" t="s">
        <v>2553</v>
      </c>
      <c r="K65" s="4" t="s">
        <v>2554</v>
      </c>
      <c r="L65" s="4" t="s">
        <v>2555</v>
      </c>
      <c r="M65" s="2" t="s">
        <v>2556</v>
      </c>
      <c r="N65" s="2">
        <v>2</v>
      </c>
      <c r="O65" s="2">
        <v>6</v>
      </c>
      <c r="P65" s="2">
        <v>3</v>
      </c>
      <c r="Q65" s="2" t="s">
        <v>2557</v>
      </c>
    </row>
    <row r="66" spans="1:17">
      <c r="A66" s="3">
        <v>43</v>
      </c>
      <c r="B66" s="2" t="s">
        <v>2134</v>
      </c>
      <c r="C66" s="2" t="s">
        <v>2558</v>
      </c>
      <c r="D66" s="2" t="s">
        <v>214</v>
      </c>
      <c r="E66" s="2" t="s">
        <v>2559</v>
      </c>
      <c r="F66" s="3">
        <v>582</v>
      </c>
      <c r="G66" s="3" t="str">
        <f>VLOOKUP(F:F,双十一未开展社区活动!B:C,2,0)</f>
        <v>十二桥药店</v>
      </c>
      <c r="H66" s="3" t="s">
        <v>2062</v>
      </c>
      <c r="I66" s="2" t="s">
        <v>2137</v>
      </c>
      <c r="J66" s="4" t="s">
        <v>2560</v>
      </c>
      <c r="K66" s="4" t="s">
        <v>2561</v>
      </c>
      <c r="L66" s="4" t="s">
        <v>2562</v>
      </c>
      <c r="M66" s="2" t="s">
        <v>2267</v>
      </c>
      <c r="N66" s="2">
        <v>25</v>
      </c>
      <c r="O66" s="2">
        <v>4</v>
      </c>
      <c r="P66" s="2">
        <v>15</v>
      </c>
      <c r="Q66" s="2" t="s">
        <v>2563</v>
      </c>
    </row>
    <row r="67" spans="1:17">
      <c r="A67" s="3">
        <v>42</v>
      </c>
      <c r="B67" s="2" t="s">
        <v>2134</v>
      </c>
      <c r="C67" s="2" t="s">
        <v>2564</v>
      </c>
      <c r="D67" s="2" t="s">
        <v>681</v>
      </c>
      <c r="E67" s="2" t="s">
        <v>2565</v>
      </c>
      <c r="F67" s="3">
        <v>112415</v>
      </c>
      <c r="G67" s="3" t="str">
        <f>VLOOKUP(F:F,双十一未开展社区活动!B:C,2,0)</f>
        <v>五福桥东路药店</v>
      </c>
      <c r="H67" s="3" t="s">
        <v>2052</v>
      </c>
      <c r="I67" s="2" t="s">
        <v>2137</v>
      </c>
      <c r="J67" s="4" t="s">
        <v>2566</v>
      </c>
      <c r="K67" s="4" t="s">
        <v>2567</v>
      </c>
      <c r="L67" s="4" t="s">
        <v>2568</v>
      </c>
      <c r="M67" s="2" t="s">
        <v>2569</v>
      </c>
      <c r="N67" s="2">
        <v>15</v>
      </c>
      <c r="O67" s="2">
        <v>2</v>
      </c>
      <c r="P67" s="2">
        <v>2</v>
      </c>
      <c r="Q67" s="2" t="s">
        <v>2570</v>
      </c>
    </row>
    <row r="68" spans="1:17">
      <c r="A68" s="3">
        <v>41</v>
      </c>
      <c r="B68" s="2" t="s">
        <v>2134</v>
      </c>
      <c r="C68" s="2" t="s">
        <v>2571</v>
      </c>
      <c r="D68" s="2" t="s">
        <v>2447</v>
      </c>
      <c r="E68" s="2" t="s">
        <v>2448</v>
      </c>
      <c r="F68" s="3">
        <v>339</v>
      </c>
      <c r="G68" s="3" t="str">
        <f>VLOOKUP(F:F,双十一未开展社区活动!B:C,2,0)</f>
        <v>沙河源药店</v>
      </c>
      <c r="H68" s="3" t="s">
        <v>2065</v>
      </c>
      <c r="I68" s="2" t="s">
        <v>2137</v>
      </c>
      <c r="J68" s="4" t="s">
        <v>2572</v>
      </c>
      <c r="K68" s="4" t="s">
        <v>2573</v>
      </c>
      <c r="L68" s="4" t="s">
        <v>2574</v>
      </c>
      <c r="M68" s="2" t="s">
        <v>919</v>
      </c>
      <c r="N68" s="2">
        <v>1</v>
      </c>
      <c r="O68" s="2">
        <v>1</v>
      </c>
      <c r="P68" s="2">
        <v>1</v>
      </c>
      <c r="Q68" s="2" t="s">
        <v>2575</v>
      </c>
    </row>
    <row r="69" spans="1:17">
      <c r="A69" s="3">
        <v>40</v>
      </c>
      <c r="B69" s="2" t="s">
        <v>2134</v>
      </c>
      <c r="C69" s="2" t="s">
        <v>2576</v>
      </c>
      <c r="D69" s="2" t="s">
        <v>268</v>
      </c>
      <c r="E69" s="2" t="s">
        <v>2577</v>
      </c>
      <c r="F69" s="3">
        <v>105751</v>
      </c>
      <c r="G69" s="3" t="str">
        <f>VLOOKUP(F:F,双十一未开展社区活动!B:C,2,0)</f>
        <v>新下街药店</v>
      </c>
      <c r="H69" s="3" t="s">
        <v>2043</v>
      </c>
      <c r="I69" s="2" t="s">
        <v>2137</v>
      </c>
      <c r="J69" s="4" t="s">
        <v>2578</v>
      </c>
      <c r="K69" s="4" t="s">
        <v>2579</v>
      </c>
      <c r="L69" s="4" t="s">
        <v>2580</v>
      </c>
      <c r="M69" s="2" t="s">
        <v>2158</v>
      </c>
      <c r="N69" s="2">
        <v>20</v>
      </c>
      <c r="O69" s="2">
        <v>2</v>
      </c>
      <c r="P69" s="2">
        <v>5</v>
      </c>
      <c r="Q69" s="2" t="s">
        <v>2581</v>
      </c>
    </row>
    <row r="70" spans="1:17">
      <c r="A70" s="3">
        <v>39</v>
      </c>
      <c r="B70" s="2" t="s">
        <v>2134</v>
      </c>
      <c r="C70" s="2" t="s">
        <v>2582</v>
      </c>
      <c r="D70" s="2" t="s">
        <v>383</v>
      </c>
      <c r="E70" s="2" t="s">
        <v>2583</v>
      </c>
      <c r="F70" s="3">
        <v>573</v>
      </c>
      <c r="G70" s="3" t="str">
        <f>VLOOKUP(F:F,双十一未开展社区活动!B:C,2,0)</f>
        <v>双流县西航港街道锦华路一段药店</v>
      </c>
      <c r="H70" s="3" t="s">
        <v>2085</v>
      </c>
      <c r="I70" s="2" t="s">
        <v>2137</v>
      </c>
      <c r="J70" s="4" t="s">
        <v>2584</v>
      </c>
      <c r="K70" s="4" t="s">
        <v>2585</v>
      </c>
      <c r="L70" s="4" t="s">
        <v>2586</v>
      </c>
      <c r="M70" s="2" t="s">
        <v>2587</v>
      </c>
      <c r="N70" s="2">
        <v>16</v>
      </c>
      <c r="O70" s="2" t="s">
        <v>2151</v>
      </c>
      <c r="P70" s="2">
        <v>6</v>
      </c>
      <c r="Q70" s="2" t="s">
        <v>2588</v>
      </c>
    </row>
    <row r="71" spans="1:17">
      <c r="A71" s="3">
        <v>38</v>
      </c>
      <c r="B71" s="2" t="s">
        <v>2134</v>
      </c>
      <c r="C71" s="2" t="s">
        <v>2589</v>
      </c>
      <c r="D71" s="2" t="s">
        <v>281</v>
      </c>
      <c r="E71" s="2" t="s">
        <v>2590</v>
      </c>
      <c r="F71" s="3">
        <v>546</v>
      </c>
      <c r="G71" s="3" t="str">
        <f>VLOOKUP(F:F,双十一未开展社区活动!B:C,2,0)</f>
        <v>榕声路店</v>
      </c>
      <c r="H71" s="3" t="s">
        <v>1851</v>
      </c>
      <c r="I71" s="2" t="s">
        <v>2137</v>
      </c>
      <c r="J71" s="4" t="s">
        <v>2591</v>
      </c>
      <c r="K71" s="4" t="s">
        <v>2592</v>
      </c>
      <c r="L71" s="4" t="s">
        <v>2593</v>
      </c>
      <c r="M71" s="2" t="s">
        <v>2499</v>
      </c>
      <c r="N71" s="2">
        <v>3</v>
      </c>
      <c r="O71" s="2">
        <v>4</v>
      </c>
      <c r="P71" s="2">
        <v>2</v>
      </c>
      <c r="Q71" s="2" t="s">
        <v>2594</v>
      </c>
    </row>
    <row r="72" spans="1:17">
      <c r="A72" s="3">
        <v>37</v>
      </c>
      <c r="B72" s="2" t="s">
        <v>2134</v>
      </c>
      <c r="C72" s="2" t="s">
        <v>2595</v>
      </c>
      <c r="D72" s="2" t="s">
        <v>1003</v>
      </c>
      <c r="E72" s="2" t="s">
        <v>2596</v>
      </c>
      <c r="F72" s="3">
        <v>709</v>
      </c>
      <c r="G72" s="3" t="str">
        <f>VLOOKUP(F:F,双十一未开展社区活动!B:C,2,0)</f>
        <v>新都区马超东路店</v>
      </c>
      <c r="H72" s="3" t="s">
        <v>2078</v>
      </c>
      <c r="I72" s="2" t="s">
        <v>2137</v>
      </c>
      <c r="J72" s="4" t="s">
        <v>2597</v>
      </c>
      <c r="K72" s="4" t="s">
        <v>2598</v>
      </c>
      <c r="L72" s="4" t="s">
        <v>2599</v>
      </c>
      <c r="M72" s="2" t="s">
        <v>2240</v>
      </c>
      <c r="N72" s="2">
        <v>15</v>
      </c>
      <c r="O72" s="2">
        <v>15</v>
      </c>
      <c r="P72" s="2">
        <v>10</v>
      </c>
      <c r="Q72" s="2" t="s">
        <v>2600</v>
      </c>
    </row>
    <row r="73" spans="1:17">
      <c r="A73" s="3">
        <v>36</v>
      </c>
      <c r="B73" s="2" t="s">
        <v>2134</v>
      </c>
      <c r="C73" s="2" t="s">
        <v>2601</v>
      </c>
      <c r="D73" s="2" t="s">
        <v>281</v>
      </c>
      <c r="E73" s="2" t="s">
        <v>2590</v>
      </c>
      <c r="F73" s="3">
        <v>546</v>
      </c>
      <c r="G73" s="3" t="str">
        <f>VLOOKUP(F:F,双十一未开展社区活动!B:C,2,0)</f>
        <v>榕声路店</v>
      </c>
      <c r="H73" s="3" t="s">
        <v>1851</v>
      </c>
      <c r="I73" s="2" t="s">
        <v>2137</v>
      </c>
      <c r="J73" s="4" t="s">
        <v>2602</v>
      </c>
      <c r="K73" s="4" t="s">
        <v>2603</v>
      </c>
      <c r="L73" s="4" t="s">
        <v>2604</v>
      </c>
      <c r="M73" s="2" t="s">
        <v>2499</v>
      </c>
      <c r="N73" s="2">
        <v>4</v>
      </c>
      <c r="O73" s="2">
        <v>3</v>
      </c>
      <c r="P73" s="2">
        <v>2</v>
      </c>
      <c r="Q73" s="2" t="s">
        <v>281</v>
      </c>
    </row>
    <row r="74" spans="1:17">
      <c r="A74" s="3">
        <v>35</v>
      </c>
      <c r="B74" s="2" t="s">
        <v>2134</v>
      </c>
      <c r="C74" s="2" t="s">
        <v>2601</v>
      </c>
      <c r="D74" s="2" t="s">
        <v>440</v>
      </c>
      <c r="E74" s="2" t="s">
        <v>2605</v>
      </c>
      <c r="F74" s="3">
        <v>594</v>
      </c>
      <c r="G74" s="3" t="str">
        <f>VLOOKUP(F:F,双十一未开展社区活动!B:C,2,0)</f>
        <v>大邑县安仁镇千禧街药店</v>
      </c>
      <c r="H74" s="3" t="s">
        <v>2108</v>
      </c>
      <c r="I74" s="2" t="s">
        <v>2137</v>
      </c>
      <c r="J74" s="4" t="s">
        <v>2606</v>
      </c>
      <c r="K74" s="4" t="s">
        <v>2607</v>
      </c>
      <c r="L74" s="4" t="s">
        <v>2608</v>
      </c>
      <c r="M74" s="2" t="s">
        <v>2556</v>
      </c>
      <c r="N74" s="2">
        <v>23</v>
      </c>
      <c r="O74" s="2" t="s">
        <v>2151</v>
      </c>
      <c r="P74" s="2" t="s">
        <v>2151</v>
      </c>
      <c r="Q74" s="2" t="s">
        <v>2609</v>
      </c>
    </row>
    <row r="75" spans="1:17">
      <c r="A75" s="3">
        <v>34</v>
      </c>
      <c r="B75" s="2" t="s">
        <v>2134</v>
      </c>
      <c r="C75" s="2" t="s">
        <v>2610</v>
      </c>
      <c r="D75" s="2" t="s">
        <v>473</v>
      </c>
      <c r="E75" s="2" t="s">
        <v>2611</v>
      </c>
      <c r="F75" s="3">
        <v>351</v>
      </c>
      <c r="G75" s="3" t="str">
        <f>VLOOKUP(F:F,双十一未开展社区活动!B:C,2,0)</f>
        <v>都江堰药店</v>
      </c>
      <c r="H75" s="3" t="s">
        <v>2100</v>
      </c>
      <c r="I75" s="2" t="s">
        <v>2137</v>
      </c>
      <c r="J75" s="4" t="s">
        <v>2612</v>
      </c>
      <c r="K75" s="4" t="s">
        <v>2613</v>
      </c>
      <c r="L75" s="4" t="s">
        <v>2614</v>
      </c>
      <c r="M75" s="2" t="s">
        <v>2615</v>
      </c>
      <c r="N75" s="2">
        <v>14</v>
      </c>
      <c r="O75" s="2">
        <v>2</v>
      </c>
      <c r="P75" s="2">
        <v>6</v>
      </c>
      <c r="Q75" s="2" t="s">
        <v>2616</v>
      </c>
    </row>
    <row r="76" spans="1:17">
      <c r="A76" s="3">
        <v>33</v>
      </c>
      <c r="B76" s="2" t="s">
        <v>2134</v>
      </c>
      <c r="C76" s="2" t="s">
        <v>2617</v>
      </c>
      <c r="D76" s="2" t="s">
        <v>590</v>
      </c>
      <c r="E76" s="2" t="s">
        <v>2618</v>
      </c>
      <c r="F76" s="3">
        <v>744</v>
      </c>
      <c r="G76" s="3" t="str">
        <f>VLOOKUP(F:F,双十一未开展社区活动!B:C,2,0)</f>
        <v>科华街药店</v>
      </c>
      <c r="H76" s="3" t="s">
        <v>2081</v>
      </c>
      <c r="I76" s="2" t="s">
        <v>2137</v>
      </c>
      <c r="J76" s="4" t="s">
        <v>2619</v>
      </c>
      <c r="K76" s="4" t="s">
        <v>2620</v>
      </c>
      <c r="L76" s="4" t="s">
        <v>2621</v>
      </c>
      <c r="M76" s="2" t="s">
        <v>2221</v>
      </c>
      <c r="N76" s="2">
        <v>15</v>
      </c>
      <c r="O76" s="2">
        <v>2</v>
      </c>
      <c r="P76" s="2">
        <v>10</v>
      </c>
      <c r="Q76" s="2" t="s">
        <v>2622</v>
      </c>
    </row>
    <row r="77" spans="1:17">
      <c r="A77" s="3">
        <v>32</v>
      </c>
      <c r="B77" s="2" t="s">
        <v>2134</v>
      </c>
      <c r="C77" s="2" t="s">
        <v>2623</v>
      </c>
      <c r="D77" s="2" t="s">
        <v>649</v>
      </c>
      <c r="E77" s="2" t="s">
        <v>2624</v>
      </c>
      <c r="F77" s="3">
        <v>347</v>
      </c>
      <c r="G77" s="3" t="str">
        <f>VLOOKUP(F:F,双十一未开展社区活动!B:C,2,0)</f>
        <v>清江东路三药店</v>
      </c>
      <c r="H77" s="3" t="s">
        <v>2072</v>
      </c>
      <c r="I77" s="2" t="s">
        <v>2137</v>
      </c>
      <c r="J77" s="4" t="s">
        <v>2625</v>
      </c>
      <c r="K77" s="4" t="s">
        <v>2626</v>
      </c>
      <c r="L77" s="4" t="s">
        <v>2627</v>
      </c>
      <c r="M77" s="2" t="s">
        <v>2628</v>
      </c>
      <c r="N77" s="2" t="s">
        <v>2151</v>
      </c>
      <c r="O77" s="2" t="s">
        <v>2151</v>
      </c>
      <c r="P77" s="2">
        <v>1</v>
      </c>
      <c r="Q77" s="2" t="s">
        <v>649</v>
      </c>
    </row>
    <row r="78" spans="1:17">
      <c r="A78" s="3">
        <v>31</v>
      </c>
      <c r="B78" s="2" t="s">
        <v>2134</v>
      </c>
      <c r="C78" s="2" t="s">
        <v>2629</v>
      </c>
      <c r="D78" s="2" t="s">
        <v>381</v>
      </c>
      <c r="E78" s="2" t="s">
        <v>2630</v>
      </c>
      <c r="F78" s="3">
        <v>587</v>
      </c>
      <c r="G78" s="3" t="str">
        <f>VLOOKUP(F:F,双十一未开展社区活动!B:C,2,0)</f>
        <v>都江堰景中路店</v>
      </c>
      <c r="H78" s="3" t="s">
        <v>2084</v>
      </c>
      <c r="I78" s="2" t="s">
        <v>2137</v>
      </c>
      <c r="J78" s="4" t="s">
        <v>2631</v>
      </c>
      <c r="K78" s="4" t="s">
        <v>2632</v>
      </c>
      <c r="L78" s="4" t="s">
        <v>2633</v>
      </c>
      <c r="M78" s="2" t="s">
        <v>2634</v>
      </c>
      <c r="N78" s="2">
        <v>5</v>
      </c>
      <c r="O78" s="2">
        <v>3</v>
      </c>
      <c r="P78" s="2">
        <v>12</v>
      </c>
      <c r="Q78" s="2" t="s">
        <v>2635</v>
      </c>
    </row>
    <row r="79" spans="1:17">
      <c r="A79" s="3">
        <v>30</v>
      </c>
      <c r="B79" s="2" t="s">
        <v>2134</v>
      </c>
      <c r="C79" s="2" t="s">
        <v>2636</v>
      </c>
      <c r="D79" s="2" t="s">
        <v>216</v>
      </c>
      <c r="E79" s="2" t="s">
        <v>2637</v>
      </c>
      <c r="F79" s="3">
        <v>329</v>
      </c>
      <c r="G79" s="3" t="str">
        <f>VLOOKUP(F:F,双十一未开展社区活动!B:C,2,0)</f>
        <v>温江店</v>
      </c>
      <c r="H79" s="3" t="s">
        <v>54</v>
      </c>
      <c r="I79" s="2" t="s">
        <v>2373</v>
      </c>
      <c r="J79" s="4" t="s">
        <v>2638</v>
      </c>
      <c r="K79" s="4" t="s">
        <v>2639</v>
      </c>
      <c r="L79" s="4" t="s">
        <v>2640</v>
      </c>
      <c r="M79" s="2" t="s">
        <v>2452</v>
      </c>
      <c r="N79" s="2">
        <v>2</v>
      </c>
      <c r="O79" s="2">
        <v>1</v>
      </c>
      <c r="P79" s="2">
        <v>2</v>
      </c>
      <c r="Q79" s="2" t="s">
        <v>527</v>
      </c>
    </row>
    <row r="80" spans="1:17">
      <c r="A80" s="3">
        <v>29</v>
      </c>
      <c r="B80" s="2" t="s">
        <v>2134</v>
      </c>
      <c r="C80" s="2" t="s">
        <v>2641</v>
      </c>
      <c r="D80" s="2" t="s">
        <v>1619</v>
      </c>
      <c r="E80" s="2" t="s">
        <v>2642</v>
      </c>
      <c r="F80" s="3">
        <v>730</v>
      </c>
      <c r="G80" s="3" t="str">
        <f>VLOOKUP(F:F,双十一未开展社区活动!B:C,2,0)</f>
        <v>新都区新繁镇繁江北路药店</v>
      </c>
      <c r="H80" s="3" t="s">
        <v>2046</v>
      </c>
      <c r="I80" s="2" t="s">
        <v>2263</v>
      </c>
      <c r="J80" s="4" t="s">
        <v>2643</v>
      </c>
      <c r="K80" s="4" t="s">
        <v>2644</v>
      </c>
      <c r="L80" s="4" t="s">
        <v>2645</v>
      </c>
      <c r="M80" s="2" t="s">
        <v>2178</v>
      </c>
      <c r="N80" s="2">
        <v>30</v>
      </c>
      <c r="O80" s="2">
        <v>2</v>
      </c>
      <c r="P80" s="2">
        <v>30</v>
      </c>
      <c r="Q80" s="2" t="s">
        <v>2646</v>
      </c>
    </row>
    <row r="81" spans="1:17">
      <c r="A81" s="3">
        <v>28</v>
      </c>
      <c r="B81" s="2" t="s">
        <v>2134</v>
      </c>
      <c r="C81" s="2" t="s">
        <v>2647</v>
      </c>
      <c r="D81" s="2" t="s">
        <v>329</v>
      </c>
      <c r="E81" s="2" t="s">
        <v>2648</v>
      </c>
      <c r="F81" s="3">
        <v>399</v>
      </c>
      <c r="G81" s="3" t="str">
        <f>VLOOKUP(F:F,双十一未开展社区活动!B:C,2,0)</f>
        <v>高新天久北巷药店</v>
      </c>
      <c r="H81" s="3" t="s">
        <v>2060</v>
      </c>
      <c r="I81" s="2" t="s">
        <v>2263</v>
      </c>
      <c r="J81" s="4" t="s">
        <v>2649</v>
      </c>
      <c r="K81" s="4" t="s">
        <v>2650</v>
      </c>
      <c r="L81" s="4" t="s">
        <v>2651</v>
      </c>
      <c r="M81" s="2" t="s">
        <v>2652</v>
      </c>
      <c r="N81" s="2">
        <v>18</v>
      </c>
      <c r="O81" s="2" t="s">
        <v>2151</v>
      </c>
      <c r="P81" s="2">
        <v>30</v>
      </c>
      <c r="Q81" s="2" t="s">
        <v>2653</v>
      </c>
    </row>
    <row r="82" spans="1:17">
      <c r="A82" s="3">
        <v>27</v>
      </c>
      <c r="B82" s="2" t="s">
        <v>2134</v>
      </c>
      <c r="C82" s="2" t="s">
        <v>2654</v>
      </c>
      <c r="D82" s="2" t="s">
        <v>562</v>
      </c>
      <c r="E82" s="2" t="s">
        <v>2655</v>
      </c>
      <c r="F82" s="3">
        <v>54</v>
      </c>
      <c r="G82" s="3" t="str">
        <f>VLOOKUP(F:F,双十一未开展社区活动!B:C,2,0)</f>
        <v>怀远店</v>
      </c>
      <c r="H82" s="3" t="s">
        <v>96</v>
      </c>
      <c r="I82" s="2" t="s">
        <v>2137</v>
      </c>
      <c r="J82" s="4" t="s">
        <v>2656</v>
      </c>
      <c r="K82" s="4" t="s">
        <v>2657</v>
      </c>
      <c r="L82" s="4" t="s">
        <v>2658</v>
      </c>
      <c r="M82" s="2" t="s">
        <v>2659</v>
      </c>
      <c r="N82" s="2">
        <v>5</v>
      </c>
      <c r="O82" s="2">
        <v>2</v>
      </c>
      <c r="P82" s="2">
        <v>1</v>
      </c>
      <c r="Q82" s="2" t="s">
        <v>2660</v>
      </c>
    </row>
    <row r="83" spans="1:17">
      <c r="A83" s="3">
        <v>26</v>
      </c>
      <c r="B83" s="2" t="s">
        <v>2134</v>
      </c>
      <c r="C83" s="2" t="s">
        <v>2661</v>
      </c>
      <c r="D83" s="2" t="s">
        <v>2662</v>
      </c>
      <c r="E83" s="2" t="s">
        <v>2663</v>
      </c>
      <c r="F83" s="3">
        <v>746</v>
      </c>
      <c r="G83" s="3" t="str">
        <f>VLOOKUP(F:F,双十一未开展社区活动!B:C,2,0)</f>
        <v>大邑县晋原镇内蒙古大道桃源药店</v>
      </c>
      <c r="H83" s="3" t="s">
        <v>2105</v>
      </c>
      <c r="I83" s="2" t="s">
        <v>2137</v>
      </c>
      <c r="J83" s="4" t="s">
        <v>2664</v>
      </c>
      <c r="K83" s="4" t="s">
        <v>2665</v>
      </c>
      <c r="L83" s="4" t="s">
        <v>2666</v>
      </c>
      <c r="M83" s="2" t="s">
        <v>2628</v>
      </c>
      <c r="N83" s="2">
        <v>6</v>
      </c>
      <c r="O83" s="2">
        <v>3</v>
      </c>
      <c r="P83" s="2">
        <v>3</v>
      </c>
      <c r="Q83" s="2" t="s">
        <v>2667</v>
      </c>
    </row>
    <row r="84" spans="1:17">
      <c r="A84" s="3">
        <v>25</v>
      </c>
      <c r="B84" s="2" t="s">
        <v>2134</v>
      </c>
      <c r="C84" s="2" t="s">
        <v>2668</v>
      </c>
      <c r="D84" s="2" t="s">
        <v>2662</v>
      </c>
      <c r="E84" s="2" t="s">
        <v>2663</v>
      </c>
      <c r="F84" s="3">
        <v>746</v>
      </c>
      <c r="G84" s="3" t="str">
        <f>VLOOKUP(F:F,双十一未开展社区活动!B:C,2,0)</f>
        <v>大邑县晋原镇内蒙古大道桃源药店</v>
      </c>
      <c r="H84" s="3" t="s">
        <v>2105</v>
      </c>
      <c r="I84" s="2" t="s">
        <v>2137</v>
      </c>
      <c r="J84" s="4" t="s">
        <v>2669</v>
      </c>
      <c r="K84" s="4" t="s">
        <v>2670</v>
      </c>
      <c r="L84" s="4" t="s">
        <v>2671</v>
      </c>
      <c r="M84" s="2" t="s">
        <v>2628</v>
      </c>
      <c r="N84" s="2">
        <v>8</v>
      </c>
      <c r="O84" s="2">
        <v>53</v>
      </c>
      <c r="P84" s="2">
        <v>5</v>
      </c>
      <c r="Q84" s="2" t="s">
        <v>2667</v>
      </c>
    </row>
    <row r="85" spans="1:17">
      <c r="A85" s="3">
        <v>24</v>
      </c>
      <c r="B85" s="2" t="s">
        <v>2134</v>
      </c>
      <c r="C85" s="2" t="s">
        <v>2672</v>
      </c>
      <c r="D85" s="2" t="s">
        <v>280</v>
      </c>
      <c r="E85" s="2" t="s">
        <v>2673</v>
      </c>
      <c r="F85" s="3">
        <v>367</v>
      </c>
      <c r="G85" s="3" t="str">
        <f>VLOOKUP(F:F,双十一未开展社区活动!B:C,2,0)</f>
        <v>金带街药店</v>
      </c>
      <c r="H85" s="3" t="s">
        <v>2088</v>
      </c>
      <c r="I85" s="2" t="s">
        <v>2137</v>
      </c>
      <c r="J85" s="4" t="s">
        <v>2674</v>
      </c>
      <c r="K85" s="4" t="s">
        <v>2675</v>
      </c>
      <c r="L85" s="4" t="s">
        <v>2676</v>
      </c>
      <c r="M85" s="2" t="s">
        <v>2537</v>
      </c>
      <c r="N85" s="2">
        <v>4</v>
      </c>
      <c r="O85" s="2" t="s">
        <v>2151</v>
      </c>
      <c r="P85" s="2">
        <v>2</v>
      </c>
      <c r="Q85" s="2" t="s">
        <v>2677</v>
      </c>
    </row>
    <row r="86" spans="1:17">
      <c r="A86" s="3">
        <v>23</v>
      </c>
      <c r="B86" s="2" t="s">
        <v>2134</v>
      </c>
      <c r="C86" s="2" t="s">
        <v>2678</v>
      </c>
      <c r="D86" s="2" t="s">
        <v>540</v>
      </c>
      <c r="E86" s="2" t="s">
        <v>2679</v>
      </c>
      <c r="F86" s="3">
        <v>371</v>
      </c>
      <c r="G86" s="3" t="str">
        <f>VLOOKUP(F:F,双十一未开展社区活动!B:C,2,0)</f>
        <v>兴义镇万兴路药店</v>
      </c>
      <c r="H86" s="3" t="s">
        <v>2042</v>
      </c>
      <c r="I86" s="2" t="s">
        <v>2137</v>
      </c>
      <c r="J86" s="4" t="s">
        <v>2680</v>
      </c>
      <c r="K86" s="4" t="s">
        <v>2681</v>
      </c>
      <c r="L86" s="4" t="s">
        <v>2682</v>
      </c>
      <c r="M86" s="2" t="s">
        <v>2569</v>
      </c>
      <c r="N86" s="2">
        <v>30</v>
      </c>
      <c r="O86" s="2">
        <v>10</v>
      </c>
      <c r="P86" s="2">
        <v>5</v>
      </c>
      <c r="Q86" s="2" t="s">
        <v>2683</v>
      </c>
    </row>
    <row r="87" spans="1:17">
      <c r="A87" s="3">
        <v>22</v>
      </c>
      <c r="B87" s="2" t="s">
        <v>2134</v>
      </c>
      <c r="C87" s="2" t="s">
        <v>2684</v>
      </c>
      <c r="D87" s="2" t="s">
        <v>354</v>
      </c>
      <c r="E87" s="2" t="s">
        <v>2685</v>
      </c>
      <c r="F87" s="3">
        <v>385</v>
      </c>
      <c r="G87" s="3" t="str">
        <f>VLOOKUP(F:F,双十一未开展社区活动!B:C,2,0)</f>
        <v>五津西路药店（扣除团购）</v>
      </c>
      <c r="H87" s="3" t="s">
        <v>2051</v>
      </c>
      <c r="I87" s="2" t="s">
        <v>2263</v>
      </c>
      <c r="J87" s="4" t="s">
        <v>2686</v>
      </c>
      <c r="K87" s="4" t="s">
        <v>2687</v>
      </c>
      <c r="L87" s="4" t="s">
        <v>2688</v>
      </c>
      <c r="M87" s="2" t="s">
        <v>2150</v>
      </c>
      <c r="N87" s="2">
        <v>2</v>
      </c>
      <c r="O87" s="2" t="s">
        <v>2151</v>
      </c>
      <c r="P87" s="2">
        <v>1</v>
      </c>
      <c r="Q87" s="2" t="s">
        <v>2689</v>
      </c>
    </row>
    <row r="88" spans="1:17">
      <c r="A88" s="3">
        <v>21</v>
      </c>
      <c r="B88" s="2" t="s">
        <v>2134</v>
      </c>
      <c r="C88" s="2" t="s">
        <v>2690</v>
      </c>
      <c r="D88" s="2" t="s">
        <v>1814</v>
      </c>
      <c r="E88" s="2" t="s">
        <v>2691</v>
      </c>
      <c r="F88" s="3">
        <v>111219</v>
      </c>
      <c r="G88" s="3" t="str">
        <f>VLOOKUP(F:F,双十一未开展社区活动!B:C,2,0)</f>
        <v>花照壁药店</v>
      </c>
      <c r="H88" s="3" t="s">
        <v>945</v>
      </c>
      <c r="I88" s="2" t="s">
        <v>2263</v>
      </c>
      <c r="J88" s="4" t="s">
        <v>2692</v>
      </c>
      <c r="K88" s="4" t="s">
        <v>2693</v>
      </c>
      <c r="L88" s="4" t="s">
        <v>2694</v>
      </c>
      <c r="M88" s="2" t="s">
        <v>2569</v>
      </c>
      <c r="N88" s="2">
        <v>52</v>
      </c>
      <c r="O88" s="2">
        <v>2</v>
      </c>
      <c r="P88" s="2">
        <v>8</v>
      </c>
      <c r="Q88" s="2" t="s">
        <v>2695</v>
      </c>
    </row>
    <row r="89" spans="1:17">
      <c r="A89" s="3">
        <v>20</v>
      </c>
      <c r="B89" s="2" t="s">
        <v>2134</v>
      </c>
      <c r="C89" s="2" t="s">
        <v>2696</v>
      </c>
      <c r="D89" s="2" t="s">
        <v>505</v>
      </c>
      <c r="E89" s="2" t="s">
        <v>2697</v>
      </c>
      <c r="F89" s="3">
        <v>102567</v>
      </c>
      <c r="G89" s="3" t="str">
        <f>VLOOKUP(F:F,双十一未开展社区活动!B:C,2,0)</f>
        <v>新津县五津镇武阳西路药店</v>
      </c>
      <c r="H89" s="3" t="s">
        <v>2045</v>
      </c>
      <c r="I89" s="2" t="s">
        <v>2263</v>
      </c>
      <c r="J89" s="4" t="s">
        <v>2698</v>
      </c>
      <c r="K89" s="4" t="s">
        <v>2699</v>
      </c>
      <c r="L89" s="4" t="s">
        <v>2700</v>
      </c>
      <c r="M89" s="2" t="s">
        <v>2178</v>
      </c>
      <c r="N89" s="2">
        <v>3</v>
      </c>
      <c r="O89" s="2" t="s">
        <v>2151</v>
      </c>
      <c r="P89" s="2">
        <v>3</v>
      </c>
      <c r="Q89" s="2" t="s">
        <v>2701</v>
      </c>
    </row>
    <row r="90" spans="1:17">
      <c r="A90" s="3">
        <v>19</v>
      </c>
      <c r="B90" s="2" t="s">
        <v>2134</v>
      </c>
      <c r="C90" s="2" t="s">
        <v>2702</v>
      </c>
      <c r="D90" s="2" t="s">
        <v>633</v>
      </c>
      <c r="E90" s="2" t="s">
        <v>2546</v>
      </c>
      <c r="F90" s="3">
        <v>106568</v>
      </c>
      <c r="G90" s="3" t="str">
        <f>VLOOKUP(F:F,双十一未开展社区活动!B:C,2,0)</f>
        <v>中和公济桥路药店</v>
      </c>
      <c r="H90" s="3" t="s">
        <v>1552</v>
      </c>
      <c r="I90" s="2" t="s">
        <v>2263</v>
      </c>
      <c r="J90" s="4" t="s">
        <v>2703</v>
      </c>
      <c r="K90" s="4" t="s">
        <v>2704</v>
      </c>
      <c r="L90" s="4" t="s">
        <v>2705</v>
      </c>
      <c r="M90" s="2" t="s">
        <v>2628</v>
      </c>
      <c r="N90" s="2">
        <v>7</v>
      </c>
      <c r="O90" s="2">
        <v>2</v>
      </c>
      <c r="P90" s="2">
        <v>5</v>
      </c>
      <c r="Q90" s="2" t="s">
        <v>2706</v>
      </c>
    </row>
    <row r="91" spans="1:17">
      <c r="A91" s="3">
        <v>18</v>
      </c>
      <c r="B91" s="2" t="s">
        <v>2134</v>
      </c>
      <c r="C91" s="2" t="s">
        <v>2707</v>
      </c>
      <c r="D91" s="2" t="s">
        <v>205</v>
      </c>
      <c r="E91" s="2" t="s">
        <v>2708</v>
      </c>
      <c r="F91" s="3">
        <v>513</v>
      </c>
      <c r="G91" s="3" t="str">
        <f>VLOOKUP(F:F,双十一未开展社区活动!B:C,2,0)</f>
        <v>顺和街店</v>
      </c>
      <c r="H91" s="3" t="s">
        <v>93</v>
      </c>
      <c r="I91" s="2" t="s">
        <v>2263</v>
      </c>
      <c r="J91" s="4" t="s">
        <v>2709</v>
      </c>
      <c r="K91" s="4" t="s">
        <v>2710</v>
      </c>
      <c r="L91" s="4" t="s">
        <v>2711</v>
      </c>
      <c r="M91" s="2" t="s">
        <v>2150</v>
      </c>
      <c r="N91" s="2">
        <v>40</v>
      </c>
      <c r="O91" s="2" t="s">
        <v>2151</v>
      </c>
      <c r="P91" s="2">
        <v>5</v>
      </c>
      <c r="Q91" s="2" t="s">
        <v>2712</v>
      </c>
    </row>
    <row r="92" spans="1:17">
      <c r="A92" s="3">
        <v>17</v>
      </c>
      <c r="B92" s="2" t="s">
        <v>2134</v>
      </c>
      <c r="C92" s="2" t="s">
        <v>2713</v>
      </c>
      <c r="D92" s="2" t="s">
        <v>1582</v>
      </c>
      <c r="E92" s="2" t="s">
        <v>2404</v>
      </c>
      <c r="F92" s="3">
        <v>571</v>
      </c>
      <c r="G92" s="3" t="str">
        <f>VLOOKUP(F:F,双十一未开展社区活动!B:C,2,0)</f>
        <v>民丰大道西段药店</v>
      </c>
      <c r="H92" s="3" t="s">
        <v>2086</v>
      </c>
      <c r="I92" s="2" t="s">
        <v>2263</v>
      </c>
      <c r="J92" s="4" t="s">
        <v>2714</v>
      </c>
      <c r="K92" s="4" t="s">
        <v>2715</v>
      </c>
      <c r="L92" s="4" t="s">
        <v>2716</v>
      </c>
      <c r="M92" s="2" t="s">
        <v>2499</v>
      </c>
      <c r="N92" s="2">
        <v>5</v>
      </c>
      <c r="O92" s="2" t="s">
        <v>2151</v>
      </c>
      <c r="P92" s="2">
        <v>5</v>
      </c>
      <c r="Q92" s="2" t="s">
        <v>2717</v>
      </c>
    </row>
    <row r="93" spans="1:17">
      <c r="A93" s="3">
        <v>16</v>
      </c>
      <c r="B93" s="2" t="s">
        <v>2134</v>
      </c>
      <c r="C93" s="2" t="s">
        <v>2718</v>
      </c>
      <c r="D93" s="2" t="s">
        <v>402</v>
      </c>
      <c r="E93" s="2" t="s">
        <v>2719</v>
      </c>
      <c r="F93" s="3">
        <v>105396</v>
      </c>
      <c r="G93" s="3" t="str">
        <f>VLOOKUP(F:F,双十一未开展社区活动!B:C,2,0)</f>
        <v>航中街药店（9-11）</v>
      </c>
      <c r="H93" s="3" t="s">
        <v>2098</v>
      </c>
      <c r="I93" s="2" t="s">
        <v>2263</v>
      </c>
      <c r="J93" s="4" t="s">
        <v>2720</v>
      </c>
      <c r="K93" s="4" t="s">
        <v>2721</v>
      </c>
      <c r="L93" s="4" t="s">
        <v>2722</v>
      </c>
      <c r="M93" s="2" t="s">
        <v>2267</v>
      </c>
      <c r="N93" s="2">
        <v>15</v>
      </c>
      <c r="O93" s="2" t="s">
        <v>2151</v>
      </c>
      <c r="P93" s="2" t="s">
        <v>2151</v>
      </c>
      <c r="Q93" s="2" t="s">
        <v>2723</v>
      </c>
    </row>
    <row r="94" spans="1:17">
      <c r="A94" s="3">
        <v>15</v>
      </c>
      <c r="B94" s="2" t="s">
        <v>2134</v>
      </c>
      <c r="C94" s="2" t="s">
        <v>2724</v>
      </c>
      <c r="D94" s="2" t="s">
        <v>302</v>
      </c>
      <c r="E94" s="2" t="s">
        <v>2725</v>
      </c>
      <c r="F94" s="3">
        <v>724</v>
      </c>
      <c r="G94" s="3" t="str">
        <f>VLOOKUP(F:F,双十一未开展社区活动!B:C,2,0)</f>
        <v>观音桥街药店</v>
      </c>
      <c r="H94" s="3" t="s">
        <v>2099</v>
      </c>
      <c r="I94" s="2" t="s">
        <v>2263</v>
      </c>
      <c r="J94" s="4" t="s">
        <v>2726</v>
      </c>
      <c r="K94" s="4" t="s">
        <v>2727</v>
      </c>
      <c r="L94" s="4" t="s">
        <v>2728</v>
      </c>
      <c r="M94" s="2" t="s">
        <v>2499</v>
      </c>
      <c r="N94" s="2">
        <v>22</v>
      </c>
      <c r="O94" s="2" t="s">
        <v>2151</v>
      </c>
      <c r="P94" s="2">
        <v>11</v>
      </c>
      <c r="Q94" s="2" t="s">
        <v>2729</v>
      </c>
    </row>
    <row r="95" spans="1:17">
      <c r="A95" s="3">
        <v>14</v>
      </c>
      <c r="B95" s="2" t="s">
        <v>2134</v>
      </c>
      <c r="C95" s="2" t="s">
        <v>2730</v>
      </c>
      <c r="D95" s="2" t="s">
        <v>428</v>
      </c>
      <c r="E95" s="2" t="s">
        <v>2731</v>
      </c>
      <c r="F95" s="3">
        <v>710</v>
      </c>
      <c r="G95" s="3" t="str">
        <f>VLOOKUP(F:F,双十一未开展社区活动!B:C,2,0)</f>
        <v>都江堰市蒲阳镇堰问道西路药店</v>
      </c>
      <c r="H95" s="3" t="s">
        <v>2053</v>
      </c>
      <c r="I95" s="2" t="s">
        <v>2263</v>
      </c>
      <c r="J95" s="4" t="s">
        <v>2732</v>
      </c>
      <c r="K95" s="4" t="s">
        <v>2733</v>
      </c>
      <c r="L95" s="4" t="s">
        <v>2734</v>
      </c>
      <c r="M95" s="2" t="s">
        <v>2537</v>
      </c>
      <c r="N95" s="2">
        <v>5</v>
      </c>
      <c r="O95" s="2">
        <v>3</v>
      </c>
      <c r="P95" s="2">
        <v>3</v>
      </c>
      <c r="Q95" s="2" t="s">
        <v>2735</v>
      </c>
    </row>
    <row r="96" spans="1:17">
      <c r="A96" s="3">
        <v>13</v>
      </c>
      <c r="B96" s="2" t="s">
        <v>2134</v>
      </c>
      <c r="C96" s="2" t="s">
        <v>2736</v>
      </c>
      <c r="D96" s="2" t="s">
        <v>249</v>
      </c>
      <c r="E96" s="2" t="s">
        <v>2737</v>
      </c>
      <c r="F96" s="3">
        <v>712</v>
      </c>
      <c r="G96" s="3" t="str">
        <f>VLOOKUP(F:F,双十一未开展社区活动!B:C,2,0)</f>
        <v>华泰路药店</v>
      </c>
      <c r="H96" s="3" t="s">
        <v>2096</v>
      </c>
      <c r="I96" s="2" t="s">
        <v>2263</v>
      </c>
      <c r="J96" s="4" t="s">
        <v>2738</v>
      </c>
      <c r="K96" s="4" t="s">
        <v>2739</v>
      </c>
      <c r="L96" s="4" t="s">
        <v>2740</v>
      </c>
      <c r="M96" s="2" t="s">
        <v>2150</v>
      </c>
      <c r="N96" s="2">
        <v>16</v>
      </c>
      <c r="O96" s="2">
        <v>2</v>
      </c>
      <c r="P96" s="2">
        <v>8</v>
      </c>
      <c r="Q96" s="2" t="s">
        <v>2741</v>
      </c>
    </row>
    <row r="97" spans="1:17">
      <c r="A97" s="3">
        <v>12</v>
      </c>
      <c r="B97" s="2" t="s">
        <v>2134</v>
      </c>
      <c r="C97" s="2" t="s">
        <v>2742</v>
      </c>
      <c r="D97" s="2" t="s">
        <v>361</v>
      </c>
      <c r="E97" s="2" t="s">
        <v>2743</v>
      </c>
      <c r="F97" s="3">
        <v>104533</v>
      </c>
      <c r="G97" s="3" t="str">
        <f>VLOOKUP(F:F,双十一未开展社区活动!B:C,2,0)</f>
        <v>大邑县晋原镇潘家街药店</v>
      </c>
      <c r="H97" s="3" t="s">
        <v>2106</v>
      </c>
      <c r="I97" s="2" t="s">
        <v>2263</v>
      </c>
      <c r="J97" s="4" t="s">
        <v>2744</v>
      </c>
      <c r="K97" s="4" t="s">
        <v>2745</v>
      </c>
      <c r="L97" s="4" t="s">
        <v>2746</v>
      </c>
      <c r="M97" s="2" t="s">
        <v>2747</v>
      </c>
      <c r="N97" s="2">
        <v>9</v>
      </c>
      <c r="O97" s="2" t="s">
        <v>2151</v>
      </c>
      <c r="P97" s="2">
        <v>3</v>
      </c>
      <c r="Q97" s="2" t="s">
        <v>2748</v>
      </c>
    </row>
    <row r="98" spans="1:17">
      <c r="A98" s="3">
        <v>11</v>
      </c>
      <c r="B98" s="2" t="s">
        <v>2134</v>
      </c>
      <c r="C98" s="2" t="s">
        <v>2749</v>
      </c>
      <c r="D98" s="2" t="s">
        <v>270</v>
      </c>
      <c r="E98" s="2" t="s">
        <v>2750</v>
      </c>
      <c r="F98" s="3">
        <v>747</v>
      </c>
      <c r="G98" s="3" t="str">
        <f>VLOOKUP(F:F,双十一未开展社区活动!B:C,2,0)</f>
        <v>郫县郫筒镇一环路东南段药店</v>
      </c>
      <c r="H98" s="3" t="s">
        <v>1132</v>
      </c>
      <c r="I98" s="2" t="s">
        <v>2263</v>
      </c>
      <c r="J98" s="4" t="s">
        <v>2751</v>
      </c>
      <c r="K98" s="4" t="s">
        <v>2752</v>
      </c>
      <c r="L98" s="4" t="s">
        <v>2753</v>
      </c>
      <c r="M98" s="2" t="s">
        <v>2615</v>
      </c>
      <c r="N98" s="2">
        <v>17</v>
      </c>
      <c r="O98" s="2">
        <v>3</v>
      </c>
      <c r="P98" s="2">
        <v>2</v>
      </c>
      <c r="Q98" s="2" t="s">
        <v>2754</v>
      </c>
    </row>
    <row r="99" spans="1:17">
      <c r="A99" s="3">
        <v>10</v>
      </c>
      <c r="B99" s="2" t="s">
        <v>2134</v>
      </c>
      <c r="C99" s="2" t="s">
        <v>2755</v>
      </c>
      <c r="D99" s="2" t="s">
        <v>1768</v>
      </c>
      <c r="E99" s="2" t="s">
        <v>2756</v>
      </c>
      <c r="F99" s="3">
        <v>107728</v>
      </c>
      <c r="G99" s="3" t="str">
        <f>VLOOKUP(F:F,双十一未开展社区活动!B:C,2,0)</f>
        <v>大邑县晋原镇北街药店</v>
      </c>
      <c r="H99" s="3" t="s">
        <v>1954</v>
      </c>
      <c r="I99" s="2" t="s">
        <v>2263</v>
      </c>
      <c r="J99" s="4" t="s">
        <v>2757</v>
      </c>
      <c r="K99" s="4" t="s">
        <v>2758</v>
      </c>
      <c r="L99" s="4" t="s">
        <v>2759</v>
      </c>
      <c r="M99" s="2" t="s">
        <v>2480</v>
      </c>
      <c r="N99" s="2">
        <v>3</v>
      </c>
      <c r="O99" s="2">
        <v>2</v>
      </c>
      <c r="P99" s="2">
        <v>2</v>
      </c>
      <c r="Q99" s="2" t="s">
        <v>2760</v>
      </c>
    </row>
    <row r="100" spans="1:17">
      <c r="A100" s="3">
        <v>9</v>
      </c>
      <c r="B100" s="2" t="s">
        <v>2134</v>
      </c>
      <c r="C100" s="2" t="s">
        <v>2755</v>
      </c>
      <c r="D100" s="2" t="s">
        <v>593</v>
      </c>
      <c r="E100" s="2" t="s">
        <v>2448</v>
      </c>
      <c r="F100" s="3">
        <v>339</v>
      </c>
      <c r="G100" s="3" t="str">
        <f>VLOOKUP(F:F,双十一未开展社区活动!B:C,2,0)</f>
        <v>沙河源药店</v>
      </c>
      <c r="H100" s="3" t="s">
        <v>2065</v>
      </c>
      <c r="I100" s="2" t="s">
        <v>2263</v>
      </c>
      <c r="J100" s="4" t="s">
        <v>2761</v>
      </c>
      <c r="K100" s="4" t="s">
        <v>2762</v>
      </c>
      <c r="L100" s="4" t="s">
        <v>2763</v>
      </c>
      <c r="M100" s="2" t="s">
        <v>2764</v>
      </c>
      <c r="N100" s="2">
        <v>9</v>
      </c>
      <c r="O100" s="2">
        <v>19</v>
      </c>
      <c r="P100" s="2">
        <v>9</v>
      </c>
      <c r="Q100" s="2" t="s">
        <v>2765</v>
      </c>
    </row>
    <row r="101" spans="1:17">
      <c r="A101" s="3">
        <v>8</v>
      </c>
      <c r="B101" s="2" t="s">
        <v>2134</v>
      </c>
      <c r="C101" s="2" t="s">
        <v>2766</v>
      </c>
      <c r="D101" s="2" t="s">
        <v>437</v>
      </c>
      <c r="E101" s="2" t="s">
        <v>2767</v>
      </c>
      <c r="F101" s="3">
        <v>585</v>
      </c>
      <c r="G101" s="3" t="str">
        <f>VLOOKUP(F:F,双十一未开展社区活动!B:C,2,0)</f>
        <v>羊子山西路药店（兴元华盛）</v>
      </c>
      <c r="H101" s="3" t="s">
        <v>2041</v>
      </c>
      <c r="I101" s="2" t="s">
        <v>2263</v>
      </c>
      <c r="J101" s="4" t="s">
        <v>2768</v>
      </c>
      <c r="K101" s="4" t="s">
        <v>2769</v>
      </c>
      <c r="L101" s="4" t="s">
        <v>2770</v>
      </c>
      <c r="M101" s="2" t="s">
        <v>2041</v>
      </c>
      <c r="N101" s="2">
        <v>6</v>
      </c>
      <c r="O101" s="2">
        <v>4</v>
      </c>
      <c r="P101" s="2">
        <v>4</v>
      </c>
      <c r="Q101" s="2" t="s">
        <v>456</v>
      </c>
    </row>
    <row r="102" spans="1:17">
      <c r="A102" s="3">
        <v>7</v>
      </c>
      <c r="B102" s="2" t="s">
        <v>2134</v>
      </c>
      <c r="C102" s="2" t="s">
        <v>2771</v>
      </c>
      <c r="D102" s="2" t="s">
        <v>1235</v>
      </c>
      <c r="E102" s="2" t="s">
        <v>2772</v>
      </c>
      <c r="F102" s="3">
        <v>114685</v>
      </c>
      <c r="G102" s="3" t="str">
        <f>VLOOKUP(F:F,双十一未开展社区活动!B:C,2,0)</f>
        <v>青龙街药店</v>
      </c>
      <c r="H102" s="3" t="s">
        <v>2074</v>
      </c>
      <c r="I102" s="2" t="s">
        <v>2263</v>
      </c>
      <c r="J102" s="4" t="s">
        <v>2773</v>
      </c>
      <c r="K102" s="4" t="s">
        <v>2774</v>
      </c>
      <c r="L102" s="4" t="s">
        <v>2775</v>
      </c>
      <c r="M102" s="2" t="s">
        <v>2150</v>
      </c>
      <c r="N102" s="2">
        <v>20</v>
      </c>
      <c r="O102" s="2" t="s">
        <v>2151</v>
      </c>
      <c r="P102" s="2">
        <v>5</v>
      </c>
      <c r="Q102" s="2" t="s">
        <v>2776</v>
      </c>
    </row>
    <row r="103" spans="1:17">
      <c r="A103" s="3">
        <v>6</v>
      </c>
      <c r="B103" s="2" t="s">
        <v>2134</v>
      </c>
      <c r="C103" s="2" t="s">
        <v>2777</v>
      </c>
      <c r="D103" s="2" t="s">
        <v>577</v>
      </c>
      <c r="E103" s="2" t="s">
        <v>2583</v>
      </c>
      <c r="F103" s="3">
        <v>573</v>
      </c>
      <c r="G103" s="3" t="str">
        <f>VLOOKUP(F:F,双十一未开展社区活动!B:C,2,0)</f>
        <v>双流县西航港街道锦华路一段药店</v>
      </c>
      <c r="H103" s="3" t="s">
        <v>2778</v>
      </c>
      <c r="I103" s="2" t="s">
        <v>2263</v>
      </c>
      <c r="J103" s="4" t="s">
        <v>2779</v>
      </c>
      <c r="K103" s="4" t="s">
        <v>2780</v>
      </c>
      <c r="L103" s="4" t="s">
        <v>2781</v>
      </c>
      <c r="M103" s="2" t="s">
        <v>2782</v>
      </c>
      <c r="N103" s="2">
        <v>4</v>
      </c>
      <c r="O103" s="2" t="s">
        <v>2151</v>
      </c>
      <c r="P103" s="2">
        <v>1</v>
      </c>
      <c r="Q103" s="2" t="s">
        <v>2588</v>
      </c>
    </row>
    <row r="104" spans="1:17">
      <c r="A104" s="3">
        <v>5</v>
      </c>
      <c r="B104" s="2" t="s">
        <v>2134</v>
      </c>
      <c r="C104" s="2" t="s">
        <v>2783</v>
      </c>
      <c r="D104" s="2" t="s">
        <v>1429</v>
      </c>
      <c r="E104" s="2" t="s">
        <v>2784</v>
      </c>
      <c r="F104" s="3">
        <v>750</v>
      </c>
      <c r="G104" s="3" t="str">
        <f>VLOOKUP(F:F,双十一未开展社区活动!B:C,2,0)</f>
        <v>成都成汉太极大药房有限公司</v>
      </c>
      <c r="H104" s="3" t="s">
        <v>2110</v>
      </c>
      <c r="I104" s="2" t="s">
        <v>2263</v>
      </c>
      <c r="J104" s="4" t="s">
        <v>2785</v>
      </c>
      <c r="K104" s="4" t="s">
        <v>2786</v>
      </c>
      <c r="L104" s="4" t="s">
        <v>2787</v>
      </c>
      <c r="M104" s="2" t="s">
        <v>2628</v>
      </c>
      <c r="N104" s="2">
        <v>11</v>
      </c>
      <c r="O104" s="2" t="s">
        <v>2151</v>
      </c>
      <c r="P104" s="2">
        <v>10</v>
      </c>
      <c r="Q104" s="2" t="s">
        <v>2788</v>
      </c>
    </row>
    <row r="105" spans="1:17">
      <c r="A105" s="3">
        <v>4</v>
      </c>
      <c r="B105" s="2" t="s">
        <v>2134</v>
      </c>
      <c r="C105" s="2" t="s">
        <v>2789</v>
      </c>
      <c r="D105" s="2" t="s">
        <v>576</v>
      </c>
      <c r="E105" s="2" t="s">
        <v>2790</v>
      </c>
      <c r="F105" s="3">
        <v>706</v>
      </c>
      <c r="G105" s="3" t="str">
        <f>VLOOKUP(F:F,双十一未开展社区活动!B:C,2,0)</f>
        <v>都江堰幸福镇翔凤路药店</v>
      </c>
      <c r="H105" s="3" t="s">
        <v>2048</v>
      </c>
      <c r="I105" s="2" t="s">
        <v>2263</v>
      </c>
      <c r="J105" s="4" t="s">
        <v>2791</v>
      </c>
      <c r="K105" s="4" t="s">
        <v>2792</v>
      </c>
      <c r="L105" s="4" t="s">
        <v>2793</v>
      </c>
      <c r="M105" s="2" t="s">
        <v>2499</v>
      </c>
      <c r="N105" s="2">
        <v>10</v>
      </c>
      <c r="O105" s="2" t="s">
        <v>2151</v>
      </c>
      <c r="P105" s="2">
        <v>5</v>
      </c>
      <c r="Q105" s="2" t="s">
        <v>2794</v>
      </c>
    </row>
    <row r="106" spans="1:17">
      <c r="A106" s="3">
        <v>3</v>
      </c>
      <c r="B106" s="2" t="s">
        <v>2134</v>
      </c>
      <c r="C106" s="2" t="s">
        <v>2795</v>
      </c>
      <c r="D106" s="2" t="s">
        <v>2796</v>
      </c>
      <c r="E106" s="2" t="s">
        <v>2797</v>
      </c>
      <c r="F106" s="3">
        <v>539</v>
      </c>
      <c r="G106" s="3" t="str">
        <f>VLOOKUP(F:F,双十一未开展社区活动!B:C,2,0)</f>
        <v>大邑县晋原镇子龙路店</v>
      </c>
      <c r="H106" s="3" t="s">
        <v>2104</v>
      </c>
      <c r="I106" s="2" t="s">
        <v>2263</v>
      </c>
      <c r="J106" s="4" t="s">
        <v>2798</v>
      </c>
      <c r="K106" s="4" t="s">
        <v>2799</v>
      </c>
      <c r="L106" s="4" t="s">
        <v>2800</v>
      </c>
      <c r="M106" s="2" t="s">
        <v>2659</v>
      </c>
      <c r="N106" s="2">
        <v>5</v>
      </c>
      <c r="O106" s="2">
        <v>1</v>
      </c>
      <c r="P106" s="2">
        <v>5</v>
      </c>
      <c r="Q106" s="2" t="s">
        <v>2801</v>
      </c>
    </row>
    <row r="107" spans="1:17">
      <c r="A107" s="3">
        <v>2</v>
      </c>
      <c r="B107" s="2" t="s">
        <v>2134</v>
      </c>
      <c r="C107" s="2" t="s">
        <v>2802</v>
      </c>
      <c r="D107" s="2" t="s">
        <v>239</v>
      </c>
      <c r="E107" s="2" t="s">
        <v>2803</v>
      </c>
      <c r="F107" s="3">
        <v>511</v>
      </c>
      <c r="G107" s="3" t="str">
        <f>VLOOKUP(F:F,双十一未开展社区活动!B:C,2,0)</f>
        <v>成华杉板桥南一路店</v>
      </c>
      <c r="H107" s="3" t="s">
        <v>2063</v>
      </c>
      <c r="I107" s="2" t="s">
        <v>2804</v>
      </c>
      <c r="J107" s="4" t="s">
        <v>2805</v>
      </c>
      <c r="K107" s="4" t="s">
        <v>2806</v>
      </c>
      <c r="L107" s="4" t="s">
        <v>2807</v>
      </c>
      <c r="M107" s="2" t="s">
        <v>2628</v>
      </c>
      <c r="N107" s="2">
        <v>5</v>
      </c>
      <c r="O107" s="2">
        <v>5</v>
      </c>
      <c r="P107" s="2">
        <v>5</v>
      </c>
      <c r="Q107" s="2" t="s">
        <v>2808</v>
      </c>
    </row>
    <row r="108" spans="1:17">
      <c r="A108" s="3">
        <v>1</v>
      </c>
      <c r="B108" s="2" t="s">
        <v>2134</v>
      </c>
      <c r="C108" s="2" t="s">
        <v>2809</v>
      </c>
      <c r="D108" s="2" t="s">
        <v>423</v>
      </c>
      <c r="E108" s="2" t="s">
        <v>2410</v>
      </c>
      <c r="F108" s="3">
        <v>572</v>
      </c>
      <c r="G108" s="3" t="str">
        <f>VLOOKUP(F:F,双十一未开展社区活动!B:C,2,0)</f>
        <v>郫县郫筒镇东大街药店</v>
      </c>
      <c r="H108" s="3" t="s">
        <v>2075</v>
      </c>
      <c r="I108" s="2" t="s">
        <v>2804</v>
      </c>
      <c r="J108" s="4" t="s">
        <v>2810</v>
      </c>
      <c r="K108" s="4" t="s">
        <v>2811</v>
      </c>
      <c r="L108" s="4" t="s">
        <v>2812</v>
      </c>
      <c r="M108" s="2" t="s">
        <v>2151</v>
      </c>
      <c r="N108" s="2">
        <v>1</v>
      </c>
      <c r="O108" s="2">
        <v>1</v>
      </c>
      <c r="P108" s="2" t="s">
        <v>2151</v>
      </c>
      <c r="Q108" s="2" t="s">
        <v>2813</v>
      </c>
    </row>
  </sheetData>
  <phoneticPr fontId="31" type="noConversion"/>
  <hyperlinks>
    <hyperlink ref="J2" r:id="rId1"/>
    <hyperlink ref="K2" r:id="rId2"/>
    <hyperlink ref="L2" r:id="rId3"/>
    <hyperlink ref="J3" r:id="rId4"/>
    <hyperlink ref="K3" r:id="rId5"/>
    <hyperlink ref="L3" r:id="rId6"/>
    <hyperlink ref="J4" r:id="rId7"/>
    <hyperlink ref="K4" r:id="rId8"/>
    <hyperlink ref="L4" r:id="rId9"/>
    <hyperlink ref="J5" r:id="rId10"/>
    <hyperlink ref="K5" r:id="rId11"/>
    <hyperlink ref="L5" r:id="rId12"/>
    <hyperlink ref="J6" r:id="rId13"/>
    <hyperlink ref="K6" r:id="rId14"/>
    <hyperlink ref="L6" r:id="rId15"/>
    <hyperlink ref="J7" r:id="rId16"/>
    <hyperlink ref="K7" r:id="rId17"/>
    <hyperlink ref="L7" r:id="rId18"/>
    <hyperlink ref="J8" r:id="rId19"/>
    <hyperlink ref="K8" r:id="rId20"/>
    <hyperlink ref="L8" r:id="rId21"/>
    <hyperlink ref="J9" r:id="rId22"/>
    <hyperlink ref="K9" r:id="rId23"/>
    <hyperlink ref="L9" r:id="rId24"/>
    <hyperlink ref="J10" r:id="rId25"/>
    <hyperlink ref="K10" r:id="rId26"/>
    <hyperlink ref="L10" r:id="rId27"/>
    <hyperlink ref="J11" r:id="rId28"/>
    <hyperlink ref="K11" r:id="rId29"/>
    <hyperlink ref="L11" r:id="rId30"/>
    <hyperlink ref="J12" r:id="rId31"/>
    <hyperlink ref="K12" r:id="rId32"/>
    <hyperlink ref="L12" r:id="rId33"/>
    <hyperlink ref="J13" r:id="rId34"/>
    <hyperlink ref="K13" r:id="rId35"/>
    <hyperlink ref="L13" r:id="rId36"/>
    <hyperlink ref="J14" r:id="rId37"/>
    <hyperlink ref="K14" r:id="rId38"/>
    <hyperlink ref="L14" r:id="rId39"/>
    <hyperlink ref="J15" r:id="rId40"/>
    <hyperlink ref="K15" r:id="rId41"/>
    <hyperlink ref="L15" r:id="rId42"/>
    <hyperlink ref="J16" r:id="rId43"/>
    <hyperlink ref="K16" r:id="rId44"/>
    <hyperlink ref="L16" r:id="rId45"/>
    <hyperlink ref="J17" r:id="rId46"/>
    <hyperlink ref="K17" r:id="rId47"/>
    <hyperlink ref="L17" r:id="rId48"/>
    <hyperlink ref="J18" r:id="rId49"/>
    <hyperlink ref="K18" r:id="rId50"/>
    <hyperlink ref="L18" r:id="rId51"/>
    <hyperlink ref="J19" r:id="rId52"/>
    <hyperlink ref="K19" r:id="rId53"/>
    <hyperlink ref="L19" r:id="rId54"/>
    <hyperlink ref="J20" r:id="rId55"/>
    <hyperlink ref="K20" r:id="rId56"/>
    <hyperlink ref="L20" r:id="rId57"/>
    <hyperlink ref="J21" r:id="rId58"/>
    <hyperlink ref="K21" r:id="rId59"/>
    <hyperlink ref="L21" r:id="rId60"/>
    <hyperlink ref="J22" r:id="rId61"/>
    <hyperlink ref="K22" r:id="rId62"/>
    <hyperlink ref="L22" r:id="rId63"/>
    <hyperlink ref="J23" r:id="rId64"/>
    <hyperlink ref="K23" r:id="rId65"/>
    <hyperlink ref="L23" r:id="rId66"/>
    <hyperlink ref="J24" r:id="rId67"/>
    <hyperlink ref="K24" r:id="rId68"/>
    <hyperlink ref="L24" r:id="rId69"/>
    <hyperlink ref="J25" r:id="rId70"/>
    <hyperlink ref="K25" r:id="rId71"/>
    <hyperlink ref="L25" r:id="rId72"/>
    <hyperlink ref="J26" r:id="rId73"/>
    <hyperlink ref="K26" r:id="rId74"/>
    <hyperlink ref="L26" r:id="rId75"/>
    <hyperlink ref="J27" r:id="rId76"/>
    <hyperlink ref="K27" r:id="rId77"/>
    <hyperlink ref="L27" r:id="rId78"/>
    <hyperlink ref="J28" r:id="rId79"/>
    <hyperlink ref="K28" r:id="rId80"/>
    <hyperlink ref="L28" r:id="rId81"/>
    <hyperlink ref="J29" r:id="rId82"/>
    <hyperlink ref="K29" r:id="rId83"/>
    <hyperlink ref="L29" r:id="rId84"/>
    <hyperlink ref="J30" r:id="rId85"/>
    <hyperlink ref="K30" r:id="rId86"/>
    <hyperlink ref="L30" r:id="rId87"/>
    <hyperlink ref="J31" r:id="rId88"/>
    <hyperlink ref="K31" r:id="rId89"/>
    <hyperlink ref="L31" r:id="rId90"/>
    <hyperlink ref="J32" r:id="rId91"/>
    <hyperlink ref="K32" r:id="rId92"/>
    <hyperlink ref="L32" r:id="rId93"/>
    <hyperlink ref="J33" r:id="rId94"/>
    <hyperlink ref="K33" r:id="rId95"/>
    <hyperlink ref="L33" r:id="rId96"/>
    <hyperlink ref="J34" r:id="rId97"/>
    <hyperlink ref="K34" r:id="rId98"/>
    <hyperlink ref="L34" r:id="rId99"/>
    <hyperlink ref="J35" r:id="rId100"/>
    <hyperlink ref="K35" r:id="rId101"/>
    <hyperlink ref="L35" r:id="rId102"/>
    <hyperlink ref="J36" r:id="rId103"/>
    <hyperlink ref="K36" r:id="rId104"/>
    <hyperlink ref="L36" r:id="rId105"/>
    <hyperlink ref="J37" r:id="rId106"/>
    <hyperlink ref="K37" r:id="rId107"/>
    <hyperlink ref="L37" r:id="rId108"/>
    <hyperlink ref="J38" r:id="rId109"/>
    <hyperlink ref="K38" r:id="rId110"/>
    <hyperlink ref="L38" r:id="rId111"/>
    <hyperlink ref="J39" r:id="rId112"/>
    <hyperlink ref="K39" r:id="rId113"/>
    <hyperlink ref="L39" r:id="rId114"/>
    <hyperlink ref="J40" r:id="rId115"/>
    <hyperlink ref="K40" r:id="rId116"/>
    <hyperlink ref="L40" r:id="rId117"/>
    <hyperlink ref="J41" r:id="rId118"/>
    <hyperlink ref="K41" r:id="rId119"/>
    <hyperlink ref="L41" r:id="rId120"/>
    <hyperlink ref="J42" r:id="rId121"/>
    <hyperlink ref="K42" r:id="rId122"/>
    <hyperlink ref="L42" r:id="rId123"/>
    <hyperlink ref="J43" r:id="rId124"/>
    <hyperlink ref="K43" r:id="rId125"/>
    <hyperlink ref="L43" r:id="rId126"/>
    <hyperlink ref="J44" r:id="rId127"/>
    <hyperlink ref="K44" r:id="rId128"/>
    <hyperlink ref="L44" r:id="rId129"/>
    <hyperlink ref="J45" r:id="rId130"/>
    <hyperlink ref="K45" r:id="rId131"/>
    <hyperlink ref="L45" r:id="rId132"/>
    <hyperlink ref="J46" r:id="rId133"/>
    <hyperlink ref="K46" r:id="rId134"/>
    <hyperlink ref="L46" r:id="rId135"/>
    <hyperlink ref="J47" r:id="rId136"/>
    <hyperlink ref="K47" r:id="rId137"/>
    <hyperlink ref="L47" r:id="rId138"/>
    <hyperlink ref="J48" r:id="rId139"/>
    <hyperlink ref="K48" r:id="rId140"/>
    <hyperlink ref="L48" r:id="rId141"/>
    <hyperlink ref="J49" r:id="rId142"/>
    <hyperlink ref="K49" r:id="rId143"/>
    <hyperlink ref="L49" r:id="rId144"/>
    <hyperlink ref="J50" r:id="rId145"/>
    <hyperlink ref="K50" r:id="rId146"/>
    <hyperlink ref="L50" r:id="rId147"/>
    <hyperlink ref="J51" r:id="rId148"/>
    <hyperlink ref="K51" r:id="rId149"/>
    <hyperlink ref="L51" r:id="rId150"/>
    <hyperlink ref="J52" r:id="rId151"/>
    <hyperlink ref="K52" r:id="rId152"/>
    <hyperlink ref="L52" r:id="rId153"/>
    <hyperlink ref="J53" r:id="rId154"/>
    <hyperlink ref="K53" r:id="rId155"/>
    <hyperlink ref="L53" r:id="rId156"/>
    <hyperlink ref="J54" r:id="rId157"/>
    <hyperlink ref="K54" r:id="rId158"/>
    <hyperlink ref="L54" r:id="rId159"/>
    <hyperlink ref="J55" r:id="rId160"/>
    <hyperlink ref="K55" r:id="rId161"/>
    <hyperlink ref="L55" r:id="rId162"/>
    <hyperlink ref="J56" r:id="rId163"/>
    <hyperlink ref="K56" r:id="rId164"/>
    <hyperlink ref="L56" r:id="rId165"/>
    <hyperlink ref="J57" r:id="rId166"/>
    <hyperlink ref="K57" r:id="rId167"/>
    <hyperlink ref="L57" r:id="rId168"/>
    <hyperlink ref="J58" r:id="rId169"/>
    <hyperlink ref="K58" r:id="rId170"/>
    <hyperlink ref="L58" r:id="rId171"/>
    <hyperlink ref="J59" r:id="rId172"/>
    <hyperlink ref="K59" r:id="rId173"/>
    <hyperlink ref="L59" r:id="rId174"/>
    <hyperlink ref="J60" r:id="rId175"/>
    <hyperlink ref="K60" r:id="rId176"/>
    <hyperlink ref="L60" r:id="rId177"/>
    <hyperlink ref="J61" r:id="rId178"/>
    <hyperlink ref="K61" r:id="rId179"/>
    <hyperlink ref="L61" r:id="rId180"/>
    <hyperlink ref="J62" r:id="rId181"/>
    <hyperlink ref="K62" r:id="rId182"/>
    <hyperlink ref="L62" r:id="rId183"/>
    <hyperlink ref="J63" r:id="rId184"/>
    <hyperlink ref="K63" r:id="rId185"/>
    <hyperlink ref="L63" r:id="rId186"/>
    <hyperlink ref="J64" r:id="rId187"/>
    <hyperlink ref="K64" r:id="rId188"/>
    <hyperlink ref="L64" r:id="rId189"/>
    <hyperlink ref="J65" r:id="rId190"/>
    <hyperlink ref="K65" r:id="rId191"/>
    <hyperlink ref="L65" r:id="rId192"/>
    <hyperlink ref="J66" r:id="rId193"/>
    <hyperlink ref="K66" r:id="rId194"/>
    <hyperlink ref="L66" r:id="rId195"/>
    <hyperlink ref="J67" r:id="rId196"/>
    <hyperlink ref="K67" r:id="rId197"/>
    <hyperlink ref="L67" r:id="rId198"/>
    <hyperlink ref="J68" r:id="rId199"/>
    <hyperlink ref="K68" r:id="rId200"/>
    <hyperlink ref="L68" r:id="rId201"/>
    <hyperlink ref="J69" r:id="rId202"/>
    <hyperlink ref="K69" r:id="rId203"/>
    <hyperlink ref="L69" r:id="rId204"/>
    <hyperlink ref="J70" r:id="rId205"/>
    <hyperlink ref="K70" r:id="rId206"/>
    <hyperlink ref="L70" r:id="rId207"/>
    <hyperlink ref="J71" r:id="rId208"/>
    <hyperlink ref="K71" r:id="rId209"/>
    <hyperlink ref="L71" r:id="rId210"/>
    <hyperlink ref="J72" r:id="rId211"/>
    <hyperlink ref="K72" r:id="rId212"/>
    <hyperlink ref="L72" r:id="rId213"/>
    <hyperlink ref="J73" r:id="rId214"/>
    <hyperlink ref="K73" r:id="rId215"/>
    <hyperlink ref="L73" r:id="rId216"/>
    <hyperlink ref="J74" r:id="rId217"/>
    <hyperlink ref="K74" r:id="rId218"/>
    <hyperlink ref="L74" r:id="rId219"/>
    <hyperlink ref="J75" r:id="rId220"/>
    <hyperlink ref="K75" r:id="rId221"/>
    <hyperlink ref="L75" r:id="rId222"/>
    <hyperlink ref="J76" r:id="rId223"/>
    <hyperlink ref="K76" r:id="rId224"/>
    <hyperlink ref="L76" r:id="rId225"/>
    <hyperlink ref="J77" r:id="rId226"/>
    <hyperlink ref="K77" r:id="rId227"/>
    <hyperlink ref="L77" r:id="rId228"/>
    <hyperlink ref="J78" r:id="rId229"/>
    <hyperlink ref="K78" r:id="rId230"/>
    <hyperlink ref="L78" r:id="rId231"/>
    <hyperlink ref="J79" r:id="rId232"/>
    <hyperlink ref="K79" r:id="rId233"/>
    <hyperlink ref="L79" r:id="rId234"/>
    <hyperlink ref="J80" r:id="rId235"/>
    <hyperlink ref="K80" r:id="rId236"/>
    <hyperlink ref="L80" r:id="rId237"/>
    <hyperlink ref="J81" r:id="rId238"/>
    <hyperlink ref="K81" r:id="rId239"/>
    <hyperlink ref="L81" r:id="rId240"/>
    <hyperlink ref="J82" r:id="rId241"/>
    <hyperlink ref="K82" r:id="rId242"/>
    <hyperlink ref="L82" r:id="rId243"/>
    <hyperlink ref="J83" r:id="rId244"/>
    <hyperlink ref="K83" r:id="rId245"/>
    <hyperlink ref="L83" r:id="rId246"/>
    <hyperlink ref="J84" r:id="rId247"/>
    <hyperlink ref="K84" r:id="rId248"/>
    <hyperlink ref="L84" r:id="rId249"/>
    <hyperlink ref="J85" r:id="rId250"/>
    <hyperlink ref="K85" r:id="rId251"/>
    <hyperlink ref="L85" r:id="rId252"/>
    <hyperlink ref="J86" r:id="rId253"/>
    <hyperlink ref="K86" r:id="rId254"/>
    <hyperlink ref="L86" r:id="rId255"/>
    <hyperlink ref="J87" r:id="rId256"/>
    <hyperlink ref="K87" r:id="rId257"/>
    <hyperlink ref="L87" r:id="rId258"/>
    <hyperlink ref="J88" r:id="rId259"/>
    <hyperlink ref="K88" r:id="rId260"/>
    <hyperlink ref="L88" r:id="rId261"/>
    <hyperlink ref="J89" r:id="rId262"/>
    <hyperlink ref="K89" r:id="rId263"/>
    <hyperlink ref="L89" r:id="rId264"/>
    <hyperlink ref="J90" r:id="rId265"/>
    <hyperlink ref="K90" r:id="rId266"/>
    <hyperlink ref="L90" r:id="rId267"/>
    <hyperlink ref="J91" r:id="rId268"/>
    <hyperlink ref="K91" r:id="rId269"/>
    <hyperlink ref="L91" r:id="rId270"/>
    <hyperlink ref="J92" r:id="rId271"/>
    <hyperlink ref="K92" r:id="rId272"/>
    <hyperlink ref="L92" r:id="rId273"/>
    <hyperlink ref="J93" r:id="rId274"/>
    <hyperlink ref="K93" r:id="rId275"/>
    <hyperlink ref="L93" r:id="rId276"/>
    <hyperlink ref="J94" r:id="rId277"/>
    <hyperlink ref="K94" r:id="rId278"/>
    <hyperlink ref="L94" r:id="rId279"/>
    <hyperlink ref="J95" r:id="rId280"/>
    <hyperlink ref="K95" r:id="rId281"/>
    <hyperlink ref="L95" r:id="rId282"/>
    <hyperlink ref="J96" r:id="rId283"/>
    <hyperlink ref="K96" r:id="rId284"/>
    <hyperlink ref="L96" r:id="rId285"/>
    <hyperlink ref="J97" r:id="rId286"/>
    <hyperlink ref="K97" r:id="rId287"/>
    <hyperlink ref="L97" r:id="rId288"/>
    <hyperlink ref="J98" r:id="rId289"/>
    <hyperlink ref="K98" r:id="rId290"/>
    <hyperlink ref="L98" r:id="rId291"/>
    <hyperlink ref="J99" r:id="rId292"/>
    <hyperlink ref="K99" r:id="rId293"/>
    <hyperlink ref="L99" r:id="rId294"/>
    <hyperlink ref="J100" r:id="rId295"/>
    <hyperlink ref="K100" r:id="rId296"/>
    <hyperlink ref="L100" r:id="rId297"/>
    <hyperlink ref="J101" r:id="rId298"/>
    <hyperlink ref="K101" r:id="rId299"/>
    <hyperlink ref="L101" r:id="rId300"/>
    <hyperlink ref="J102" r:id="rId301"/>
    <hyperlink ref="K102" r:id="rId302"/>
    <hyperlink ref="L102" r:id="rId303"/>
    <hyperlink ref="J103" r:id="rId304"/>
    <hyperlink ref="K103" r:id="rId305"/>
    <hyperlink ref="L103" r:id="rId306"/>
    <hyperlink ref="J104" r:id="rId307"/>
    <hyperlink ref="K104" r:id="rId308"/>
    <hyperlink ref="L104" r:id="rId309"/>
    <hyperlink ref="J105" r:id="rId310"/>
    <hyperlink ref="K105" r:id="rId311"/>
    <hyperlink ref="L105" r:id="rId312"/>
    <hyperlink ref="J106" r:id="rId313"/>
    <hyperlink ref="K106" r:id="rId314"/>
    <hyperlink ref="L106" r:id="rId315"/>
    <hyperlink ref="J107" r:id="rId316"/>
    <hyperlink ref="K107" r:id="rId317"/>
    <hyperlink ref="L107" r:id="rId318"/>
    <hyperlink ref="J108" r:id="rId319"/>
    <hyperlink ref="K108" r:id="rId320"/>
    <hyperlink ref="L108" r:id="rId321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11.7-11.11考核数据表</vt:lpstr>
      <vt:lpstr>员工个人销售奖励</vt:lpstr>
      <vt:lpstr>片区奖罚</vt:lpstr>
      <vt:lpstr>存健康考试处罚</vt:lpstr>
      <vt:lpstr>PK奖励（已发放）</vt:lpstr>
      <vt:lpstr>双十一未开展社区活动</vt:lpstr>
      <vt:lpstr>员工奖罚分配明细</vt:lpstr>
      <vt:lpstr>门店PK奖励分配明细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2020-11-03T10:50:00Z</dcterms:created>
  <dcterms:modified xsi:type="dcterms:W3CDTF">2020-11-24T08:33:55Z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