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935" activeTab="7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<sst xmlns="http://schemas.openxmlformats.org/spreadsheetml/2006/main" count="8662" uniqueCount="2819">
  <si>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</si>
  <si>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</si>
  <si>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</si>
  <si>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</si>
  <si>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</si>
  <si>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</si>
  <si>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</si>
  <si>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</si>
  <si>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</si>
  <si>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</si>
  <si>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</si>
  <si>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</si>
  <si>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</si>
  <si>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</si>
  <si>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</si>
  <si>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</si>
  <si>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</si>
  <si>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</si>
  <si>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</si>
  <si>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</si>
  <si>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</si>
  <si>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</si>
  <si>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</si>
  <si>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</si>
  <si>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</si>
  <si>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</si>
  <si>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</si>
  <si>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</si>
  <si>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</si>
  <si>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</si>
  <si>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</si>
  <si>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</si>
  <si>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</si>
  <si>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</si>
  <si>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</si>
  <si>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</si>
  <si>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</si>
  <si>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</si>
  <si>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</si>
  <si>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</si>
  <si>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</si>
  <si>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</si>
  <si>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</si>
  <si>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</si>
  <si>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</si>
  <si>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</si>
  <si>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</si>
  <si>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</si>
  <si>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</si>
  <si>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</si>
  <si>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</si>
  <si>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</si>
  <si>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</si>
  <si>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</si>
  <si>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</si>
  <si>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</si>
  <si>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</si>
  <si>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</si>
  <si>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</si>
  <si>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</si>
  <si>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</si>
  <si>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</si>
  <si>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</si>
  <si>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</si>
  <si>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</si>
  <si>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</si>
  <si>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</si>
  <si>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</si>
  <si>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</si>
  <si>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</si>
  <si>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</si>
  <si>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</si>
  <si>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</si>
  <si>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</si>
  <si>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</si>
  <si>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</si>
  <si>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</si>
  <si>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</si>
  <si>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</si>
  <si>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</si>
  <si>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</si>
  <si>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</si>
  <si>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</si>
  <si>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</si>
  <si>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</si>
  <si>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</si>
  <si>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</si>
  <si>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</si>
  <si>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</si>
  <si>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</si>
  <si>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</si>
  <si>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</si>
  <si>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</si>
  <si>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</si>
  <si>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</si>
  <si>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</si>
  <si>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</si>
  <si>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</si>
  <si>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</si>
  <si>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</si>
  <si>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</si>
  <si>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</si>
  <si>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</si>
  <si>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</si>
  <si>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</si>
  <si>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</si>
  <si>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</si>
  <si>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</si>
  <si>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</si>
  <si>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</si>
  <si>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</si>
  <si>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</si>
  <si>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</si>
  <si>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</si>
  <si>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</si>
  <si>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</si>
  <si>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</si>
  <si>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</si>
  <si>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</si>
  <si>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</si>
  <si>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</si>
  <si>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</si>
  <si>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</si>
  <si>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</si>
  <si>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</si>
  <si>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</si>
  <si>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</si>
  <si>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</si>
  <si>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</si>
  <si>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</si>
  <si>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</si>
  <si>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</si>
  <si>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</si>
  <si>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</si>
  <si>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</si>
  <si>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</si>
  <si>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</si>
  <si>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</si>
  <si>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</si>
  <si>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</si>
  <si>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</si>
  <si>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</si>
  <si>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</si>
  <si>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</si>
  <si>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</si>
  <si>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</si>
  <si>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</si>
  <si>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</si>
  <si>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</si>
  <si>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</si>
  <si>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</si>
  <si>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</si>
  <si>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</si>
  <si>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</si>
  <si>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</si>
  <si>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</si>
  <si>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</si>
  <si>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</si>
  <si>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</si>
  <si>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</si>
  <si>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</si>
  <si>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</si>
  <si>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</si>
  <si>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</si>
  <si>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</si>
  <si>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</si>
  <si>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</si>
  <si>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</si>
  <si>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</si>
  <si>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</si>
  <si>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</si>
  <si>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</si>
  <si>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</si>
  <si>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</si>
  <si>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</si>
  <si>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</si>
  <si>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</si>
  <si>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</si>
  <si>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</si>
  <si>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</si>
  <si>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</si>
  <si>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</si>
  <si>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</si>
  <si>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</si>
  <si>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</si>
  <si>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</si>
  <si>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</si>
  <si>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</si>
  <si>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</si>
  <si>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</si>
  <si>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</si>
  <si>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</si>
  <si>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</si>
  <si>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</si>
  <si>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</si>
  <si>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</si>
  <si>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</si>
  <si>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</si>
  <si>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</si>
  <si>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</si>
  <si>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</si>
  <si>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</si>
  <si>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</si>
  <si>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</si>
  <si>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</si>
  <si>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</si>
  <si>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</si>
  <si>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</si>
  <si>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</si>
  <si>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</si>
  <si>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</si>
  <si>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</si>
  <si>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</si>
  <si>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</si>
  <si>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</si>
  <si>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</si>
  <si>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</si>
  <si>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</si>
  <si>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</si>
  <si>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</si>
  <si>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</si>
  <si>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</si>
  <si>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</si>
  <si>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</si>
  <si>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</si>
  <si>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</si>
  <si>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</si>
  <si>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</si>
  <si>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</si>
  <si>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</si>
  <si>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</si>
  <si>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</si>
  <si>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</si>
  <si>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</si>
  <si>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</si>
  <si>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</si>
  <si>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</si>
  <si>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</si>
  <si>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</si>
  <si>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</si>
  <si>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</si>
  <si>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</si>
  <si>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</si>
  <si>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</si>
  <si>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</si>
  <si>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</si>
  <si>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</si>
  <si>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</si>
  <si>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</si>
  <si>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</si>
  <si>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</si>
  <si>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</si>
  <si>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</si>
  <si>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</si>
  <si>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</si>
  <si>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</si>
  <si>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</si>
  <si>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</si>
  <si>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</si>
  <si>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</si>
  <si>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</si>
  <si>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</si>
  <si>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</si>
  <si>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</si>
  <si>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</si>
  <si>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</si>
  <si>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</si>
  <si>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</si>
  <si>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</si>
  <si>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</si>
  <si>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</si>
  <si>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</si>
  <si>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</si>
  <si>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</si>
  <si>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</si>
  <si>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</si>
  <si>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</si>
  <si>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</si>
  <si>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</si>
  <si>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</si>
  <si>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</si>
  <si>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</si>
  <si>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</si>
  <si>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</si>
  <si>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</si>
  <si>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</si>
  <si>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</si>
  <si>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</si>
  <si>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</si>
  <si>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</si>
  <si>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</si>
  <si>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</si>
  <si>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</si>
  <si>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</si>
  <si>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</si>
  <si>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</si>
  <si>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</si>
  <si>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</si>
  <si>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</si>
  <si>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</si>
  <si>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</si>
  <si>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</si>
  <si>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</si>
  <si>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</si>
  <si>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</si>
  <si>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</si>
  <si>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</si>
  <si>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</si>
  <si>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</si>
  <si>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</si>
  <si>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</si>
  <si>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</si>
  <si>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</si>
  <si>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</si>
  <si>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</si>
  <si>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</si>
  <si>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</si>
  <si>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</si>
  <si>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</si>
  <si>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</si>
  <si>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</si>
  <si>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</si>
  <si>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</si>
  <si>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</si>
  <si>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</si>
  <si>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</si>
  <si>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</si>
  <si>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</si>
  <si>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</si>
  <si>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</si>
  <si>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</si>
  <si>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</si>
  <si>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</si>
  <si>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</si>
  <si>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</si>
  <si>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</si>
  <si>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</si>
  <si>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</si>
  <si>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</si>
  <si>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</si>
  <si>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</si>
  <si>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</si>
  <si>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</si>
  <si>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</si>
  <si>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</si>
  <si>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</si>
  <si>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</si>
  <si>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</si>
  <si>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</si>
  <si>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</si>
  <si>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</si>
  <si>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</si>
  <si>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</si>
  <si>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</si>
  <si>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</si>
  <si>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</si>
  <si>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</si>
  <si>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</si>
  <si>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</si>
  <si>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</si>
  <si>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</si>
  <si>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</si>
  <si>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</si>
  <si>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</si>
  <si>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</si>
  <si>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</si>
  <si>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</si>
  <si>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</si>
  <si>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</si>
  <si>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</si>
  <si>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</si>
  <si>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</si>
  <si>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</si>
  <si>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</si>
  <si>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</si>
  <si>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</si>
  <si>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</si>
  <si>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</si>
  <si>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</si>
  <si>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</si>
  <si>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</si>
  <si>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</si>
  <si>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</si>
  <si>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</si>
  <si>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</si>
  <si>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</si>
  <si>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</si>
  <si>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</si>
  <si>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</si>
  <si>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</si>
  <si>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</si>
  <si>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</si>
  <si>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</si>
  <si>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</si>
  <si>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</si>
  <si>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</si>
  <si>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</si>
  <si>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</si>
  <si>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</si>
  <si>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</si>
  <si>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</si>
  <si>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</si>
  <si>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</si>
  <si>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</si>
  <si>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</si>
  <si>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</si>
  <si>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</si>
  <si>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</si>
  <si>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</si>
  <si>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</si>
  <si>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</si>
  <si>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</si>
  <si>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</si>
  <si>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</si>
  <si>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</si>
  <si>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</si>
  <si>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</si>
  <si>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</si>
  <si>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</si>
  <si>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</si>
  <si>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</si>
  <si>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</si>
  <si>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</si>
  <si>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</si>
  <si>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</si>
  <si>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</si>
  <si>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</si>
  <si>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</si>
  <si>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</si>
  <si>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</si>
  <si>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</si>
  <si>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</si>
  <si>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</si>
  <si>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</si>
  <si>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</si>
  <si>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</si>
  <si>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</si>
  <si>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</si>
  <si>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</si>
  <si>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</si>
  <si>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</si>
  <si>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</si>
  <si>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</si>
  <si>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</si>
  <si>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</si>
  <si>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</si>
  <si>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</si>
  <si>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</si>
  <si>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</si>
  <si>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</si>
  <si>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</si>
  <si>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</si>
  <si>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</si>
  <si>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</si>
  <si>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</si>
  <si>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</si>
  <si>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</si>
  <si>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</si>
  <si>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</si>
  <si>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</si>
  <si>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</si>
  <si>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</si>
  <si>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</si>
  <si>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</si>
  <si>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</si>
  <si>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</si>
  <si>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</si>
  <si>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</si>
  <si>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</si>
  <si>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</si>
  <si>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</si>
  <si>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</si>
  <si>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</si>
  <si>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</si>
  <si>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</si>
  <si>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</si>
  <si>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</si>
  <si>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</si>
  <si>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</si>
  <si>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</si>
  <si>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</si>
  <si>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</si>
  <si>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</si>
  <si>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</si>
  <si>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</si>
  <si>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</si>
  <si>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</si>
  <si>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</si>
  <si>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</si>
  <si>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</si>
  <si>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</si>
  <si>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</si>
  <si>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</si>
  <si>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</si>
  <si>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</si>
  <si>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</si>
  <si>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</si>
  <si>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</si>
  <si>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</si>
  <si>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</si>
  <si>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</si>
  <si>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</si>
  <si>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</si>
  <si>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</si>
  <si>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</si>
  <si>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</si>
  <si>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</si>
  <si>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</si>
  <si>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</si>
  <si>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</si>
  <si>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</si>
  <si>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</si>
  <si>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</si>
  <si>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</si>
  <si>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</si>
  <si>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</si>
  <si>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</si>
  <si>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</si>
  <si>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</si>
  <si>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</si>
  <si>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</si>
  <si>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</si>
  <si>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</si>
  <si>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</si>
  <si>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</si>
  <si>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</si>
  <si>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</si>
  <si>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</si>
  <si>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</si>
  <si>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</si>
  <si>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</si>
  <si>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</si>
  <si>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</si>
  <si>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</si>
  <si>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</si>
  <si>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</si>
  <si>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</si>
  <si>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</si>
  <si>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</si>
  <si>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</si>
  <si>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</si>
  <si>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</si>
  <si>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</si>
  <si>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</si>
  <si>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</si>
  <si>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</si>
  <si>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</si>
  <si>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</si>
  <si>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</si>
  <si>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</si>
  <si>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</si>
  <si>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</si>
  <si>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</si>
  <si>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</si>
  <si>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</si>
  <si>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</si>
  <si>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</si>
  <si>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</si>
  <si>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</si>
  <si>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</si>
  <si>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</si>
  <si>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</si>
  <si>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</si>
  <si>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</si>
  <si>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</si>
  <si>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</si>
  <si>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</si>
  <si>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</si>
  <si>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</si>
  <si>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</si>
  <si>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</si>
  <si>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</si>
  <si>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</si>
  <si>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</si>
  <si>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</si>
  <si>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</si>
  <si>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</si>
  <si>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</si>
  <si>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</si>
  <si>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</si>
  <si>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</si>
  <si>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</si>
  <si>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</si>
  <si>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</si>
  <si>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</si>
  <si>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</si>
  <si>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</si>
  <si>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</si>
  <si>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</si>
  <si>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</si>
  <si>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</si>
  <si>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</si>
  <si>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</si>
  <si>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</si>
  <si>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</si>
  <si>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</si>
  <si>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</si>
  <si>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</si>
  <si>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</si>
  <si>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</si>
  <si>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</si>
  <si>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</si>
  <si>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</si>
  <si>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</si>
  <si>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</si>
  <si>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</si>
  <si>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</si>
  <si>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</si>
  <si>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</si>
  <si>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</si>
  <si>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</si>
  <si>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</si>
  <si>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</si>
  <si>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</si>
  <si>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</si>
  <si>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</si>
  <si>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</si>
  <si>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</si>
  <si>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</si>
  <si>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</si>
  <si>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</si>
  <si>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</si>
  <si>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</si>
  <si>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</si>
  <si>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</si>
  <si>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</si>
  <si>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</si>
  <si>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</si>
  <si>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</si>
  <si>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</si>
  <si>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</si>
  <si>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</si>
  <si>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</si>
  <si>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</si>
  <si>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</si>
  <si>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</si>
  <si>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</si>
  <si>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</si>
  <si>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</si>
  <si>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</si>
  <si>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</si>
  <si>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</si>
  <si>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</si>
  <si>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</si>
  <si>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</si>
  <si>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</si>
  <si>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</si>
  <si>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</si>
  <si>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</si>
  <si>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</si>
  <si>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</si>
  <si>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</si>
  <si>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</si>
  <si>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</si>
  <si>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</si>
  <si>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</si>
  <si>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</si>
  <si>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</si>
  <si>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</si>
  <si>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</si>
  <si>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</si>
  <si>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</si>
  <si>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</si>
  <si>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</si>
  <si>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</si>
  <si>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</si>
  <si>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</si>
  <si>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</si>
  <si>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</si>
  <si>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</si>
  <si>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</si>
  <si>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</si>
  <si>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</si>
  <si>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</si>
  <si>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</si>
  <si>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</si>
  <si>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</si>
  <si>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</si>
  <si>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</si>
  <si>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</si>
  <si>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</si>
  <si>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</si>
  <si>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</si>
  <si>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</si>
  <si>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</si>
  <si>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</si>
  <si>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</si>
  <si>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</si>
  <si>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</si>
  <si>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</si>
  <si>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</si>
  <si>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</si>
  <si>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</si>
  <si>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</si>
  <si>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</si>
  <si>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</si>
  <si>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</si>
  <si>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</si>
  <si>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</si>
  <si>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</si>
  <si>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</si>
  <si>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</si>
  <si>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</si>
  <si>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</si>
  <si>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</si>
  <si>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</si>
  <si>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</si>
  <si>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</si>
  <si>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</si>
  <si>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</si>
  <si>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</si>
  <si>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</si>
  <si>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</si>
  <si>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</si>
  <si>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</si>
  <si>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</si>
  <si>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</si>
  <si>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</si>
  <si>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</si>
  <si>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</si>
  <si>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</si>
  <si>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</si>
  <si>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</si>
  <si>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</si>
  <si>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</si>
  <si>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</si>
  <si>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</si>
  <si>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</si>
  <si>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</si>
  <si>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</si>
  <si>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</si>
  <si>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</si>
  <si>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</si>
  <si>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</si>
  <si>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</si>
  <si>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</si>
  <si>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</si>
  <si>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</si>
  <si>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</si>
  <si>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</si>
  <si>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</si>
  <si>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</si>
  <si>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</si>
  <si>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</si>
  <si>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</si>
  <si>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</si>
  <si>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</si>
  <si>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</si>
  <si>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</si>
  <si>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</si>
  <si>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</si>
  <si>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</si>
  <si>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</si>
  <si>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</si>
  <si>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</si>
  <si>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</si>
  <si>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</si>
  <si>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</si>
  <si>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</si>
  <si>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</si>
  <si>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</si>
  <si>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</si>
  <si>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</si>
  <si>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</si>
  <si>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</si>
  <si>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</si>
  <si>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</si>
  <si>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</si>
  <si>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</si>
  <si>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</si>
  <si>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</si>
  <si>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</si>
  <si>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</si>
  <si>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</si>
  <si>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</si>
  <si>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</si>
  <si>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</si>
  <si>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</si>
  <si>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</si>
  <si>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</si>
  <si>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</si>
  <si>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</si>
  <si>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</si>
  <si>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</si>
  <si>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</si>
  <si>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</si>
  <si>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</si>
  <si>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</si>
  <si>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</si>
  <si>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</si>
  <si>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</si>
  <si>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</si>
  <si>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</si>
  <si>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</si>
  <si>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</si>
  <si>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</si>
  <si>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</si>
  <si>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</si>
  <si>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</si>
  <si>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</si>
  <si>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</si>
  <si>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</si>
  <si>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</si>
  <si>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</si>
  <si>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</si>
  <si>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</si>
  <si>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</si>
  <si>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</si>
  <si>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</si>
  <si>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</si>
  <si>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</si>
  <si>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</si>
  <si>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</si>
  <si>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</si>
  <si>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</si>
  <si>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</si>
  <si>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</si>
  <si>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</si>
  <si>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</si>
  <si>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</si>
  <si>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</si>
  <si>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</si>
  <si>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</si>
  <si>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</si>
  <si>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</si>
  <si>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</si>
  <si>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</si>
  <si>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</si>
  <si>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</si>
  <si>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</si>
  <si>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</si>
  <si>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</si>
  <si>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</si>
  <si>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</si>
  <si>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</si>
  <si>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</si>
  <si>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</si>
  <si>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</si>
  <si>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</si>
  <si>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</si>
  <si>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</si>
  <si>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</si>
  <si>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</si>
  <si>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</si>
  <si>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</si>
  <si>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</si>
  <si>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</si>
  <si>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</si>
  <si>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</si>
  <si>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</si>
  <si>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</si>
  <si>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</si>
  <si>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</si>
  <si>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</si>
  <si>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</si>
  <si>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</si>
  <si>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</si>
  <si>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</si>
  <si>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</si>
  <si>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</si>
  <si>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</si>
  <si>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</si>
  <si>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</si>
  <si>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</si>
  <si>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</si>
  <si>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</si>
  <si>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</si>
  <si>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</si>
  <si>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</si>
  <si>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</si>
  <si>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</si>
  <si>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</si>
  <si>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</si>
  <si>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</si>
  <si>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</si>
  <si>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</si>
  <si>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</si>
  <si>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</si>
  <si>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</si>
  <si>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</si>
  <si>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</si>
  <si>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</si>
  <si>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</si>
  <si>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</si>
  <si>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</si>
  <si>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</si>
  <si>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</si>
  <si>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</si>
  <si>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</si>
  <si>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</si>
  <si>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</si>
  <si>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</si>
  <si>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</si>
  <si>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</si>
  <si>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</si>
  <si>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</si>
  <si>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</si>
  <si>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</si>
  <si>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</si>
  <si>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</si>
  <si>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</si>
  <si>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</si>
  <si>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</si>
  <si>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</si>
  <si>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</si>
  <si>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</si>
  <si>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</si>
  <si>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</si>
  <si>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</si>
  <si>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</si>
  <si>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</si>
  <si>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</si>
  <si>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</si>
  <si>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</si>
  <si>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</si>
  <si>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</si>
  <si>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</si>
  <si>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</si>
  <si>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</si>
  <si>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</si>
  <si>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</si>
  <si>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</si>
  <si>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</si>
  <si>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</si>
  <si>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</si>
  <si>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</si>
  <si>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</si>
  <si>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</si>
  <si>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</si>
  <si>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</si>
  <si>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</si>
  <si>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</si>
  <si>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</si>
  <si>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</si>
  <si>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</si>
  <si>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</si>
  <si>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</si>
  <si>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</si>
  <si>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</si>
  <si>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</si>
  <si>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</si>
  <si>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</si>
  <si>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</si>
  <si>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</si>
  <si>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</si>
  <si>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</si>
  <si>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</si>
  <si>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</si>
  <si>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</si>
  <si>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</si>
  <si>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</si>
  <si>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</si>
  <si>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</si>
  <si>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</si>
  <si>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</si>
  <si>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</si>
  <si>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</si>
  <si>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</si>
  <si>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</si>
  <si>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</si>
  <si>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</si>
  <si>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</si>
  <si>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</si>
  <si>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</si>
  <si>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</si>
  <si>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</si>
  <si>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</si>
  <si>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</si>
  <si>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</si>
  <si>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</si>
  <si>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</si>
  <si>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</si>
  <si>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</si>
  <si>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</si>
  <si>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</si>
  <si>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</si>
  <si>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</si>
  <si>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</si>
  <si>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</si>
  <si>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</si>
  <si>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</si>
  <si>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</si>
  <si>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</si>
  <si>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</si>
  <si>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</si>
  <si>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</si>
  <si>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</si>
  <si>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</si>
  <si>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</si>
  <si>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</si>
  <si>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</si>
  <si>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</si>
  <si>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</si>
  <si>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</si>
  <si>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</si>
  <si>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</si>
  <si>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</si>
  <si>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</si>
  <si>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</si>
  <si>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</si>
  <si>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</si>
  <si>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</si>
  <si>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</si>
  <si>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</si>
  <si>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</si>
  <si>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</si>
  <si>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</si>
  <si>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</si>
  <si>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</si>
  <si>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</si>
  <si>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</si>
  <si>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</si>
  <si>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</si>
  <si>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</si>
  <si>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</si>
  <si>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</si>
  <si>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</si>
  <si>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</si>
  <si>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</si>
  <si>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</si>
  <si>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</si>
  <si>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</si>
  <si>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</si>
  <si>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</si>
  <si>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</si>
  <si>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</si>
  <si>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</si>
  <si>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</si>
  <si>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</si>
  <si>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</si>
  <si>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</si>
  <si>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</si>
  <si>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</si>
  <si>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</si>
  <si>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</si>
  <si>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</si>
  <si>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</si>
  <si>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</si>
  <si>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</si>
  <si>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</si>
  <si>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</si>
  <si>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</si>
  <si>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</si>
  <si>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</si>
  <si>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</si>
  <si>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</si>
  <si>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</si>
  <si>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</si>
  <si>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</si>
  <si>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</si>
  <si>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</si>
  <si>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</si>
  <si>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</si>
  <si>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</si>
  <si>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</si>
  <si>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</si>
  <si>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</si>
  <si>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</si>
  <si>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</si>
  <si>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</si>
  <si>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</si>
  <si>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</si>
  <si>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</si>
  <si>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</si>
  <si>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</si>
  <si>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</si>
  <si>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</si>
  <si>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</si>
  <si>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</si>
  <si>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</si>
  <si>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</si>
  <si>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</si>
  <si>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</si>
  <si>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</si>
  <si>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</si>
  <si>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</si>
  <si>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</si>
  <si>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</si>
  <si>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</si>
  <si>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</si>
  <si>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</si>
  <si>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</si>
  <si>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</si>
  <si>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</si>
  <si>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</si>
  <si>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</si>
  <si>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</si>
  <si>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</si>
  <si>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</si>
  <si>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</si>
  <si>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</si>
  <si>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</si>
  <si>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</si>
  <si>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</si>
  <si>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</si>
  <si>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</si>
  <si>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</si>
  <si>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</si>
  <si>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</si>
  <si>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</si>
  <si>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</si>
  <si>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</si>
  <si>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</si>
  <si>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</si>
  <si>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</si>
  <si>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</si>
  <si>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</si>
  <si>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</si>
  <si>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</si>
  <si>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</si>
  <si>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</si>
  <si>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</si>
  <si>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</si>
  <si>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</si>
  <si>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</si>
  <si>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</si>
  <si>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</si>
  <si>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</si>
  <si>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</si>
  <si>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</si>
  <si>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</si>
  <si>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</si>
  <si>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</si>
  <si>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</si>
  <si>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</si>
  <si>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</si>
  <si>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</si>
  <si>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</si>
  <si>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</si>
  <si>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</si>
  <si>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</si>
  <si>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</si>
  <si>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</si>
  <si>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</si>
  <si>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</si>
  <si>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</si>
  <si>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</si>
  <si>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</si>
  <si>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</si>
  <si>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</si>
  <si>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</si>
  <si>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</si>
  <si>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</si>
  <si>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</si>
  <si>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</si>
  <si>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</si>
  <si>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</si>
  <si>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</si>
  <si>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</si>
  <si>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</si>
  <si>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</si>
  <si>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</si>
  <si>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</si>
  <si>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</si>
  <si>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</si>
  <si>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</si>
  <si>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</si>
  <si>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</si>
  <si>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</si>
  <si>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</si>
  <si>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</si>
  <si>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</si>
  <si>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</si>
  <si>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</si>
  <si>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</si>
  <si>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</si>
  <si>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</si>
  <si>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</si>
  <si>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</si>
  <si>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</si>
  <si>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</si>
  <si>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</si>
  <si>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</si>
  <si>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</si>
  <si>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</si>
  <si>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</si>
  <si>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</si>
  <si>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</si>
  <si>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</si>
  <si>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</si>
  <si>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</si>
  <si>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</si>
  <si>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</si>
  <si>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</si>
  <si>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</si>
  <si>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</si>
  <si>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</si>
  <si>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</si>
  <si>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</si>
  <si>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</si>
  <si>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</si>
  <si>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</si>
  <si>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</si>
  <si>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</si>
  <si>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</si>
  <si>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</si>
  <si>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</si>
  <si>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</si>
  <si>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</si>
  <si>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</si>
  <si>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</si>
  <si>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</si>
  <si>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</si>
  <si>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</si>
  <si>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</si>
  <si>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</si>
  <si>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</si>
  <si>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</si>
  <si>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</si>
  <si>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</si>
  <si>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</si>
  <si>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</si>
  <si>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</si>
  <si>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</si>
  <si>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</si>
  <si>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</si>
  <si>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</si>
  <si>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</si>
  <si>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</si>
  <si>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</si>
  <si>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</si>
  <si>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</si>
  <si>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</si>
  <si>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</si>
  <si>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</si>
  <si>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</si>
  <si>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</si>
  <si>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</si>
  <si>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</si>
  <si>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</si>
  <si>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</si>
  <si>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</si>
  <si>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</si>
  <si>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</si>
  <si>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</si>
  <si>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</si>
  <si>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</si>
  <si>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</si>
  <si>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</si>
  <si>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</si>
  <si>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</si>
  <si>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</si>
  <si>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</si>
  <si>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</si>
  <si>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</si>
  <si>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</si>
  <si>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</si>
  <si>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</si>
  <si>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</si>
  <si>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</si>
  <si>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</si>
  <si>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</si>
  <si>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</si>
  <si>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</si>
  <si>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</si>
  <si>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</si>
  <si>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</si>
  <si>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</si>
  <si>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</si>
  <si>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</si>
  <si>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</si>
  <si>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</si>
  <si>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</si>
  <si>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</si>
  <si>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</si>
  <si>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</si>
  <si>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</si>
  <si>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</si>
  <si>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</si>
  <si>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</si>
  <si>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</si>
  <si>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</si>
  <si>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</si>
  <si>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</si>
  <si>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</si>
  <si>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</si>
  <si>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</si>
  <si>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</si>
  <si>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</si>
  <si>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</si>
  <si>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</si>
  <si>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</si>
  <si>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</si>
  <si>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</si>
  <si>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</si>
  <si>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</si>
  <si>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</si>
  <si>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</si>
  <si>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</si>
  <si>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</si>
  <si>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</si>
  <si>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</si>
  <si>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</si>
  <si>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</si>
  <si>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</si>
  <si>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</si>
  <si>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</si>
  <si>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</si>
  <si>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</si>
  <si>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</si>
  <si>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</si>
  <si>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</si>
  <si>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</si>
  <si>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</si>
  <si>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</si>
  <si>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</si>
  <si>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</si>
  <si>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</si>
  <si>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</si>
  <si>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</si>
  <si>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</si>
  <si>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</si>
  <si>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</si>
  <si>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</si>
  <si>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</si>
  <si>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</si>
  <si>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</si>
  <si>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</si>
  <si>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</si>
  <si>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</si>
  <si>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</si>
  <si>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</si>
  <si>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</si>
  <si>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</si>
  <si>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</si>
  <si>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</si>
  <si>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</si>
  <si>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</si>
  <si>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</si>
  <si>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</si>
  <si>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</si>
  <si>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</si>
  <si>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</si>
  <si>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</si>
  <si>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</si>
  <si>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</si>
  <si>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</si>
  <si>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</si>
  <si>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</si>
  <si>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</si>
  <si>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</si>
  <si>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</si>
  <si>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</si>
  <si>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</si>
  <si>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</si>
  <si>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</si>
  <si>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</si>
  <si>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</si>
  <si>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</si>
  <si>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</si>
  <si>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</si>
  <si>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</si>
  <si>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</si>
  <si>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</si>
  <si>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</si>
  <si>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</si>
  <si>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</si>
  <si>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</si>
  <si>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</si>
  <si>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</si>
  <si>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</si>
  <si>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</si>
  <si>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</si>
  <si>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</si>
  <si>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</si>
  <si>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</si>
  <si>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</si>
  <si>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</si>
  <si>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</si>
  <si>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</si>
  <si>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</si>
  <si>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</si>
  <si>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</si>
  <si>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</si>
  <si>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</si>
  <si>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</si>
  <si>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</si>
  <si>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</si>
  <si>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</si>
  <si>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</si>
  <si>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</si>
  <si>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</si>
  <si>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</si>
  <si>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</si>
  <si>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</si>
  <si>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</si>
  <si>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</si>
  <si>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</si>
  <si>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</si>
  <si>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</si>
  <si>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</si>
  <si>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</si>
  <si>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</si>
  <si>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</si>
  <si>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</si>
  <si>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</si>
  <si>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</si>
  <si>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</si>
  <si>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</si>
  <si>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</si>
  <si>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</si>
  <si>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</si>
  <si>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</si>
  <si>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</si>
  <si>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</si>
  <si>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</si>
  <si>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</si>
  <si>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</si>
  <si>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</si>
  <si>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</si>
  <si>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</si>
  <si>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</si>
  <si>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</si>
  <si>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</si>
  <si>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</si>
  <si>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</si>
  <si>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</si>
  <si>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</si>
  <si>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</si>
  <si>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</si>
  <si>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</si>
  <si>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</si>
  <si>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</si>
  <si>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</si>
  <si>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</si>
  <si>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</si>
  <si>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</si>
  <si>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</si>
  <si>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</si>
  <si>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</si>
  <si>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</si>
  <si>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</si>
  <si>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</si>
  <si>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</si>
  <si>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</si>
  <si>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</si>
  <si>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</si>
  <si>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</si>
  <si>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</si>
  <si>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</si>
  <si>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</si>
  <si>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</si>
  <si>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</si>
  <si>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</si>
  <si>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</si>
  <si>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</si>
  <si>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</si>
  <si>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</si>
  <si>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</si>
  <si>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</si>
  <si>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</si>
  <si>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</si>
  <si>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</si>
  <si>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</si>
  <si>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</si>
  <si>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</si>
  <si>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</si>
  <si>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</si>
  <si>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</si>
  <si>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</si>
  <si>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</si>
  <si>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</si>
  <si>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</si>
  <si>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</si>
  <si>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</si>
  <si>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</si>
  <si>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</si>
  <si>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</si>
  <si>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</si>
  <si>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</si>
  <si>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</si>
  <si>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</si>
  <si>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</si>
  <si>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</si>
  <si>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</si>
  <si>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</si>
  <si>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</si>
  <si>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</si>
  <si>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</si>
  <si>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</si>
  <si>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</si>
  <si>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</si>
  <si>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</si>
  <si>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</si>
  <si>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</si>
  <si>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</si>
  <si>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</si>
  <si>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</si>
  <si>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</si>
  <si>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</si>
  <si>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</si>
  <si>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</si>
  <si>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</si>
  <si>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</si>
  <si>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</si>
  <si>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</si>
  <si>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</si>
  <si>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</si>
  <si>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</si>
  <si>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</si>
  <si>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</si>
  <si>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</si>
  <si>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</si>
  <si>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</si>
  <si>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</si>
  <si>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</si>
  <si>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</si>
  <si>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</si>
  <si>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</si>
  <si>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</si>
  <si>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</si>
  <si>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</si>
  <si>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</si>
  <si>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</si>
  <si>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</si>
  <si>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</si>
  <si>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</si>
  <si>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</si>
  <si>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</si>
  <si>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</si>
  <si>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</si>
  <si>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</si>
  <si>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</si>
  <si>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</si>
  <si>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</si>
  <si>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</si>
  <si>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</si>
  <si>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</si>
  <si>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</si>
  <si>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</si>
  <si>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</si>
  <si>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</si>
  <si>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</si>
  <si>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</si>
  <si>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</si>
  <si>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</si>
  <si>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</si>
  <si>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</si>
  <si>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</si>
  <si>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</si>
  <si>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</si>
  <si>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</si>
  <si>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</si>
  <si>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</si>
  <si>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</si>
  <si>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</si>
  <si>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</si>
  <si>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</si>
  <si>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</si>
  <si>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</si>
  <si>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</si>
  <si>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</si>
  <si>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</si>
  <si>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</si>
  <si>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</si>
  <si>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</si>
  <si>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</si>
  <si>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</si>
  <si>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</si>
  <si>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</si>
  <si>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</si>
  <si>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</si>
  <si>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</si>
  <si>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</si>
  <si>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</si>
  <si>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</si>
  <si>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</si>
  <si>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</si>
  <si>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</si>
  <si>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</si>
  <si>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</si>
  <si>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</si>
  <si>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</si>
  <si>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</si>
  <si>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</si>
  <si>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</si>
  <si>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</si>
  <si>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</si>
  <si>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</si>
  <si>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</si>
  <si>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</si>
  <si>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</si>
  <si>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</si>
  <si>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</si>
  <si>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</si>
  <si>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</si>
  <si>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</si>
  <si>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</si>
  <si>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</si>
  <si>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</si>
  <si>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</si>
  <si>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</si>
  <si>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</si>
  <si>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</si>
  <si>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</si>
  <si>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</si>
  <si>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</si>
  <si>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</si>
  <si>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</si>
  <si>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</si>
  <si>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</si>
  <si>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</si>
  <si>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</si>
  <si>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</si>
  <si>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</si>
  <si>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</si>
  <si>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</si>
  <si>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</si>
  <si>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</si>
  <si>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</si>
  <si>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</si>
  <si>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</si>
  <si>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</si>
  <si>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</si>
  <si>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</si>
  <si>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</si>
  <si>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</si>
  <si>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</si>
  <si>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</si>
  <si>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</si>
  <si>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</si>
  <si>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</si>
  <si>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</si>
  <si>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</si>
  <si>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</si>
  <si>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</si>
  <si>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</si>
  <si>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</si>
  <si>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</si>
  <si>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</si>
  <si>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</si>
  <si>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</si>
  <si>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</si>
  <si>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</si>
  <si>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</si>
  <si>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</si>
  <si>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</si>
  <si>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</si>
  <si>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</si>
  <si>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</si>
  <si>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</si>
  <si>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</si>
  <si>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</si>
  <si>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</si>
  <si>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</si>
  <si>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</si>
  <si>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</si>
  <si>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</si>
  <si>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</si>
  <si>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</si>
  <si>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</si>
  <si>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</si>
  <si>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</si>
  <si>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</si>
  <si>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</si>
  <si>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</si>
  <si>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</si>
  <si>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</si>
  <si>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</si>
  <si>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</si>
  <si>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</si>
  <si>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</si>
  <si>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</si>
  <si>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</si>
  <si>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</si>
  <si>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</si>
  <si>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</si>
  <si>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</si>
  <si>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</si>
  <si>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</si>
  <si>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</si>
  <si>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</si>
  <si>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</si>
  <si>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</si>
  <si>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</si>
  <si>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</si>
  <si>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</si>
  <si>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</si>
  <si>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</si>
  <si>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</si>
  <si>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</si>
  <si>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</si>
  <si>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</si>
  <si>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</si>
  <si>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</si>
  <si>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</si>
  <si>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</si>
  <si>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</si>
  <si>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</si>
  <si>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</si>
  <si>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</si>
  <si>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</si>
  <si>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</si>
  <si>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</si>
  <si>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</si>
  <si>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</si>
  <si>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</si>
  <si>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</si>
  <si>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</si>
  <si>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</si>
  <si>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</si>
  <si>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</si>
  <si>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</si>
  <si>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</si>
  <si>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</si>
  <si>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</si>
  <si>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</si>
  <si>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</si>
  <si>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</si>
  <si>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</si>
  <si>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</si>
  <si>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</si>
  <si>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</si>
  <si>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</si>
  <si>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</si>
  <si>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</si>
  <si>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</si>
  <si>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</si>
  <si>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</si>
  <si>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</si>
  <si>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</si>
  <si>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</si>
  <si>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</si>
  <si>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</si>
  <si>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</si>
  <si>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</si>
  <si>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</si>
  <si>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</si>
  <si>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</si>
  <si>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</si>
  <si>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</si>
  <si>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</si>
  <si>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</si>
  <si>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</si>
  <si>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</si>
  <si>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</si>
  <si>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</si>
  <si>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</si>
  <si>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</si>
  <si>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</si>
  <si>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</si>
  <si>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</si>
  <si>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</si>
  <si>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</si>
  <si>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</si>
  <si>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</si>
  <si>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</si>
  <si>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</si>
  <si>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</si>
  <si>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</si>
  <si>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</si>
  <si>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</si>
  <si>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</si>
  <si>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</si>
  <si>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</si>
  <si>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</si>
  <si>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</si>
  <si>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</si>
  <si>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</si>
  <si>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</si>
  <si>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</si>
  <si>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</si>
  <si>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</si>
  <si>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</si>
  <si>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</si>
  <si>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</si>
  <si>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</si>
  <si>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</si>
  <si>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</si>
  <si>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</si>
  <si>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</si>
  <si>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</si>
  <si>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</si>
  <si>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</si>
  <si>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</si>
  <si>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</si>
  <si>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</si>
  <si>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</si>
  <si>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</si>
  <si>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</si>
  <si>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</si>
  <si>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</si>
  <si>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</si>
  <si>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</si>
  <si>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</si>
  <si>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</si>
  <si>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</si>
  <si>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</si>
  <si>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</si>
  <si>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</si>
  <si>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</si>
  <si>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</si>
  <si>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</si>
  <si>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</si>
  <si>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</si>
  <si>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</si>
  <si>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</si>
  <si>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</si>
  <si>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</si>
  <si>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</si>
  <si>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</si>
  <si>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</si>
  <si>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</si>
  <si>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</si>
  <si>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</si>
  <si>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</si>
  <si>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</si>
  <si>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</si>
  <si>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</si>
  <si>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</si>
  <si>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</si>
  <si>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</si>
  <si>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</si>
  <si>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</si>
  <si>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</si>
  <si>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</si>
  <si>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</si>
  <si>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</si>
  <si>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</si>
  <si>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</si>
  <si>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</si>
  <si>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</si>
  <si>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</si>
  <si>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</si>
  <si>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</si>
  <si>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</si>
  <si>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</si>
  <si>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</si>
  <si>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</si>
  <si>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</si>
  <si>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</si>
  <si>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</si>
  <si>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</si>
  <si>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</si>
  <si>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</si>
  <si>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</si>
  <si>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</si>
  <si>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</si>
  <si>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</si>
  <si>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</si>
  <si>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</si>
  <si>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</si>
  <si>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</si>
  <si>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</si>
  <si>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</si>
  <si>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</si>
  <si>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</si>
  <si>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</si>
  <si>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</si>
  <si>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</si>
  <si>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</si>
  <si>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</si>
  <si>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</si>
  <si>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</si>
  <si>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</si>
  <si>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</si>
  <si>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</si>
  <si>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</si>
  <si>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</si>
  <si>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</si>
  <si>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</si>
  <si>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</si>
  <si>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</si>
  <si>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</si>
  <si>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</si>
  <si>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</si>
  <si>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</si>
  <si>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</si>
  <si>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</si>
  <si>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</si>
  <si>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</si>
  <si>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</si>
  <si>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</si>
  <si>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</si>
  <si>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</si>
  <si>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</si>
  <si>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</si>
  <si>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</si>
  <si>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</si>
  <si>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</si>
  <si>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</si>
  <si>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</si>
  <si>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</si>
  <si>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</si>
  <si>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</si>
  <si>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</si>
  <si>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</si>
  <si>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</si>
  <si>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</si>
  <si>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</si>
  <si>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</si>
  <si>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</si>
  <si>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</si>
  <si>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</si>
  <si>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</si>
  <si>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</si>
  <si>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</si>
  <si>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</si>
  <si>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</si>
  <si>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</si>
  <si>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</si>
  <si>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</si>
  <si>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</si>
  <si>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</si>
  <si>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</si>
  <si>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</si>
  <si>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</si>
  <si>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</si>
  <si>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</si>
  <si>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</si>
  <si>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</si>
  <si>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</si>
  <si>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</si>
  <si>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</si>
  <si>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</si>
  <si>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</si>
  <si>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</si>
  <si>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</si>
  <si>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</si>
  <si>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</si>
  <si>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</si>
  <si>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</si>
  <si>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</si>
  <si>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</si>
  <si>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</si>
  <si>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</si>
  <si>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</si>
  <si>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</si>
  <si>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</si>
  <si>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</si>
  <si>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</si>
  <si>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</si>
  <si>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</si>
  <si>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</si>
  <si>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</si>
  <si>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</si>
  <si>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</si>
  <si>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</si>
  <si>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</si>
  <si>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</si>
  <si>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</si>
  <si>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</si>
  <si>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</si>
  <si>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</si>
  <si>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</si>
  <si>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</si>
  <si>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</si>
  <si>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</si>
  <si>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</si>
  <si>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</si>
  <si>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</si>
  <si>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</si>
  <si>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</si>
  <si>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</si>
  <si>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</si>
  <si>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</si>
  <si>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</si>
  <si>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</si>
  <si>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</si>
  <si>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</si>
  <si>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</si>
  <si>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</si>
  <si>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</si>
  <si>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</si>
  <si>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</si>
  <si>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</si>
  <si>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</si>
  <si>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</si>
  <si>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</si>
  <si>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</si>
  <si>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</si>
  <si>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</si>
  <si>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</si>
  <si>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</si>
  <si>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</si>
  <si>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</si>
  <si>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</si>
  <si>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</si>
  <si>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</si>
  <si>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</si>
  <si>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</si>
  <si>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</si>
  <si>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</si>
  <si>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</si>
  <si>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</si>
  <si>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</si>
  <si>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</si>
  <si>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</si>
  <si>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</si>
  <si>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</si>
  <si>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</si>
  <si>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</si>
  <si>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</si>
  <si>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</si>
  <si>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</si>
  <si>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</si>
  <si>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</si>
  <si>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</si>
  <si>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</si>
  <si>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</si>
  <si>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</si>
  <si>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</si>
  <si>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</si>
  <si>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</si>
  <si>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</si>
  <si>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</si>
  <si>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</si>
  <si>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</si>
  <si>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</si>
  <si>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</si>
  <si>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</si>
  <si>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</si>
  <si>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</si>
  <si>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</si>
  <si>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</si>
  <si>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</si>
  <si>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</si>
  <si>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</si>
  <si>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</si>
  <si>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</si>
  <si>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</si>
  <si>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</si>
  <si>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</si>
  <si>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</si>
  <si>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</si>
  <si>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</si>
  <si>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</si>
  <si>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</si>
  <si>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</si>
  <si>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</si>
  <si>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</si>
  <si>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</si>
  <si>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</si>
  <si>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</si>
  <si>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</si>
  <si>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</si>
  <si>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</si>
  <si>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</si>
  <si>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</si>
  <si>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</si>
  <si>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</si>
  <si>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</si>
  <si>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</si>
  <si>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</si>
  <si>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</si>
  <si>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</si>
  <si>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</si>
  <si>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</si>
  <si>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</si>
  <si>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</si>
  <si>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</si>
  <si>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</si>
  <si>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</si>
  <si>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</si>
  <si>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</si>
  <si>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</si>
  <si>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</si>
  <si>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</si>
  <si>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</si>
  <si>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</si>
  <si>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</si>
  <si>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</si>
  <si>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</si>
  <si>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</si>
  <si>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</si>
  <si>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</si>
  <si>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</si>
  <si>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</si>
  <si>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</si>
  <si>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</si>
  <si>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</si>
  <si>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</si>
  <si>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</si>
  <si>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</si>
  <si>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</si>
  <si>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</si>
  <si>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</si>
  <si>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</si>
  <si>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</si>
  <si>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</si>
  <si>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</si>
  <si>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</si>
  <si>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</si>
  <si>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</si>
  <si>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</si>
  <si>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</si>
  <si>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</si>
  <si>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</si>
  <si>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</si>
  <si>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</si>
  <si>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</si>
  <si>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</si>
  <si>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</si>
  <si>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</si>
  <si>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</si>
  <si>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</si>
  <si>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</si>
  <si>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</si>
  <si>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</si>
  <si>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</si>
  <si>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</si>
  <si>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</si>
  <si>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</si>
  <si>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</si>
  <si>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</si>
  <si>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</si>
  <si>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</si>
  <si>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</si>
  <si>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</si>
  <si>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</si>
  <si>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</si>
  <si>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</si>
  <si>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</si>
  <si>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</si>
  <si>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</si>
  <si>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</si>
  <si>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</si>
  <si>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</si>
  <si>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</si>
  <si>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</si>
  <si>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</si>
  <si>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</si>
  <si>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</si>
  <si>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</si>
  <si>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</si>
  <si>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</si>
  <si>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</si>
  <si>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东南片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</si>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</sst>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20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4" fillId="34" borderId="19" applyNumberFormat="0" applyAlignment="0" applyProtection="0">
      <alignment vertical="center"/>
    </xf>
    <xf numFmtId="0" fontId="47" fillId="34" borderId="14" applyNumberFormat="0" applyAlignment="0" applyProtection="0">
      <alignment vertical="center"/>
    </xf>
    <xf numFmtId="0" fontId="38" fillId="27" borderId="15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46" workbookViewId="0">
      <pane xSplit="2" topLeftCell="D1" activePane="topRight" state="frozen"/>
      <selection/>
      <selection pane="topRight" activeCell="Y7" sqref="Y7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8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8">
        <v>0</v>
      </c>
      <c r="H4" s="188">
        <v>0</v>
      </c>
      <c r="I4" s="202">
        <v>18000</v>
      </c>
      <c r="J4" s="108">
        <f t="shared" ref="J4:J67" si="0">I4*3</f>
        <v>54000</v>
      </c>
      <c r="K4" s="202">
        <f t="shared" ref="K4:K67" si="1">I4*M4</f>
        <v>3330</v>
      </c>
      <c r="L4" s="108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8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8">
        <f t="shared" ref="AD4:AD67" si="11">AC4*2</f>
        <v>5687.92660407674</v>
      </c>
      <c r="AE4" s="203">
        <v>0.218766407849105</v>
      </c>
      <c r="AF4" s="202">
        <v>14950</v>
      </c>
      <c r="AG4" s="108">
        <f t="shared" ref="AG4:AG67" si="12">AF4*2</f>
        <v>29900</v>
      </c>
      <c r="AH4" s="202">
        <v>3041.61875153004</v>
      </c>
      <c r="AI4" s="108">
        <f t="shared" ref="AI4:AI67" si="13">AH4*2</f>
        <v>6083.23750306008</v>
      </c>
      <c r="AJ4" s="241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8">
        <f t="shared" si="0"/>
        <v>78000</v>
      </c>
      <c r="K5" s="206">
        <f t="shared" si="1"/>
        <v>4810</v>
      </c>
      <c r="L5" s="108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8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8">
        <f t="shared" si="11"/>
        <v>6472.52316121346</v>
      </c>
      <c r="AE5" s="207">
        <v>0.202266348787921</v>
      </c>
      <c r="AF5" s="206">
        <v>18400</v>
      </c>
      <c r="AG5" s="108">
        <f t="shared" si="12"/>
        <v>36800</v>
      </c>
      <c r="AH5" s="206">
        <v>3461.1817604589</v>
      </c>
      <c r="AI5" s="108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1">
        <v>6</v>
      </c>
      <c r="H6" s="188">
        <v>2</v>
      </c>
      <c r="I6" s="202">
        <v>45000</v>
      </c>
      <c r="J6" s="108">
        <f t="shared" si="0"/>
        <v>135000</v>
      </c>
      <c r="K6" s="202">
        <f t="shared" si="1"/>
        <v>8325</v>
      </c>
      <c r="L6" s="108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8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8">
        <f t="shared" si="11"/>
        <v>14376.443669604</v>
      </c>
      <c r="AE6" s="203">
        <v>0.224631932337562</v>
      </c>
      <c r="AF6" s="202">
        <v>36800</v>
      </c>
      <c r="AG6" s="108">
        <f t="shared" si="12"/>
        <v>73600</v>
      </c>
      <c r="AH6" s="202">
        <v>7687.80325232073</v>
      </c>
      <c r="AI6" s="108">
        <f t="shared" si="13"/>
        <v>15375.6065046415</v>
      </c>
      <c r="AJ6" s="241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8">
        <f t="shared" si="0"/>
        <v>36000</v>
      </c>
      <c r="K7" s="206">
        <f t="shared" si="1"/>
        <v>2796.02082924546</v>
      </c>
      <c r="L7" s="108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8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8">
        <f t="shared" si="11"/>
        <v>4694.98497577468</v>
      </c>
      <c r="AE7" s="207">
        <v>0.300960575370171</v>
      </c>
      <c r="AF7" s="206">
        <v>8970</v>
      </c>
      <c r="AG7" s="108">
        <f t="shared" si="12"/>
        <v>17940</v>
      </c>
      <c r="AH7" s="206">
        <v>2510.64321579551</v>
      </c>
      <c r="AI7" s="108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8">
        <f t="shared" si="0"/>
        <v>27000</v>
      </c>
      <c r="K8" s="206">
        <f t="shared" si="1"/>
        <v>2596.51427162425</v>
      </c>
      <c r="L8" s="108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8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0.834998940834019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8">
        <f t="shared" si="11"/>
        <v>4359.98021443572</v>
      </c>
      <c r="AE8" s="207">
        <v>0.372647881575703</v>
      </c>
      <c r="AF8" s="206">
        <v>6727.5</v>
      </c>
      <c r="AG8" s="108">
        <f t="shared" si="12"/>
        <v>13455</v>
      </c>
      <c r="AH8" s="206">
        <v>2331.4994196695</v>
      </c>
      <c r="AI8" s="108">
        <f t="shared" si="13"/>
        <v>4662.998839339</v>
      </c>
      <c r="AJ8" s="242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8">
        <f t="shared" si="0"/>
        <v>40500</v>
      </c>
      <c r="K9" s="206">
        <f t="shared" si="1"/>
        <v>3051.89371526942</v>
      </c>
      <c r="L9" s="108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8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0.864732509689893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8">
        <f t="shared" si="11"/>
        <v>5124.63819688988</v>
      </c>
      <c r="AE9" s="207">
        <v>0.292002176460962</v>
      </c>
      <c r="AF9" s="206">
        <v>10091.25</v>
      </c>
      <c r="AG9" s="108">
        <f t="shared" si="12"/>
        <v>20182.5</v>
      </c>
      <c r="AH9" s="206">
        <v>2740.40027578687</v>
      </c>
      <c r="AI9" s="108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8">
        <v>2</v>
      </c>
      <c r="H10" s="188">
        <v>1</v>
      </c>
      <c r="I10" s="206">
        <v>12000</v>
      </c>
      <c r="J10" s="108">
        <f t="shared" si="0"/>
        <v>36000</v>
      </c>
      <c r="K10" s="206">
        <f t="shared" si="1"/>
        <v>2603.03260543782</v>
      </c>
      <c r="L10" s="108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8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8">
        <f t="shared" si="11"/>
        <v>4370.92558329768</v>
      </c>
      <c r="AE10" s="207">
        <v>0.280187537390877</v>
      </c>
      <c r="AF10" s="206">
        <v>8970</v>
      </c>
      <c r="AG10" s="108">
        <f t="shared" si="12"/>
        <v>17940</v>
      </c>
      <c r="AH10" s="206">
        <v>2337.35245566843</v>
      </c>
      <c r="AI10" s="108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6">
        <f t="shared" si="15"/>
        <v>-0.501385795350602</v>
      </c>
      <c r="AO10" s="244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8">
        <f t="shared" si="0"/>
        <v>46500</v>
      </c>
      <c r="K11" s="206">
        <f t="shared" si="1"/>
        <v>3758.57798445374</v>
      </c>
      <c r="L11" s="108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8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1257.51781399164</v>
      </c>
      <c r="AA11" s="233">
        <v>10075</v>
      </c>
      <c r="AB11" s="205">
        <f t="shared" si="10"/>
        <v>20150</v>
      </c>
      <c r="AC11" s="206">
        <v>3155.63943278095</v>
      </c>
      <c r="AD11" s="108">
        <f t="shared" si="11"/>
        <v>6311.2788655619</v>
      </c>
      <c r="AE11" s="207">
        <v>0.313214832037812</v>
      </c>
      <c r="AF11" s="206">
        <v>11586.25</v>
      </c>
      <c r="AG11" s="108">
        <f t="shared" si="12"/>
        <v>23172.5</v>
      </c>
      <c r="AH11" s="206">
        <v>3374.95637335923</v>
      </c>
      <c r="AI11" s="108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8">
        <f t="shared" si="0"/>
        <v>36000</v>
      </c>
      <c r="K12" s="206">
        <f t="shared" si="1"/>
        <v>2220</v>
      </c>
      <c r="L12" s="108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8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8">
        <f t="shared" si="11"/>
        <v>3526.6747328494</v>
      </c>
      <c r="AE12" s="207">
        <v>0.226068893131371</v>
      </c>
      <c r="AF12" s="206">
        <v>8970</v>
      </c>
      <c r="AG12" s="108">
        <f t="shared" si="12"/>
        <v>17940</v>
      </c>
      <c r="AH12" s="206">
        <v>1885.88931339121</v>
      </c>
      <c r="AI12" s="108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8">
        <f t="shared" si="0"/>
        <v>54000</v>
      </c>
      <c r="K13" s="206">
        <f t="shared" si="1"/>
        <v>3330</v>
      </c>
      <c r="L13" s="108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8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8">
        <f t="shared" si="11"/>
        <v>4726.17521557716</v>
      </c>
      <c r="AE13" s="207">
        <v>0.20197329981099</v>
      </c>
      <c r="AF13" s="206">
        <v>13455</v>
      </c>
      <c r="AG13" s="108">
        <f t="shared" si="12"/>
        <v>26910</v>
      </c>
      <c r="AH13" s="206">
        <v>2527.32219652989</v>
      </c>
      <c r="AI13" s="108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8">
        <v>2</v>
      </c>
      <c r="H14" s="188">
        <v>3</v>
      </c>
      <c r="I14" s="206">
        <v>18000</v>
      </c>
      <c r="J14" s="108">
        <f t="shared" si="0"/>
        <v>54000</v>
      </c>
      <c r="K14" s="206">
        <f t="shared" si="1"/>
        <v>3330</v>
      </c>
      <c r="L14" s="108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8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8">
        <f t="shared" si="11"/>
        <v>5251.82505528968</v>
      </c>
      <c r="AE14" s="207">
        <v>0.224436968174773</v>
      </c>
      <c r="AF14" s="206">
        <v>13455</v>
      </c>
      <c r="AG14" s="108">
        <f t="shared" si="12"/>
        <v>26910</v>
      </c>
      <c r="AH14" s="206">
        <v>2808.41344831616</v>
      </c>
      <c r="AI14" s="108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6">
        <f t="shared" si="15"/>
        <v>0.906465838043308</v>
      </c>
      <c r="AO14" s="244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8">
        <f t="shared" si="0"/>
        <v>24000</v>
      </c>
      <c r="K15" s="206">
        <f t="shared" si="1"/>
        <v>1320</v>
      </c>
      <c r="L15" s="108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8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8">
        <f t="shared" si="11"/>
        <v>2024.72164765446</v>
      </c>
      <c r="AE15" s="207">
        <v>0.194684773812928</v>
      </c>
      <c r="AF15" s="206">
        <v>5980</v>
      </c>
      <c r="AG15" s="108">
        <f t="shared" si="12"/>
        <v>11960</v>
      </c>
      <c r="AH15" s="206">
        <v>1082.71990108322</v>
      </c>
      <c r="AI15" s="108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8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8">
        <f t="shared" si="0"/>
        <v>144000</v>
      </c>
      <c r="K16" s="202">
        <f t="shared" si="1"/>
        <v>11393.7996706593</v>
      </c>
      <c r="L16" s="108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8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1704.59429640663</v>
      </c>
      <c r="AA16" s="230">
        <v>35000</v>
      </c>
      <c r="AB16" s="205">
        <f t="shared" si="10"/>
        <v>70000</v>
      </c>
      <c r="AC16" s="202">
        <v>10731.1394467581</v>
      </c>
      <c r="AD16" s="108">
        <f t="shared" si="11"/>
        <v>21462.2788935162</v>
      </c>
      <c r="AE16" s="203">
        <v>0.306603984193089</v>
      </c>
      <c r="AF16" s="202">
        <v>40250</v>
      </c>
      <c r="AG16" s="108">
        <f t="shared" si="12"/>
        <v>80500</v>
      </c>
      <c r="AH16" s="202">
        <v>11476.9536383078</v>
      </c>
      <c r="AI16" s="108">
        <f t="shared" si="13"/>
        <v>22953.9072766156</v>
      </c>
      <c r="AJ16" s="241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8">
        <v>2</v>
      </c>
      <c r="H17" s="188">
        <v>4</v>
      </c>
      <c r="I17" s="202">
        <v>26000</v>
      </c>
      <c r="J17" s="108">
        <f t="shared" si="0"/>
        <v>78000</v>
      </c>
      <c r="K17" s="202">
        <f t="shared" si="1"/>
        <v>3770</v>
      </c>
      <c r="L17" s="108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8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</v>
      </c>
      <c r="AA17" s="230">
        <v>16000</v>
      </c>
      <c r="AB17" s="205">
        <f t="shared" si="10"/>
        <v>32000</v>
      </c>
      <c r="AC17" s="202">
        <v>2197.58987068778</v>
      </c>
      <c r="AD17" s="108">
        <f t="shared" si="11"/>
        <v>4395.17974137556</v>
      </c>
      <c r="AE17" s="203">
        <v>0.137349366917986</v>
      </c>
      <c r="AF17" s="202">
        <v>18400</v>
      </c>
      <c r="AG17" s="108">
        <f t="shared" si="12"/>
        <v>36800</v>
      </c>
      <c r="AH17" s="202">
        <v>2350.32236670058</v>
      </c>
      <c r="AI17" s="108">
        <f t="shared" si="13"/>
        <v>4700.64473340116</v>
      </c>
      <c r="AJ17" s="241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8">
        <v>2</v>
      </c>
      <c r="H18" s="188">
        <v>2</v>
      </c>
      <c r="I18" s="206">
        <v>15000</v>
      </c>
      <c r="J18" s="108">
        <f t="shared" si="0"/>
        <v>45000</v>
      </c>
      <c r="K18" s="206">
        <f t="shared" si="1"/>
        <v>3757.73490129749</v>
      </c>
      <c r="L18" s="108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8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1.01648202982097</v>
      </c>
      <c r="W18" s="222">
        <f t="shared" si="8"/>
        <v>0.950300886524823</v>
      </c>
      <c r="X18" s="222">
        <f t="shared" si="9"/>
        <v>0.876781509333797</v>
      </c>
      <c r="Y18" s="191">
        <f>(G18*200)+(H18*100)</f>
        <v>600</v>
      </c>
      <c r="Z18" s="229">
        <f>(T18-L18)*0.2</f>
        <v>37.1610592215002</v>
      </c>
      <c r="AA18" s="233">
        <v>9750</v>
      </c>
      <c r="AB18" s="205">
        <f t="shared" si="10"/>
        <v>19500</v>
      </c>
      <c r="AC18" s="206">
        <v>3154.93159421434</v>
      </c>
      <c r="AD18" s="108">
        <f t="shared" si="11"/>
        <v>6309.86318842868</v>
      </c>
      <c r="AE18" s="207">
        <v>0.323582727611727</v>
      </c>
      <c r="AF18" s="206">
        <v>11212.5</v>
      </c>
      <c r="AG18" s="108">
        <f t="shared" si="12"/>
        <v>22425</v>
      </c>
      <c r="AH18" s="206">
        <v>3374.19934001224</v>
      </c>
      <c r="AI18" s="108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8">
        <v>2</v>
      </c>
      <c r="H19" s="188">
        <v>2</v>
      </c>
      <c r="I19" s="206">
        <v>14000</v>
      </c>
      <c r="J19" s="108">
        <f t="shared" si="0"/>
        <v>42000</v>
      </c>
      <c r="K19" s="206">
        <f t="shared" si="1"/>
        <v>3283.90935197769</v>
      </c>
      <c r="L19" s="108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8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8">
        <f t="shared" si="11"/>
        <v>5514.23112019586</v>
      </c>
      <c r="AE19" s="207">
        <v>0.302979731878893</v>
      </c>
      <c r="AF19" s="206">
        <v>10465</v>
      </c>
      <c r="AG19" s="108">
        <f t="shared" si="12"/>
        <v>20930</v>
      </c>
      <c r="AH19" s="206">
        <v>2948.73509152473</v>
      </c>
      <c r="AI19" s="108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8">
        <v>2</v>
      </c>
      <c r="H20" s="188">
        <v>2</v>
      </c>
      <c r="I20" s="206">
        <v>15000</v>
      </c>
      <c r="J20" s="108">
        <f t="shared" si="0"/>
        <v>45000</v>
      </c>
      <c r="K20" s="206">
        <f t="shared" si="1"/>
        <v>3848.85997212381</v>
      </c>
      <c r="L20" s="108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8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0.923435728723013</v>
      </c>
      <c r="Y20" s="191">
        <f t="shared" si="21"/>
        <v>600</v>
      </c>
      <c r="Z20" s="229">
        <f>(T20-L20)*0.2</f>
        <v>162.96801672572</v>
      </c>
      <c r="AA20" s="233">
        <v>9750</v>
      </c>
      <c r="AB20" s="205">
        <f t="shared" si="10"/>
        <v>19500</v>
      </c>
      <c r="AC20" s="206">
        <v>3231.43868492895</v>
      </c>
      <c r="AD20" s="108">
        <f t="shared" si="11"/>
        <v>6462.8773698579</v>
      </c>
      <c r="AE20" s="207">
        <v>0.331429608710661</v>
      </c>
      <c r="AF20" s="206">
        <v>11212.5</v>
      </c>
      <c r="AG20" s="108">
        <f t="shared" si="12"/>
        <v>22425</v>
      </c>
      <c r="AH20" s="206">
        <v>3456.02367353151</v>
      </c>
      <c r="AI20" s="108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6">
        <f t="shared" si="15"/>
        <v>0.908767049703302</v>
      </c>
      <c r="AO20" s="244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8">
        <v>2</v>
      </c>
      <c r="H21" s="188">
        <v>1</v>
      </c>
      <c r="I21" s="206">
        <v>12000</v>
      </c>
      <c r="J21" s="108">
        <f t="shared" si="0"/>
        <v>36000</v>
      </c>
      <c r="K21" s="206">
        <f t="shared" si="1"/>
        <v>2521.13822099543</v>
      </c>
      <c r="L21" s="108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8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208.083067402744</v>
      </c>
      <c r="AA21" s="233">
        <v>7800</v>
      </c>
      <c r="AB21" s="205">
        <f t="shared" si="10"/>
        <v>15600</v>
      </c>
      <c r="AC21" s="206">
        <v>2116.70563137741</v>
      </c>
      <c r="AD21" s="108">
        <f t="shared" si="11"/>
        <v>4233.41126275482</v>
      </c>
      <c r="AE21" s="207">
        <v>0.271372516843258</v>
      </c>
      <c r="AF21" s="206">
        <v>8970</v>
      </c>
      <c r="AG21" s="108">
        <f t="shared" si="12"/>
        <v>17940</v>
      </c>
      <c r="AH21" s="206">
        <v>2263.81667275814</v>
      </c>
      <c r="AI21" s="108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8">
        <v>4</v>
      </c>
      <c r="H22" s="188">
        <v>1</v>
      </c>
      <c r="I22" s="206">
        <v>22000</v>
      </c>
      <c r="J22" s="108">
        <f t="shared" si="0"/>
        <v>66000</v>
      </c>
      <c r="K22" s="206">
        <f t="shared" si="1"/>
        <v>4840</v>
      </c>
      <c r="L22" s="108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8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8">
        <f t="shared" si="11"/>
        <v>7357.56386523332</v>
      </c>
      <c r="AE22" s="207">
        <v>0.257257477805361</v>
      </c>
      <c r="AF22" s="206">
        <v>16445</v>
      </c>
      <c r="AG22" s="108">
        <f t="shared" si="12"/>
        <v>32890</v>
      </c>
      <c r="AH22" s="206">
        <v>3934.45727693351</v>
      </c>
      <c r="AI22" s="108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8">
        <f t="shared" si="0"/>
        <v>39000</v>
      </c>
      <c r="K23" s="206">
        <f t="shared" si="1"/>
        <v>2696.35276343814</v>
      </c>
      <c r="L23" s="108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8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0.664019833009062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8">
        <f t="shared" si="11"/>
        <v>4527.62568193988</v>
      </c>
      <c r="AE23" s="207">
        <v>0.267906845085199</v>
      </c>
      <c r="AF23" s="206">
        <v>9717.5</v>
      </c>
      <c r="AG23" s="108">
        <f t="shared" si="12"/>
        <v>19435</v>
      </c>
      <c r="AH23" s="206">
        <v>2421.14783341735</v>
      </c>
      <c r="AI23" s="108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8">
        <v>2</v>
      </c>
      <c r="H24" s="188">
        <v>3</v>
      </c>
      <c r="I24" s="206">
        <v>16000</v>
      </c>
      <c r="J24" s="108">
        <f t="shared" si="0"/>
        <v>48000</v>
      </c>
      <c r="K24" s="206">
        <f t="shared" si="1"/>
        <v>3402.30608359085</v>
      </c>
      <c r="L24" s="108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8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0.783218774128515</v>
      </c>
      <c r="W24" s="222">
        <f t="shared" si="8"/>
        <v>0.896604666666667</v>
      </c>
      <c r="X24" s="222">
        <f t="shared" si="9"/>
        <v>0.677378399246277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8">
        <f t="shared" si="11"/>
        <v>5713.03896536296</v>
      </c>
      <c r="AE24" s="207">
        <v>0.274665334873219</v>
      </c>
      <c r="AF24" s="206">
        <v>11960</v>
      </c>
      <c r="AG24" s="108">
        <f t="shared" si="12"/>
        <v>23920</v>
      </c>
      <c r="AH24" s="206">
        <v>3055.04758672784</v>
      </c>
      <c r="AI24" s="108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8">
        <f t="shared" si="0"/>
        <v>60000</v>
      </c>
      <c r="K25" s="206">
        <f t="shared" si="1"/>
        <v>3300</v>
      </c>
      <c r="L25" s="108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8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8">
        <f t="shared" si="11"/>
        <v>4238.50934192456</v>
      </c>
      <c r="AE25" s="207">
        <v>0.176604555913523</v>
      </c>
      <c r="AF25" s="206">
        <v>13800</v>
      </c>
      <c r="AG25" s="108">
        <f t="shared" si="12"/>
        <v>27600</v>
      </c>
      <c r="AH25" s="206">
        <v>2266.54287059416</v>
      </c>
      <c r="AI25" s="108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6">
        <f t="shared" si="15"/>
        <v>0.994436878623499</v>
      </c>
      <c r="AO25" s="244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8">
        <f t="shared" si="0"/>
        <v>60000</v>
      </c>
      <c r="K26" s="206">
        <f t="shared" si="1"/>
        <v>4718.47103735082</v>
      </c>
      <c r="L26" s="108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8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1.40404309239677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</v>
      </c>
      <c r="AA26" s="233">
        <v>13000</v>
      </c>
      <c r="AB26" s="205">
        <f t="shared" si="10"/>
        <v>26000</v>
      </c>
      <c r="AC26" s="206">
        <v>3961.54964177579</v>
      </c>
      <c r="AD26" s="108">
        <f t="shared" si="11"/>
        <v>7923.09928355158</v>
      </c>
      <c r="AE26" s="207">
        <v>0.304734587828907</v>
      </c>
      <c r="AF26" s="206">
        <v>14950</v>
      </c>
      <c r="AG26" s="108">
        <f t="shared" si="12"/>
        <v>29900</v>
      </c>
      <c r="AH26" s="206">
        <v>4236.87734187921</v>
      </c>
      <c r="AI26" s="108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8">
        <v>18</v>
      </c>
      <c r="H27" s="188">
        <v>5</v>
      </c>
      <c r="I27" s="206">
        <v>110000</v>
      </c>
      <c r="J27" s="108">
        <f t="shared" si="0"/>
        <v>330000</v>
      </c>
      <c r="K27" s="206">
        <f t="shared" si="1"/>
        <v>23100</v>
      </c>
      <c r="L27" s="108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8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8">
        <f t="shared" si="11"/>
        <v>38346.487977023</v>
      </c>
      <c r="AE27" s="207">
        <v>0.255643253180153</v>
      </c>
      <c r="AF27" s="206">
        <v>86250</v>
      </c>
      <c r="AG27" s="108">
        <f t="shared" si="12"/>
        <v>172500</v>
      </c>
      <c r="AH27" s="206">
        <v>20505.784445713</v>
      </c>
      <c r="AI27" s="108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6">
        <f t="shared" si="15"/>
        <v>0.988993047361315</v>
      </c>
      <c r="AO27" s="244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8">
        <f t="shared" si="0"/>
        <v>36000</v>
      </c>
      <c r="K28" s="206">
        <f t="shared" si="1"/>
        <v>2452.84224824324</v>
      </c>
      <c r="L28" s="108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8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0.974775284351223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8">
        <f t="shared" si="11"/>
        <v>4118.73094184178</v>
      </c>
      <c r="AE28" s="207">
        <v>0.264021214220627</v>
      </c>
      <c r="AF28" s="206">
        <v>8970</v>
      </c>
      <c r="AG28" s="108">
        <f t="shared" si="12"/>
        <v>17940</v>
      </c>
      <c r="AH28" s="206">
        <v>2202.49137114989</v>
      </c>
      <c r="AI28" s="108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8">
        <v>0</v>
      </c>
      <c r="H29" s="188">
        <v>0</v>
      </c>
      <c r="I29" s="206">
        <v>16000</v>
      </c>
      <c r="J29" s="108">
        <f t="shared" si="0"/>
        <v>48000</v>
      </c>
      <c r="K29" s="206">
        <f t="shared" si="1"/>
        <v>4150.83706676891</v>
      </c>
      <c r="L29" s="108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8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0.971280395210735</v>
      </c>
      <c r="W29" s="222">
        <f t="shared" si="8"/>
        <v>0.883135166666667</v>
      </c>
      <c r="X29" s="222">
        <f t="shared" si="9"/>
        <v>0.840026287749821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8">
        <f t="shared" si="11"/>
        <v>6969.9472412828</v>
      </c>
      <c r="AE29" s="207">
        <v>0.335093617369365</v>
      </c>
      <c r="AF29" s="206">
        <v>11960</v>
      </c>
      <c r="AG29" s="108">
        <f t="shared" si="12"/>
        <v>23920</v>
      </c>
      <c r="AH29" s="206">
        <v>3727.17928727598</v>
      </c>
      <c r="AI29" s="108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8">
        <v>4</v>
      </c>
      <c r="H30" s="188">
        <v>0</v>
      </c>
      <c r="I30" s="206">
        <v>20000</v>
      </c>
      <c r="J30" s="108">
        <f t="shared" si="0"/>
        <v>60000</v>
      </c>
      <c r="K30" s="206">
        <f t="shared" si="1"/>
        <v>5082.61172183964</v>
      </c>
      <c r="L30" s="108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8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0.664045740925704</v>
      </c>
      <c r="W30" s="222">
        <f t="shared" si="8"/>
        <v>0.878028666666667</v>
      </c>
      <c r="X30" s="222">
        <f t="shared" si="9"/>
        <v>0.574309829989799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8">
        <f t="shared" si="11"/>
        <v>8534.55218292238</v>
      </c>
      <c r="AE30" s="207">
        <v>0.328252007035477</v>
      </c>
      <c r="AF30" s="206">
        <v>14950</v>
      </c>
      <c r="AG30" s="108">
        <f t="shared" si="12"/>
        <v>29900</v>
      </c>
      <c r="AH30" s="206">
        <v>4563.85177981775</v>
      </c>
      <c r="AI30" s="108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6">
        <f t="shared" si="15"/>
        <v>0.976770640254672</v>
      </c>
      <c r="AO30" s="244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8">
        <v>3</v>
      </c>
      <c r="H31" s="188">
        <v>1</v>
      </c>
      <c r="I31" s="206">
        <v>15500</v>
      </c>
      <c r="J31" s="108">
        <f t="shared" si="0"/>
        <v>46500</v>
      </c>
      <c r="K31" s="206">
        <f t="shared" si="1"/>
        <v>3418.04248488085</v>
      </c>
      <c r="L31" s="108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8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</v>
      </c>
      <c r="W31" s="222">
        <f t="shared" si="8"/>
        <v>0.912847132616488</v>
      </c>
      <c r="X31" s="222">
        <f t="shared" si="9"/>
        <v>0.892499322081107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8">
        <f t="shared" si="11"/>
        <v>5696.73747480142</v>
      </c>
      <c r="AE31" s="207">
        <v>0.284836873740071</v>
      </c>
      <c r="AF31" s="206">
        <v>11500</v>
      </c>
      <c r="AG31" s="108">
        <f t="shared" si="12"/>
        <v>23000</v>
      </c>
      <c r="AH31" s="206">
        <v>3046.33036465006</v>
      </c>
      <c r="AI31" s="108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6">
        <f t="shared" si="15"/>
        <v>0.858387809097778</v>
      </c>
      <c r="AO31" s="244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8">
        <v>3</v>
      </c>
      <c r="H32" s="188">
        <v>1</v>
      </c>
      <c r="I32" s="206">
        <v>17000</v>
      </c>
      <c r="J32" s="108">
        <f t="shared" si="0"/>
        <v>51000</v>
      </c>
      <c r="K32" s="206">
        <f t="shared" si="1"/>
        <v>3740</v>
      </c>
      <c r="L32" s="108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8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8">
        <f t="shared" si="11"/>
        <v>5230.46914657882</v>
      </c>
      <c r="AE32" s="207">
        <v>0.24384471545822</v>
      </c>
      <c r="AF32" s="206">
        <v>12333.75</v>
      </c>
      <c r="AG32" s="108">
        <f t="shared" si="12"/>
        <v>24667.5</v>
      </c>
      <c r="AH32" s="206">
        <v>2796.99337613303</v>
      </c>
      <c r="AI32" s="108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8">
        <v>2</v>
      </c>
      <c r="H33" s="188">
        <v>1</v>
      </c>
      <c r="I33" s="206">
        <v>10500</v>
      </c>
      <c r="J33" s="108">
        <f t="shared" si="0"/>
        <v>31500</v>
      </c>
      <c r="K33" s="206">
        <f t="shared" si="1"/>
        <v>2712.03459688336</v>
      </c>
      <c r="L33" s="108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8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8">
        <f t="shared" si="11"/>
        <v>4553.95809393332</v>
      </c>
      <c r="AE33" s="207">
        <v>0.333623303584858</v>
      </c>
      <c r="AF33" s="206">
        <v>7848.75</v>
      </c>
      <c r="AG33" s="108">
        <f t="shared" si="12"/>
        <v>15697.5</v>
      </c>
      <c r="AH33" s="206">
        <v>2435.22909073084</v>
      </c>
      <c r="AI33" s="108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8">
        <v>3</v>
      </c>
      <c r="H34" s="188">
        <v>3</v>
      </c>
      <c r="I34" s="206">
        <v>18000</v>
      </c>
      <c r="J34" s="108">
        <f t="shared" si="0"/>
        <v>54000</v>
      </c>
      <c r="K34" s="206">
        <f t="shared" si="1"/>
        <v>3780</v>
      </c>
      <c r="L34" s="108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8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8">
        <f t="shared" si="11"/>
        <v>5923.5158390059</v>
      </c>
      <c r="AE34" s="207">
        <v>0.242369715180274</v>
      </c>
      <c r="AF34" s="206">
        <v>14053</v>
      </c>
      <c r="AG34" s="108">
        <f t="shared" si="12"/>
        <v>28106</v>
      </c>
      <c r="AH34" s="206">
        <v>3167.6000949084</v>
      </c>
      <c r="AI34" s="108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8">
        <v>4</v>
      </c>
      <c r="H35" s="188">
        <v>1</v>
      </c>
      <c r="I35" s="206">
        <v>10500</v>
      </c>
      <c r="J35" s="108">
        <f t="shared" si="0"/>
        <v>31500</v>
      </c>
      <c r="K35" s="206">
        <f t="shared" si="1"/>
        <v>2495.10601372903</v>
      </c>
      <c r="L35" s="108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8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0.911664669750995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8">
        <f t="shared" si="11"/>
        <v>4189.69884805334</v>
      </c>
      <c r="AE35" s="207">
        <v>0.306937644546033</v>
      </c>
      <c r="AF35" s="206">
        <v>7848.75</v>
      </c>
      <c r="AG35" s="108">
        <f t="shared" si="12"/>
        <v>15697.5</v>
      </c>
      <c r="AH35" s="206">
        <v>2240.44145899653</v>
      </c>
      <c r="AI35" s="108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6">
        <f t="shared" si="15"/>
        <v>0.779970140698379</v>
      </c>
      <c r="AO35" s="244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8">
        <f t="shared" si="0"/>
        <v>49500</v>
      </c>
      <c r="K36" s="206">
        <f t="shared" si="1"/>
        <v>4280.43907891489</v>
      </c>
      <c r="L36" s="108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8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0.974497288566412</v>
      </c>
      <c r="Y36" s="191">
        <f t="shared" si="21"/>
        <v>800</v>
      </c>
      <c r="Z36" s="229">
        <f>(T36-L36)*0.2</f>
        <v>209.80655265106</v>
      </c>
      <c r="AA36" s="233">
        <v>10725</v>
      </c>
      <c r="AB36" s="205">
        <f t="shared" si="10"/>
        <v>21450</v>
      </c>
      <c r="AC36" s="206">
        <v>3593.78531000562</v>
      </c>
      <c r="AD36" s="108">
        <f t="shared" si="11"/>
        <v>7187.57062001124</v>
      </c>
      <c r="AE36" s="207">
        <v>0.335084877389802</v>
      </c>
      <c r="AF36" s="206">
        <v>12333.75</v>
      </c>
      <c r="AG36" s="108">
        <f t="shared" si="12"/>
        <v>24667.5</v>
      </c>
      <c r="AH36" s="206">
        <v>3843.55338905101</v>
      </c>
      <c r="AI36" s="108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8">
        <v>2</v>
      </c>
      <c r="H37" s="188">
        <v>2</v>
      </c>
      <c r="I37" s="206">
        <v>12000</v>
      </c>
      <c r="J37" s="108">
        <f t="shared" si="0"/>
        <v>36000</v>
      </c>
      <c r="K37" s="206">
        <f t="shared" si="1"/>
        <v>3087.32656099038</v>
      </c>
      <c r="L37" s="108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8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0.860854835889932</v>
      </c>
      <c r="W37" s="222">
        <f t="shared" si="8"/>
        <v>0.832552688172043</v>
      </c>
      <c r="X37" s="222">
        <f t="shared" si="9"/>
        <v>0.720506227074397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8">
        <f t="shared" si="11"/>
        <v>4320.11320860806</v>
      </c>
      <c r="AE37" s="207">
        <v>0.332316400662159</v>
      </c>
      <c r="AF37" s="206">
        <v>7475</v>
      </c>
      <c r="AG37" s="108">
        <f t="shared" si="12"/>
        <v>14950</v>
      </c>
      <c r="AH37" s="206">
        <v>2310.18053830316</v>
      </c>
      <c r="AI37" s="108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8">
        <f t="shared" si="0"/>
        <v>30000</v>
      </c>
      <c r="K38" s="206">
        <f t="shared" si="1"/>
        <v>2785.2541967656</v>
      </c>
      <c r="L38" s="108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8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0.884343765658807</v>
      </c>
      <c r="Y38" s="191">
        <f t="shared" si="21"/>
        <v>600</v>
      </c>
      <c r="Z38" s="229">
        <f>(T38-L38)*0.2</f>
        <v>78.6494819406402</v>
      </c>
      <c r="AA38" s="233">
        <v>6500</v>
      </c>
      <c r="AB38" s="205">
        <f t="shared" si="10"/>
        <v>13000</v>
      </c>
      <c r="AC38" s="206">
        <v>2338.45300270112</v>
      </c>
      <c r="AD38" s="108">
        <f t="shared" si="11"/>
        <v>4676.90600540224</v>
      </c>
      <c r="AE38" s="207">
        <v>0.359762000415557</v>
      </c>
      <c r="AF38" s="206">
        <v>7475</v>
      </c>
      <c r="AG38" s="108">
        <f t="shared" si="12"/>
        <v>14950</v>
      </c>
      <c r="AH38" s="206">
        <v>2500.97548638885</v>
      </c>
      <c r="AI38" s="108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8">
        <f t="shared" si="0"/>
        <v>66000</v>
      </c>
      <c r="K39" s="206">
        <f t="shared" si="1"/>
        <v>4070</v>
      </c>
      <c r="L39" s="108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8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8">
        <f t="shared" si="11"/>
        <v>5807.5194212079</v>
      </c>
      <c r="AE39" s="207">
        <v>0.203060119622654</v>
      </c>
      <c r="AF39" s="206">
        <v>16445</v>
      </c>
      <c r="AG39" s="108">
        <f t="shared" si="12"/>
        <v>32890</v>
      </c>
      <c r="AH39" s="206">
        <v>3105.57101049092</v>
      </c>
      <c r="AI39" s="108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8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8">
        <f t="shared" si="0"/>
        <v>37500</v>
      </c>
      <c r="K40" s="206">
        <f t="shared" si="1"/>
        <v>2676.47507858221</v>
      </c>
      <c r="L40" s="108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8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0.928478965000191</v>
      </c>
      <c r="Y40" s="191">
        <f t="shared" si="21"/>
        <v>600</v>
      </c>
      <c r="Z40" s="229">
        <f>(T40-L40)*0.2</f>
        <v>118.118952850672</v>
      </c>
      <c r="AA40" s="233">
        <v>8125</v>
      </c>
      <c r="AB40" s="205">
        <f t="shared" si="10"/>
        <v>16250</v>
      </c>
      <c r="AC40" s="206">
        <v>2247.12386805965</v>
      </c>
      <c r="AD40" s="108">
        <f t="shared" si="11"/>
        <v>4494.2477361193</v>
      </c>
      <c r="AE40" s="207">
        <v>0.276569091453495</v>
      </c>
      <c r="AF40" s="206">
        <v>9343.75</v>
      </c>
      <c r="AG40" s="108">
        <f t="shared" si="12"/>
        <v>18687.5</v>
      </c>
      <c r="AH40" s="206">
        <v>2403.29897688979</v>
      </c>
      <c r="AI40" s="108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8">
        <v>3</v>
      </c>
      <c r="H41" s="188">
        <v>0</v>
      </c>
      <c r="I41" s="206">
        <v>11000</v>
      </c>
      <c r="J41" s="108">
        <f t="shared" si="0"/>
        <v>33000</v>
      </c>
      <c r="K41" s="206">
        <f t="shared" si="1"/>
        <v>2425.38985702328</v>
      </c>
      <c r="L41" s="108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8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320.386085786034</v>
      </c>
      <c r="AA41" s="233">
        <v>7150</v>
      </c>
      <c r="AB41" s="205">
        <f t="shared" si="10"/>
        <v>14300</v>
      </c>
      <c r="AC41" s="206">
        <v>2036.31690079246</v>
      </c>
      <c r="AD41" s="108">
        <f t="shared" si="11"/>
        <v>4072.63380158492</v>
      </c>
      <c r="AE41" s="207">
        <v>0.2847995665444</v>
      </c>
      <c r="AF41" s="206">
        <v>8222.5</v>
      </c>
      <c r="AG41" s="108">
        <f t="shared" si="12"/>
        <v>16445</v>
      </c>
      <c r="AH41" s="206">
        <v>2177.84092539753</v>
      </c>
      <c r="AI41" s="108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8">
        <f t="shared" si="0"/>
        <v>39000</v>
      </c>
      <c r="K42" s="206">
        <f t="shared" si="1"/>
        <v>3112.68440881857</v>
      </c>
      <c r="L42" s="108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8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8">
        <f t="shared" si="11"/>
        <v>5226.71590314118</v>
      </c>
      <c r="AE42" s="207">
        <v>0.309273130363384</v>
      </c>
      <c r="AF42" s="206">
        <v>9717.5</v>
      </c>
      <c r="AG42" s="108">
        <f t="shared" si="12"/>
        <v>19435</v>
      </c>
      <c r="AH42" s="206">
        <v>2794.98632920475</v>
      </c>
      <c r="AI42" s="108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6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8">
        <f t="shared" si="0"/>
        <v>60000</v>
      </c>
      <c r="K43" s="206">
        <f t="shared" si="1"/>
        <v>4000</v>
      </c>
      <c r="L43" s="108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8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8">
        <f t="shared" si="11"/>
        <v>6441.3767251238</v>
      </c>
      <c r="AE43" s="207">
        <v>0.247745258658608</v>
      </c>
      <c r="AF43" s="206">
        <v>14950</v>
      </c>
      <c r="AG43" s="108">
        <f t="shared" si="12"/>
        <v>29900</v>
      </c>
      <c r="AH43" s="206">
        <v>3444.52620375995</v>
      </c>
      <c r="AI43" s="108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8">
        <v>4</v>
      </c>
      <c r="H44" s="188">
        <v>2</v>
      </c>
      <c r="I44" s="206">
        <v>16000</v>
      </c>
      <c r="J44" s="108">
        <f t="shared" si="0"/>
        <v>48000</v>
      </c>
      <c r="K44" s="206">
        <f t="shared" si="1"/>
        <v>3882.23202412019</v>
      </c>
      <c r="L44" s="108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8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1.01685833702704</v>
      </c>
      <c r="W44" s="222">
        <f t="shared" si="8"/>
        <v>0.850100166666667</v>
      </c>
      <c r="X44" s="222">
        <f t="shared" si="9"/>
        <v>0.879445048239608</v>
      </c>
      <c r="Y44" s="191">
        <f t="shared" si="21"/>
        <v>1000</v>
      </c>
      <c r="Z44" s="229">
        <f>(T44-L44)*0.2</f>
        <v>39.26878552788</v>
      </c>
      <c r="AA44" s="233">
        <v>10400</v>
      </c>
      <c r="AB44" s="205">
        <f t="shared" si="10"/>
        <v>20800</v>
      </c>
      <c r="AC44" s="206">
        <v>3259.45730358424</v>
      </c>
      <c r="AD44" s="108">
        <f t="shared" si="11"/>
        <v>6518.91460716848</v>
      </c>
      <c r="AE44" s="207">
        <v>0.313409356113869</v>
      </c>
      <c r="AF44" s="206">
        <v>11960</v>
      </c>
      <c r="AG44" s="108">
        <f t="shared" si="12"/>
        <v>23920</v>
      </c>
      <c r="AH44" s="206">
        <v>3485.98958618335</v>
      </c>
      <c r="AI44" s="108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8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8">
        <v>2</v>
      </c>
      <c r="H45" s="188">
        <v>1</v>
      </c>
      <c r="I45" s="206">
        <v>13000</v>
      </c>
      <c r="J45" s="108">
        <f t="shared" si="0"/>
        <v>39000</v>
      </c>
      <c r="K45" s="206">
        <f t="shared" si="1"/>
        <v>2708.46907780052</v>
      </c>
      <c r="L45" s="108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8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0.979491829933574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8">
        <f t="shared" si="11"/>
        <v>4198.12707059082</v>
      </c>
      <c r="AE45" s="207">
        <v>0.269110709653257</v>
      </c>
      <c r="AF45" s="206">
        <v>8970</v>
      </c>
      <c r="AG45" s="108">
        <f t="shared" si="12"/>
        <v>17940</v>
      </c>
      <c r="AH45" s="206">
        <v>2244.94845099844</v>
      </c>
      <c r="AI45" s="108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8">
        <v>3</v>
      </c>
      <c r="H46" s="188">
        <v>0</v>
      </c>
      <c r="I46" s="206">
        <v>12000</v>
      </c>
      <c r="J46" s="108">
        <f t="shared" si="0"/>
        <v>36000</v>
      </c>
      <c r="K46" s="206">
        <f t="shared" si="1"/>
        <v>2517.06324829</v>
      </c>
      <c r="L46" s="108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8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37.3920510260019</v>
      </c>
      <c r="AA46" s="233">
        <v>6825</v>
      </c>
      <c r="AB46" s="205">
        <f t="shared" si="10"/>
        <v>13650</v>
      </c>
      <c r="AC46" s="206">
        <v>1849.12380818388</v>
      </c>
      <c r="AD46" s="108">
        <f t="shared" si="11"/>
        <v>3698.24761636776</v>
      </c>
      <c r="AE46" s="207">
        <v>0.270933891308993</v>
      </c>
      <c r="AF46" s="206">
        <v>7848.75</v>
      </c>
      <c r="AG46" s="108">
        <f t="shared" si="12"/>
        <v>15697.5</v>
      </c>
      <c r="AH46" s="206">
        <v>1977.63791285266</v>
      </c>
      <c r="AI46" s="108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8">
        <v>2</v>
      </c>
      <c r="H47" s="188">
        <v>2</v>
      </c>
      <c r="I47" s="206">
        <v>20000</v>
      </c>
      <c r="J47" s="108">
        <f t="shared" si="0"/>
        <v>60000</v>
      </c>
      <c r="K47" s="206">
        <f t="shared" si="1"/>
        <v>4483.2797613214</v>
      </c>
      <c r="L47" s="108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8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0.781310250288733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8">
        <f t="shared" si="11"/>
        <v>7528.1739325522</v>
      </c>
      <c r="AE47" s="207">
        <v>0.289545151252007</v>
      </c>
      <c r="AF47" s="206">
        <v>14950</v>
      </c>
      <c r="AG47" s="108">
        <f t="shared" si="12"/>
        <v>29900</v>
      </c>
      <c r="AH47" s="206">
        <v>4025.69101043228</v>
      </c>
      <c r="AI47" s="108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8">
        <v>3</v>
      </c>
      <c r="H48" s="188">
        <v>1</v>
      </c>
      <c r="I48" s="206">
        <v>15000</v>
      </c>
      <c r="J48" s="108">
        <f t="shared" si="0"/>
        <v>45000</v>
      </c>
      <c r="K48" s="206">
        <f t="shared" si="1"/>
        <v>3701.52435114829</v>
      </c>
      <c r="L48" s="108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8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0.925494384208834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8">
        <f t="shared" si="11"/>
        <v>6215.47630630318</v>
      </c>
      <c r="AE48" s="207">
        <v>0.318742374682214</v>
      </c>
      <c r="AF48" s="206">
        <v>11212.5</v>
      </c>
      <c r="AG48" s="108">
        <f t="shared" si="12"/>
        <v>22425</v>
      </c>
      <c r="AH48" s="206">
        <v>3323.72595479563</v>
      </c>
      <c r="AI48" s="108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8">
        <f t="shared" si="0"/>
        <v>180000</v>
      </c>
      <c r="K49" s="202">
        <f t="shared" si="1"/>
        <v>9900</v>
      </c>
      <c r="L49" s="108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8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8">
        <f t="shared" si="11"/>
        <v>18160.9538193844</v>
      </c>
      <c r="AE49" s="203">
        <v>0.201788375770938</v>
      </c>
      <c r="AF49" s="202">
        <v>51750</v>
      </c>
      <c r="AG49" s="108">
        <f t="shared" si="12"/>
        <v>103500</v>
      </c>
      <c r="AH49" s="202">
        <v>9711.5700549158</v>
      </c>
      <c r="AI49" s="108">
        <f t="shared" si="13"/>
        <v>19423.1401098316</v>
      </c>
      <c r="AJ49" s="241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8">
        <f t="shared" si="0"/>
        <v>60000</v>
      </c>
      <c r="K50" s="206">
        <f t="shared" si="1"/>
        <v>4892.81317596246</v>
      </c>
      <c r="L50" s="108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8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0.940257986809746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8">
        <f t="shared" si="11"/>
        <v>6319.88368561818</v>
      </c>
      <c r="AE50" s="207">
        <v>0.315994184280909</v>
      </c>
      <c r="AF50" s="206">
        <v>11500</v>
      </c>
      <c r="AG50" s="108">
        <f t="shared" si="12"/>
        <v>23000</v>
      </c>
      <c r="AH50" s="206">
        <v>3379.55780088432</v>
      </c>
      <c r="AI50" s="108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8">
        <v>4</v>
      </c>
      <c r="H51" s="188">
        <v>1</v>
      </c>
      <c r="I51" s="206">
        <v>16000</v>
      </c>
      <c r="J51" s="108">
        <f t="shared" si="0"/>
        <v>48000</v>
      </c>
      <c r="K51" s="206">
        <f t="shared" si="1"/>
        <v>3243.04983114806</v>
      </c>
      <c r="L51" s="108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8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0.948452116873149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8">
        <f t="shared" si="11"/>
        <v>5445.62117480278</v>
      </c>
      <c r="AE51" s="207">
        <v>0.261808710327057</v>
      </c>
      <c r="AF51" s="206">
        <v>11960</v>
      </c>
      <c r="AG51" s="108">
        <f t="shared" si="12"/>
        <v>23920</v>
      </c>
      <c r="AH51" s="206">
        <v>2912.04592322579</v>
      </c>
      <c r="AI51" s="108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8">
        <f t="shared" si="0"/>
        <v>63000</v>
      </c>
      <c r="K52" s="206">
        <f t="shared" si="1"/>
        <v>4935</v>
      </c>
      <c r="L52" s="108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8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8">
        <f t="shared" si="11"/>
        <v>7942.71602576674</v>
      </c>
      <c r="AE52" s="207">
        <v>0.290941978965815</v>
      </c>
      <c r="AF52" s="206">
        <v>15697.5</v>
      </c>
      <c r="AG52" s="108">
        <f t="shared" si="12"/>
        <v>31395</v>
      </c>
      <c r="AH52" s="206">
        <v>4247.36739477876</v>
      </c>
      <c r="AI52" s="108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6">
        <f t="shared" si="15"/>
        <v>0.854468418357541</v>
      </c>
      <c r="AO52" s="244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8">
        <f t="shared" si="0"/>
        <v>54000</v>
      </c>
      <c r="K53" s="206">
        <f t="shared" si="1"/>
        <v>4373.84278546092</v>
      </c>
      <c r="L53" s="108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8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12.2223287234399</v>
      </c>
      <c r="AA53" s="233">
        <v>11700</v>
      </c>
      <c r="AB53" s="205">
        <f t="shared" si="10"/>
        <v>23400</v>
      </c>
      <c r="AC53" s="206">
        <v>3672.20550529324</v>
      </c>
      <c r="AD53" s="108">
        <f t="shared" si="11"/>
        <v>7344.41101058648</v>
      </c>
      <c r="AE53" s="207">
        <v>0.313863718401131</v>
      </c>
      <c r="AF53" s="206">
        <v>13455</v>
      </c>
      <c r="AG53" s="108">
        <f t="shared" si="12"/>
        <v>26910</v>
      </c>
      <c r="AH53" s="206">
        <v>3927.42378791112</v>
      </c>
      <c r="AI53" s="108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8">
        <v>2</v>
      </c>
      <c r="H54" s="188">
        <v>2</v>
      </c>
      <c r="I54" s="206">
        <v>12000</v>
      </c>
      <c r="J54" s="108">
        <f t="shared" si="0"/>
        <v>36000</v>
      </c>
      <c r="K54" s="206">
        <f t="shared" si="1"/>
        <v>2607.42358836976</v>
      </c>
      <c r="L54" s="108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8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0.950834077153163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8">
        <f t="shared" si="11"/>
        <v>4378.2987754709</v>
      </c>
      <c r="AE54" s="207">
        <v>0.280660177914801</v>
      </c>
      <c r="AF54" s="206">
        <v>8970</v>
      </c>
      <c r="AG54" s="108">
        <f t="shared" si="12"/>
        <v>17940</v>
      </c>
      <c r="AH54" s="206">
        <v>2341.29527018306</v>
      </c>
      <c r="AI54" s="108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8">
        <f t="shared" si="0"/>
        <v>63000</v>
      </c>
      <c r="K55" s="206">
        <f t="shared" si="1"/>
        <v>4830</v>
      </c>
      <c r="L55" s="108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8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8">
        <f t="shared" si="11"/>
        <v>8104.57797256814</v>
      </c>
      <c r="AE55" s="207">
        <v>0.296870988006159</v>
      </c>
      <c r="AF55" s="206">
        <v>15697.5</v>
      </c>
      <c r="AG55" s="108">
        <f t="shared" si="12"/>
        <v>31395</v>
      </c>
      <c r="AH55" s="206">
        <v>4333.92307083082</v>
      </c>
      <c r="AI55" s="108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8">
        <f t="shared" si="0"/>
        <v>165000</v>
      </c>
      <c r="K56" s="202">
        <f t="shared" si="1"/>
        <v>9075</v>
      </c>
      <c r="L56" s="108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8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8">
        <f t="shared" si="11"/>
        <v>16267.2061240434</v>
      </c>
      <c r="AE56" s="203">
        <v>0.203340076550543</v>
      </c>
      <c r="AF56" s="202">
        <v>46000</v>
      </c>
      <c r="AG56" s="108">
        <f t="shared" si="12"/>
        <v>92000</v>
      </c>
      <c r="AH56" s="202">
        <v>8698.88847483221</v>
      </c>
      <c r="AI56" s="108">
        <f t="shared" si="13"/>
        <v>17397.7769496644</v>
      </c>
      <c r="AJ56" s="241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8">
        <f t="shared" si="0"/>
        <v>31500</v>
      </c>
      <c r="K57" s="206">
        <f t="shared" si="1"/>
        <v>2760.00902010775</v>
      </c>
      <c r="L57" s="108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8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16.3705879353478</v>
      </c>
      <c r="AA57" s="233">
        <v>6825</v>
      </c>
      <c r="AB57" s="205">
        <f t="shared" si="10"/>
        <v>13650</v>
      </c>
      <c r="AC57" s="206">
        <v>2317.25757313213</v>
      </c>
      <c r="AD57" s="108">
        <f t="shared" si="11"/>
        <v>4634.51514626426</v>
      </c>
      <c r="AE57" s="207">
        <v>0.339524919140239</v>
      </c>
      <c r="AF57" s="206">
        <v>7848.75</v>
      </c>
      <c r="AG57" s="108">
        <f t="shared" si="12"/>
        <v>15697.5</v>
      </c>
      <c r="AH57" s="206">
        <v>2478.30697446482</v>
      </c>
      <c r="AI57" s="108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8">
        <v>3</v>
      </c>
      <c r="H58" s="188">
        <v>2</v>
      </c>
      <c r="I58" s="206">
        <v>11000</v>
      </c>
      <c r="J58" s="108">
        <f t="shared" si="0"/>
        <v>33000</v>
      </c>
      <c r="K58" s="206">
        <f t="shared" si="1"/>
        <v>2887.20942180592</v>
      </c>
      <c r="L58" s="108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8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0.600356058297106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8">
        <f t="shared" si="11"/>
        <v>4848.10582078244</v>
      </c>
      <c r="AE58" s="207">
        <v>0.339028379075695</v>
      </c>
      <c r="AF58" s="206">
        <v>8222.5</v>
      </c>
      <c r="AG58" s="108">
        <f t="shared" si="12"/>
        <v>16445</v>
      </c>
      <c r="AH58" s="206">
        <v>2592.52458766341</v>
      </c>
      <c r="AI58" s="108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6">
        <f t="shared" si="15"/>
        <v>0.900285629346181</v>
      </c>
      <c r="AO58" s="244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8">
        <f t="shared" si="0"/>
        <v>25500</v>
      </c>
      <c r="K59" s="206">
        <f t="shared" si="1"/>
        <v>2355.63619337952</v>
      </c>
      <c r="L59" s="108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8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8">
        <f t="shared" si="11"/>
        <v>3955.50577471644</v>
      </c>
      <c r="AE59" s="207">
        <v>0.35796432350375</v>
      </c>
      <c r="AF59" s="206">
        <v>6353.75</v>
      </c>
      <c r="AG59" s="108">
        <f t="shared" si="12"/>
        <v>12707.5</v>
      </c>
      <c r="AH59" s="206">
        <v>2115.20671302962</v>
      </c>
      <c r="AI59" s="108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8">
        <f t="shared" si="0"/>
        <v>36000</v>
      </c>
      <c r="K60" s="206">
        <f t="shared" si="1"/>
        <v>2988.98295816833</v>
      </c>
      <c r="L60" s="108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8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8">
        <f t="shared" si="11"/>
        <v>5019.00055059098</v>
      </c>
      <c r="AE60" s="207">
        <v>0.321730804525063</v>
      </c>
      <c r="AF60" s="206">
        <v>8970</v>
      </c>
      <c r="AG60" s="108">
        <f t="shared" si="12"/>
        <v>17940</v>
      </c>
      <c r="AH60" s="206">
        <v>2683.91054442853</v>
      </c>
      <c r="AI60" s="108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8">
        <f t="shared" si="0"/>
        <v>31500</v>
      </c>
      <c r="K61" s="206">
        <f t="shared" si="1"/>
        <v>2731.51624453103</v>
      </c>
      <c r="L61" s="108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8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8">
        <f t="shared" si="11"/>
        <v>4586.67102727502</v>
      </c>
      <c r="AE61" s="207">
        <v>0.336019855478023</v>
      </c>
      <c r="AF61" s="206">
        <v>7848.75</v>
      </c>
      <c r="AG61" s="108">
        <f t="shared" si="12"/>
        <v>15697.5</v>
      </c>
      <c r="AH61" s="206">
        <v>2452.72233183532</v>
      </c>
      <c r="AI61" s="108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8">
        <f t="shared" si="0"/>
        <v>25500</v>
      </c>
      <c r="K62" s="206">
        <f t="shared" si="1"/>
        <v>2090.57779295042</v>
      </c>
      <c r="L62" s="108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8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0.777842949075926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8">
        <f t="shared" si="11"/>
        <v>3510.42854399592</v>
      </c>
      <c r="AE62" s="207">
        <v>0.317685841085603</v>
      </c>
      <c r="AF62" s="206">
        <v>6353.75</v>
      </c>
      <c r="AG62" s="108">
        <f t="shared" si="12"/>
        <v>12707.5</v>
      </c>
      <c r="AH62" s="206">
        <v>1877.20166390182</v>
      </c>
      <c r="AI62" s="108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6">
        <f t="shared" si="15"/>
        <v>0.961922442710153</v>
      </c>
      <c r="AO62" s="244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8">
        <f t="shared" si="0"/>
        <v>36000</v>
      </c>
      <c r="K63" s="202">
        <f t="shared" si="1"/>
        <v>3166.77536262001</v>
      </c>
      <c r="L63" s="108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8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8">
        <f t="shared" si="11"/>
        <v>5317.54362973278</v>
      </c>
      <c r="AE63" s="203">
        <v>0.340868181393126</v>
      </c>
      <c r="AF63" s="202">
        <v>8970</v>
      </c>
      <c r="AG63" s="108">
        <f t="shared" si="12"/>
        <v>17940</v>
      </c>
      <c r="AH63" s="202">
        <v>2843.5564559996</v>
      </c>
      <c r="AI63" s="108">
        <f t="shared" si="13"/>
        <v>5687.1129119992</v>
      </c>
      <c r="AJ63" s="241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8">
        <v>3</v>
      </c>
      <c r="H64" s="188">
        <v>1</v>
      </c>
      <c r="I64" s="206">
        <v>18000</v>
      </c>
      <c r="J64" s="108">
        <f t="shared" si="0"/>
        <v>54000</v>
      </c>
      <c r="K64" s="206">
        <f t="shared" si="1"/>
        <v>4067.52134459704</v>
      </c>
      <c r="L64" s="108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8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0.983835853412045</v>
      </c>
      <c r="W64" s="222">
        <f t="shared" si="8"/>
        <v>0.803809925925926</v>
      </c>
      <c r="X64" s="222">
        <f t="shared" si="9"/>
        <v>0.850885062410415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8">
        <f t="shared" si="11"/>
        <v>6830.04625780254</v>
      </c>
      <c r="AE64" s="207">
        <v>0.29188231870951</v>
      </c>
      <c r="AF64" s="206">
        <v>13455</v>
      </c>
      <c r="AG64" s="108">
        <f t="shared" si="12"/>
        <v>26910</v>
      </c>
      <c r="AH64" s="206">
        <v>3652.36723635991</v>
      </c>
      <c r="AI64" s="108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8">
        <f t="shared" si="0"/>
        <v>40500</v>
      </c>
      <c r="K65" s="206">
        <f t="shared" si="1"/>
        <v>3268.75784957907</v>
      </c>
      <c r="L65" s="108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8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0.980413196941469</v>
      </c>
      <c r="W65" s="222">
        <f t="shared" si="8"/>
        <v>0.802961185185185</v>
      </c>
      <c r="X65" s="222">
        <f t="shared" si="9"/>
        <v>0.847924927084513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8">
        <f t="shared" si="11"/>
        <v>5488.78922241818</v>
      </c>
      <c r="AE65" s="207">
        <v>0.312751522644911</v>
      </c>
      <c r="AF65" s="206">
        <v>10091.25</v>
      </c>
      <c r="AG65" s="108">
        <f t="shared" si="12"/>
        <v>20182.5</v>
      </c>
      <c r="AH65" s="206">
        <v>2935.13003668813</v>
      </c>
      <c r="AI65" s="108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8">
        <v>3</v>
      </c>
      <c r="H66" s="188">
        <v>3</v>
      </c>
      <c r="I66" s="206">
        <v>40000</v>
      </c>
      <c r="J66" s="108">
        <f t="shared" si="0"/>
        <v>120000</v>
      </c>
      <c r="K66" s="206">
        <f t="shared" si="1"/>
        <v>8800</v>
      </c>
      <c r="L66" s="108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8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8">
        <f t="shared" si="11"/>
        <v>13205.9875669155</v>
      </c>
      <c r="AE66" s="207">
        <v>0.264119751338311</v>
      </c>
      <c r="AF66" s="206">
        <v>28750</v>
      </c>
      <c r="AG66" s="108">
        <f t="shared" si="12"/>
        <v>57500</v>
      </c>
      <c r="AH66" s="206">
        <v>7061.90185140809</v>
      </c>
      <c r="AI66" s="108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374.9044866169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8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8">
        <v>4</v>
      </c>
      <c r="H67" s="188">
        <v>1</v>
      </c>
      <c r="I67" s="206">
        <v>22000</v>
      </c>
      <c r="J67" s="108">
        <f t="shared" si="0"/>
        <v>66000</v>
      </c>
      <c r="K67" s="206">
        <f t="shared" si="1"/>
        <v>5532.56027364355</v>
      </c>
      <c r="L67" s="108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8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1.05987217068401</v>
      </c>
      <c r="W67" s="222">
        <f t="shared" si="8"/>
        <v>0.801898424242424</v>
      </c>
      <c r="X67" s="222">
        <f t="shared" si="9"/>
        <v>0.916646201672654</v>
      </c>
      <c r="Y67" s="191">
        <f t="shared" si="25"/>
        <v>900</v>
      </c>
      <c r="Z67" s="229">
        <f>(T67-L67)*0.2</f>
        <v>198.74783581388</v>
      </c>
      <c r="AA67" s="233">
        <v>14300</v>
      </c>
      <c r="AB67" s="205">
        <f t="shared" si="10"/>
        <v>28600</v>
      </c>
      <c r="AC67" s="206">
        <v>4645.04539641323</v>
      </c>
      <c r="AD67" s="108">
        <f t="shared" si="11"/>
        <v>9290.09079282646</v>
      </c>
      <c r="AE67" s="207">
        <v>0.324828349399526</v>
      </c>
      <c r="AF67" s="206">
        <v>16445</v>
      </c>
      <c r="AG67" s="108">
        <f t="shared" si="12"/>
        <v>32890</v>
      </c>
      <c r="AH67" s="206">
        <v>4967.87605146395</v>
      </c>
      <c r="AI67" s="108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8">
        <v>3</v>
      </c>
      <c r="H68" s="188">
        <v>0</v>
      </c>
      <c r="I68" s="206">
        <v>7000</v>
      </c>
      <c r="J68" s="108">
        <f t="shared" ref="J68:J131" si="27">I68*3</f>
        <v>21000</v>
      </c>
      <c r="K68" s="206">
        <f t="shared" ref="K68:K131" si="28">I68*M68</f>
        <v>1810.01108718606</v>
      </c>
      <c r="L68" s="108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8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8">
        <f t="shared" ref="AD68:AD131" si="38">AC68*2</f>
        <v>3039.31028389992</v>
      </c>
      <c r="AE68" s="207">
        <v>0.333990141087904</v>
      </c>
      <c r="AF68" s="206">
        <v>5232.5</v>
      </c>
      <c r="AG68" s="108">
        <f t="shared" ref="AG68:AG131" si="39">AF68*2</f>
        <v>10465</v>
      </c>
      <c r="AH68" s="206">
        <v>1625.27117431549</v>
      </c>
      <c r="AI68" s="108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6">
        <f t="shared" ref="AN68:AN131" si="42">AL68/AD68</f>
        <v>0.775416058203817</v>
      </c>
      <c r="AO68" s="244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8">
        <f t="shared" si="27"/>
        <v>69000</v>
      </c>
      <c r="K69" s="206">
        <f t="shared" si="28"/>
        <v>5687.30745424912</v>
      </c>
      <c r="L69" s="108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8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3">
        <v>14950</v>
      </c>
      <c r="AB69" s="205">
        <f t="shared" si="37"/>
        <v>29900</v>
      </c>
      <c r="AC69" s="206">
        <v>4774.96855012998</v>
      </c>
      <c r="AD69" s="108">
        <f t="shared" si="38"/>
        <v>9549.93710025996</v>
      </c>
      <c r="AE69" s="207">
        <v>0.319395889640802</v>
      </c>
      <c r="AF69" s="206">
        <v>17192.5</v>
      </c>
      <c r="AG69" s="108">
        <f t="shared" si="39"/>
        <v>34385</v>
      </c>
      <c r="AH69" s="206">
        <v>5106.82886436402</v>
      </c>
      <c r="AI69" s="108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6">
        <f t="shared" si="42"/>
        <v>0.776512967797258</v>
      </c>
      <c r="AO69" s="244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8">
        <v>3</v>
      </c>
      <c r="H70" s="188">
        <v>1</v>
      </c>
      <c r="I70" s="206">
        <v>12000</v>
      </c>
      <c r="J70" s="108">
        <f t="shared" si="27"/>
        <v>36000</v>
      </c>
      <c r="K70" s="206">
        <f t="shared" si="28"/>
        <v>2440.87701884138</v>
      </c>
      <c r="L70" s="108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8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8">
        <f t="shared" si="38"/>
        <v>3757.0860501819</v>
      </c>
      <c r="AE70" s="207">
        <v>0.262733290222511</v>
      </c>
      <c r="AF70" s="206">
        <v>8222.5</v>
      </c>
      <c r="AG70" s="108">
        <f t="shared" si="39"/>
        <v>16445</v>
      </c>
      <c r="AH70" s="206">
        <v>2009.10176533477</v>
      </c>
      <c r="AI70" s="108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6">
        <f t="shared" si="42"/>
        <v>0.892377751059941</v>
      </c>
      <c r="AO70" s="244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8">
        <f t="shared" si="27"/>
        <v>45000</v>
      </c>
      <c r="K71" s="206">
        <f t="shared" si="28"/>
        <v>3787.3709358403</v>
      </c>
      <c r="L71" s="108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8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8">
        <f t="shared" si="38"/>
        <v>6359.62702976518</v>
      </c>
      <c r="AE71" s="207">
        <v>0.326134719475138</v>
      </c>
      <c r="AF71" s="206">
        <v>11212.5</v>
      </c>
      <c r="AG71" s="108">
        <f t="shared" si="39"/>
        <v>22425</v>
      </c>
      <c r="AH71" s="206">
        <v>3400.81055416694</v>
      </c>
      <c r="AI71" s="108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8">
        <f t="shared" si="27"/>
        <v>31500</v>
      </c>
      <c r="K72" s="206">
        <f t="shared" si="28"/>
        <v>2100</v>
      </c>
      <c r="L72" s="108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8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8">
        <f t="shared" si="38"/>
        <v>3415.81819923768</v>
      </c>
      <c r="AE72" s="207">
        <v>0.250243091519244</v>
      </c>
      <c r="AF72" s="206">
        <v>7848.75</v>
      </c>
      <c r="AG72" s="108">
        <f t="shared" si="39"/>
        <v>15697.5</v>
      </c>
      <c r="AH72" s="206">
        <v>1826.60878204235</v>
      </c>
      <c r="AI72" s="108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6">
        <f t="shared" si="42"/>
        <v>0.926700373195049</v>
      </c>
      <c r="AO72" s="244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8">
        <f t="shared" si="27"/>
        <v>36000</v>
      </c>
      <c r="K73" s="206">
        <f t="shared" si="28"/>
        <v>3002.82239236596</v>
      </c>
      <c r="L73" s="108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8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8">
        <f t="shared" si="38"/>
        <v>5042.23926718118</v>
      </c>
      <c r="AE73" s="207">
        <v>0.323220465844947</v>
      </c>
      <c r="AF73" s="206">
        <v>8970</v>
      </c>
      <c r="AG73" s="108">
        <f t="shared" si="39"/>
        <v>17940</v>
      </c>
      <c r="AH73" s="206">
        <v>2696.33744812513</v>
      </c>
      <c r="AI73" s="108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6">
        <f t="shared" si="42"/>
        <v>0.899643939851338</v>
      </c>
      <c r="AO73" s="244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8">
        <v>2</v>
      </c>
      <c r="H74" s="188">
        <v>2</v>
      </c>
      <c r="I74" s="206">
        <v>13500</v>
      </c>
      <c r="J74" s="108">
        <f t="shared" si="27"/>
        <v>40500</v>
      </c>
      <c r="K74" s="206">
        <f t="shared" si="28"/>
        <v>2160</v>
      </c>
      <c r="L74" s="108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8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8">
        <f t="shared" si="38"/>
        <v>3062.47880179684</v>
      </c>
      <c r="AE74" s="207">
        <v>0.174500216626601</v>
      </c>
      <c r="AF74" s="206">
        <v>10091.25</v>
      </c>
      <c r="AG74" s="108">
        <f t="shared" si="39"/>
        <v>20182.5</v>
      </c>
      <c r="AH74" s="206">
        <v>1637.66053926087</v>
      </c>
      <c r="AI74" s="108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6">
        <f t="shared" si="42"/>
        <v>0.998188133810564</v>
      </c>
      <c r="AO74" s="244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8">
        <f t="shared" si="27"/>
        <v>30000</v>
      </c>
      <c r="K75" s="206">
        <f t="shared" si="28"/>
        <v>2045.59926977135</v>
      </c>
      <c r="L75" s="108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8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8">
        <f t="shared" si="38"/>
        <v>3434.90210715772</v>
      </c>
      <c r="AE75" s="207">
        <v>0.264223239012133</v>
      </c>
      <c r="AF75" s="206">
        <v>7475</v>
      </c>
      <c r="AG75" s="108">
        <f t="shared" si="39"/>
        <v>14950</v>
      </c>
      <c r="AH75" s="206">
        <v>1836.8139018026</v>
      </c>
      <c r="AI75" s="108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8">
        <f t="shared" si="27"/>
        <v>75000</v>
      </c>
      <c r="K76" s="206">
        <f t="shared" si="28"/>
        <v>6125</v>
      </c>
      <c r="L76" s="108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8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8">
        <f t="shared" si="38"/>
        <v>7760.81173137888</v>
      </c>
      <c r="AE76" s="207">
        <v>0.298492758899187</v>
      </c>
      <c r="AF76" s="206">
        <v>14950</v>
      </c>
      <c r="AG76" s="108">
        <f t="shared" si="39"/>
        <v>29900</v>
      </c>
      <c r="AH76" s="206">
        <v>4150.09407335485</v>
      </c>
      <c r="AI76" s="108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8">
        <f t="shared" si="27"/>
        <v>22500</v>
      </c>
      <c r="K77" s="206">
        <f t="shared" si="28"/>
        <v>1200</v>
      </c>
      <c r="L77" s="108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8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8">
        <f t="shared" si="38"/>
        <v>1655.7092549705</v>
      </c>
      <c r="AE77" s="207">
        <v>0.169816333843129</v>
      </c>
      <c r="AF77" s="206">
        <v>5606.25</v>
      </c>
      <c r="AG77" s="108">
        <f t="shared" si="39"/>
        <v>11212.5</v>
      </c>
      <c r="AH77" s="206">
        <v>885.390524095477</v>
      </c>
      <c r="AI77" s="108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8">
        <v>2</v>
      </c>
      <c r="H78" s="188">
        <v>2</v>
      </c>
      <c r="I78" s="206">
        <v>15000</v>
      </c>
      <c r="J78" s="108">
        <f t="shared" si="27"/>
        <v>45000</v>
      </c>
      <c r="K78" s="206">
        <f t="shared" si="28"/>
        <v>3204.44400982875</v>
      </c>
      <c r="L78" s="108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8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8">
        <f t="shared" si="38"/>
        <v>5380.79556650412</v>
      </c>
      <c r="AE78" s="207">
        <v>0.275938234179699</v>
      </c>
      <c r="AF78" s="206">
        <v>11212.5</v>
      </c>
      <c r="AG78" s="108">
        <f t="shared" si="39"/>
        <v>22425</v>
      </c>
      <c r="AH78" s="206">
        <v>2877.38042918808</v>
      </c>
      <c r="AI78" s="108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8">
        <f t="shared" si="27"/>
        <v>72000</v>
      </c>
      <c r="K79" s="206">
        <f t="shared" si="28"/>
        <v>5280</v>
      </c>
      <c r="L79" s="108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8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8">
        <f t="shared" si="38"/>
        <v>8192.6808161648</v>
      </c>
      <c r="AE79" s="207">
        <v>0.273089360538826</v>
      </c>
      <c r="AF79" s="206">
        <v>17250</v>
      </c>
      <c r="AG79" s="108">
        <f t="shared" si="39"/>
        <v>34500</v>
      </c>
      <c r="AH79" s="206">
        <v>4381.03606644412</v>
      </c>
      <c r="AI79" s="108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6">
        <f t="shared" si="42"/>
        <v>0.95950277770981</v>
      </c>
      <c r="AO79" s="244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8">
        <v>2</v>
      </c>
      <c r="H80" s="188">
        <v>0</v>
      </c>
      <c r="I80" s="206">
        <v>7500</v>
      </c>
      <c r="J80" s="108">
        <f t="shared" si="27"/>
        <v>22500</v>
      </c>
      <c r="K80" s="206">
        <f t="shared" si="28"/>
        <v>1350</v>
      </c>
      <c r="L80" s="108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8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8">
        <f t="shared" si="38"/>
        <v>2246.68559202198</v>
      </c>
      <c r="AE80" s="207">
        <v>0.230429291489435</v>
      </c>
      <c r="AF80" s="206">
        <v>5606.25</v>
      </c>
      <c r="AG80" s="108">
        <f t="shared" si="39"/>
        <v>11212.5</v>
      </c>
      <c r="AH80" s="206">
        <v>1201.41512033376</v>
      </c>
      <c r="AI80" s="108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8">
        <v>2</v>
      </c>
      <c r="H81" s="188">
        <v>1</v>
      </c>
      <c r="I81" s="206">
        <v>8500</v>
      </c>
      <c r="J81" s="108">
        <f t="shared" si="27"/>
        <v>25500</v>
      </c>
      <c r="K81" s="206">
        <f t="shared" si="28"/>
        <v>1572.5</v>
      </c>
      <c r="L81" s="108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8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8">
        <f t="shared" si="38"/>
        <v>2520.44101555156</v>
      </c>
      <c r="AE81" s="207">
        <v>0.228094209552178</v>
      </c>
      <c r="AF81" s="206">
        <v>6353.75</v>
      </c>
      <c r="AG81" s="108">
        <f t="shared" si="39"/>
        <v>12707.5</v>
      </c>
      <c r="AH81" s="206">
        <v>1347.8058330662</v>
      </c>
      <c r="AI81" s="108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8">
        <v>3</v>
      </c>
      <c r="H82" s="188">
        <v>2</v>
      </c>
      <c r="I82" s="206">
        <v>18000</v>
      </c>
      <c r="J82" s="108">
        <f t="shared" si="27"/>
        <v>54000</v>
      </c>
      <c r="K82" s="206">
        <f t="shared" si="28"/>
        <v>4346.4547742587</v>
      </c>
      <c r="L82" s="108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8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8">
        <f t="shared" si="38"/>
        <v>7298.4219751094</v>
      </c>
      <c r="AE82" s="207">
        <v>0.311898375004675</v>
      </c>
      <c r="AF82" s="206">
        <v>13455</v>
      </c>
      <c r="AG82" s="108">
        <f t="shared" si="39"/>
        <v>26910</v>
      </c>
      <c r="AH82" s="206">
        <v>3902.83115118975</v>
      </c>
      <c r="AI82" s="108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6">
        <f t="shared" si="42"/>
        <v>0.790400996225425</v>
      </c>
      <c r="AO82" s="244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8">
        <v>2</v>
      </c>
      <c r="H83" s="188">
        <v>1</v>
      </c>
      <c r="I83" s="206">
        <v>6500</v>
      </c>
      <c r="J83" s="108">
        <f t="shared" si="27"/>
        <v>19500</v>
      </c>
      <c r="K83" s="206">
        <f t="shared" si="28"/>
        <v>1339.12512930804</v>
      </c>
      <c r="L83" s="108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8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8">
        <f t="shared" si="38"/>
        <v>2248.61427962976</v>
      </c>
      <c r="AE83" s="207">
        <v>0.266108198772752</v>
      </c>
      <c r="AF83" s="206">
        <v>4858.75</v>
      </c>
      <c r="AG83" s="108">
        <f t="shared" si="39"/>
        <v>9717.5</v>
      </c>
      <c r="AH83" s="206">
        <v>1202.44648603201</v>
      </c>
      <c r="AI83" s="108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8">
        <v>4</v>
      </c>
      <c r="H84" s="188">
        <v>2</v>
      </c>
      <c r="I84" s="206">
        <v>35000</v>
      </c>
      <c r="J84" s="108">
        <f t="shared" si="27"/>
        <v>105000</v>
      </c>
      <c r="K84" s="206">
        <f t="shared" si="28"/>
        <v>7700</v>
      </c>
      <c r="L84" s="108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8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8">
        <f t="shared" si="38"/>
        <v>11397.5972771906</v>
      </c>
      <c r="AE84" s="207">
        <v>0.259036301754333</v>
      </c>
      <c r="AF84" s="206">
        <v>25300</v>
      </c>
      <c r="AG84" s="108">
        <f t="shared" si="39"/>
        <v>50600</v>
      </c>
      <c r="AH84" s="206">
        <v>6094.86514397769</v>
      </c>
      <c r="AI84" s="108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6">
        <f t="shared" si="42"/>
        <v>0.93848464196978</v>
      </c>
      <c r="AO84" s="244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8">
        <v>3</v>
      </c>
      <c r="H85" s="188">
        <v>1</v>
      </c>
      <c r="I85" s="206">
        <v>15000</v>
      </c>
      <c r="J85" s="108">
        <f t="shared" si="27"/>
        <v>45000</v>
      </c>
      <c r="K85" s="206">
        <f t="shared" si="28"/>
        <v>3190.82276287517</v>
      </c>
      <c r="L85" s="108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8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8">
        <f t="shared" si="38"/>
        <v>5357.9232226612</v>
      </c>
      <c r="AE85" s="207">
        <v>0.274765293469806</v>
      </c>
      <c r="AF85" s="206">
        <v>11212.5</v>
      </c>
      <c r="AG85" s="108">
        <f t="shared" si="39"/>
        <v>22425</v>
      </c>
      <c r="AH85" s="206">
        <v>2865.14944331808</v>
      </c>
      <c r="AI85" s="108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8">
        <v>2</v>
      </c>
      <c r="H86" s="188">
        <v>2</v>
      </c>
      <c r="I86" s="206">
        <v>10500</v>
      </c>
      <c r="J86" s="108">
        <f t="shared" si="27"/>
        <v>31500</v>
      </c>
      <c r="K86" s="206">
        <f t="shared" si="28"/>
        <v>1837.5</v>
      </c>
      <c r="L86" s="108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8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8">
        <f t="shared" si="38"/>
        <v>3040.10658431652</v>
      </c>
      <c r="AE86" s="207">
        <v>0.22271843108546</v>
      </c>
      <c r="AF86" s="206">
        <v>7848.75</v>
      </c>
      <c r="AG86" s="108">
        <f t="shared" si="39"/>
        <v>15697.5</v>
      </c>
      <c r="AH86" s="206">
        <v>1625.69699596326</v>
      </c>
      <c r="AI86" s="108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8">
        <v>2</v>
      </c>
      <c r="H87" s="188">
        <v>2</v>
      </c>
      <c r="I87" s="202">
        <v>11000</v>
      </c>
      <c r="J87" s="108">
        <f t="shared" si="27"/>
        <v>33000</v>
      </c>
      <c r="K87" s="202">
        <f t="shared" si="28"/>
        <v>1815</v>
      </c>
      <c r="L87" s="108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8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8">
        <f t="shared" si="38"/>
        <v>2749.74644159994</v>
      </c>
      <c r="AE87" s="203">
        <v>0.192289960951044</v>
      </c>
      <c r="AF87" s="202">
        <v>8222.5</v>
      </c>
      <c r="AG87" s="108">
        <f t="shared" si="39"/>
        <v>16445</v>
      </c>
      <c r="AH87" s="202">
        <v>1470.42690964557</v>
      </c>
      <c r="AI87" s="108">
        <f t="shared" si="40"/>
        <v>2940.85381929114</v>
      </c>
      <c r="AJ87" s="241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8">
        <f t="shared" si="27"/>
        <v>30000</v>
      </c>
      <c r="K88" s="206">
        <f t="shared" si="28"/>
        <v>2319.63140254076</v>
      </c>
      <c r="L88" s="108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8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8">
        <f t="shared" si="38"/>
        <v>3895.0477300997</v>
      </c>
      <c r="AE88" s="207">
        <v>0.299619056161515</v>
      </c>
      <c r="AF88" s="206">
        <v>7475</v>
      </c>
      <c r="AG88" s="108">
        <f t="shared" si="39"/>
        <v>14950</v>
      </c>
      <c r="AH88" s="206">
        <v>2082.87677367081</v>
      </c>
      <c r="AI88" s="108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6">
        <f t="shared" si="42"/>
        <v>0.527705985247936</v>
      </c>
      <c r="AO88" s="244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8">
        <f t="shared" si="27"/>
        <v>30000</v>
      </c>
      <c r="K89" s="206">
        <f t="shared" si="28"/>
        <v>2307.36372521544</v>
      </c>
      <c r="L89" s="108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8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8">
        <f t="shared" si="38"/>
        <v>3874.4482552576</v>
      </c>
      <c r="AE89" s="207">
        <v>0.298034481173662</v>
      </c>
      <c r="AF89" s="206">
        <v>7475</v>
      </c>
      <c r="AG89" s="108">
        <f t="shared" si="39"/>
        <v>14950</v>
      </c>
      <c r="AH89" s="206">
        <v>2071.861204499</v>
      </c>
      <c r="AI89" s="108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8">
        <v>2</v>
      </c>
      <c r="H90" s="188">
        <v>0</v>
      </c>
      <c r="I90" s="206">
        <v>9500</v>
      </c>
      <c r="J90" s="108">
        <f t="shared" si="27"/>
        <v>28500</v>
      </c>
      <c r="K90" s="206">
        <f t="shared" si="28"/>
        <v>2201.486306775</v>
      </c>
      <c r="L90" s="108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8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8">
        <f t="shared" si="38"/>
        <v>4085.78478382386</v>
      </c>
      <c r="AE90" s="207">
        <v>0.299324892587829</v>
      </c>
      <c r="AF90" s="206">
        <v>7848.75</v>
      </c>
      <c r="AG90" s="108">
        <f t="shared" si="39"/>
        <v>15697.5</v>
      </c>
      <c r="AH90" s="206">
        <v>2184.87341314981</v>
      </c>
      <c r="AI90" s="108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8">
        <f t="shared" si="27"/>
        <v>60000</v>
      </c>
      <c r="K91" s="206">
        <f t="shared" si="28"/>
        <v>4388.93422405688</v>
      </c>
      <c r="L91" s="108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8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8">
        <f t="shared" si="38"/>
        <v>7369.75205122884</v>
      </c>
      <c r="AE91" s="207">
        <v>0.28345200197034</v>
      </c>
      <c r="AF91" s="206">
        <v>14950</v>
      </c>
      <c r="AG91" s="108">
        <f t="shared" si="39"/>
        <v>29900</v>
      </c>
      <c r="AH91" s="206">
        <v>3940.97490939462</v>
      </c>
      <c r="AI91" s="108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8">
        <f t="shared" si="27"/>
        <v>30000</v>
      </c>
      <c r="K92" s="206">
        <f t="shared" si="28"/>
        <v>2229.00137952835</v>
      </c>
      <c r="L92" s="108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8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8">
        <f t="shared" si="38"/>
        <v>3742.86481645802</v>
      </c>
      <c r="AE92" s="207">
        <v>0.287912678189078</v>
      </c>
      <c r="AF92" s="206">
        <v>7475</v>
      </c>
      <c r="AG92" s="108">
        <f t="shared" si="39"/>
        <v>14950</v>
      </c>
      <c r="AH92" s="206">
        <v>2001.49696060092</v>
      </c>
      <c r="AI92" s="108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8">
        <v>3</v>
      </c>
      <c r="H93" s="188">
        <v>1</v>
      </c>
      <c r="I93" s="206">
        <v>14000</v>
      </c>
      <c r="J93" s="108">
        <f t="shared" si="27"/>
        <v>42000</v>
      </c>
      <c r="K93" s="206">
        <f t="shared" si="28"/>
        <v>3007.94135761881</v>
      </c>
      <c r="L93" s="108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8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8">
        <f t="shared" si="38"/>
        <v>3788.12614725118</v>
      </c>
      <c r="AE93" s="207">
        <v>0.277518399066021</v>
      </c>
      <c r="AF93" s="206">
        <v>7848.75</v>
      </c>
      <c r="AG93" s="108">
        <f t="shared" si="39"/>
        <v>15697.5</v>
      </c>
      <c r="AH93" s="206">
        <v>2025.70045724257</v>
      </c>
      <c r="AI93" s="108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8">
        <v>2</v>
      </c>
      <c r="H94" s="188">
        <v>0</v>
      </c>
      <c r="I94" s="206">
        <v>10500</v>
      </c>
      <c r="J94" s="108">
        <f t="shared" si="27"/>
        <v>31500</v>
      </c>
      <c r="K94" s="206">
        <f t="shared" si="28"/>
        <v>2122.95546272515</v>
      </c>
      <c r="L94" s="108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8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8">
        <f t="shared" si="38"/>
        <v>3564.79604782598</v>
      </c>
      <c r="AE94" s="207">
        <v>0.26115721962095</v>
      </c>
      <c r="AF94" s="206">
        <v>7848.75</v>
      </c>
      <c r="AG94" s="108">
        <f t="shared" si="39"/>
        <v>15697.5</v>
      </c>
      <c r="AH94" s="206">
        <v>1906.27468657494</v>
      </c>
      <c r="AI94" s="108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8">
        <v>4</v>
      </c>
      <c r="H95" s="188">
        <v>0</v>
      </c>
      <c r="I95" s="206">
        <v>13500</v>
      </c>
      <c r="J95" s="108">
        <f t="shared" si="27"/>
        <v>40500</v>
      </c>
      <c r="K95" s="206">
        <f t="shared" si="28"/>
        <v>3147.9473750143</v>
      </c>
      <c r="L95" s="108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8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8">
        <f t="shared" si="38"/>
        <v>5403.39337389028</v>
      </c>
      <c r="AE95" s="207">
        <v>0.301192495757541</v>
      </c>
      <c r="AF95" s="206">
        <v>10315.5</v>
      </c>
      <c r="AG95" s="108">
        <f t="shared" si="39"/>
        <v>20631</v>
      </c>
      <c r="AH95" s="206">
        <v>2889.46460668783</v>
      </c>
      <c r="AI95" s="108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8">
        <f t="shared" si="27"/>
        <v>45000</v>
      </c>
      <c r="K96" s="206">
        <f t="shared" si="28"/>
        <v>3005.25815281145</v>
      </c>
      <c r="L96" s="108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8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8">
        <f t="shared" si="38"/>
        <v>5046.32931492922</v>
      </c>
      <c r="AE96" s="207">
        <v>0.258786118714319</v>
      </c>
      <c r="AF96" s="206">
        <v>11212.5</v>
      </c>
      <c r="AG96" s="108">
        <f t="shared" si="39"/>
        <v>22425</v>
      </c>
      <c r="AH96" s="206">
        <v>2698.5246011584</v>
      </c>
      <c r="AI96" s="108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8">
        <f t="shared" si="27"/>
        <v>21000</v>
      </c>
      <c r="K97" s="206">
        <f t="shared" si="28"/>
        <v>1770.61321317975</v>
      </c>
      <c r="L97" s="108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8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8">
        <f t="shared" si="38"/>
        <v>2760.78649519306</v>
      </c>
      <c r="AE97" s="207">
        <v>0.32672029528912</v>
      </c>
      <c r="AF97" s="206">
        <v>4858.75</v>
      </c>
      <c r="AG97" s="108">
        <f t="shared" si="39"/>
        <v>9717.5</v>
      </c>
      <c r="AH97" s="206">
        <v>1476.33057830449</v>
      </c>
      <c r="AI97" s="108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8">
        <v>3</v>
      </c>
      <c r="H98" s="188">
        <v>1</v>
      </c>
      <c r="I98" s="206">
        <v>13000</v>
      </c>
      <c r="J98" s="108">
        <f t="shared" si="27"/>
        <v>39000</v>
      </c>
      <c r="K98" s="206">
        <f t="shared" si="28"/>
        <v>3232.07804368849</v>
      </c>
      <c r="L98" s="108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8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8">
        <f t="shared" si="38"/>
        <v>5427.19771502694</v>
      </c>
      <c r="AE98" s="207">
        <v>0.321135959469049</v>
      </c>
      <c r="AF98" s="206">
        <v>9717.5</v>
      </c>
      <c r="AG98" s="108">
        <f t="shared" si="39"/>
        <v>19435</v>
      </c>
      <c r="AH98" s="206">
        <v>2902.19397811065</v>
      </c>
      <c r="AI98" s="108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8">
        <v>2</v>
      </c>
      <c r="H99" s="188">
        <v>2</v>
      </c>
      <c r="I99" s="206">
        <v>14000</v>
      </c>
      <c r="J99" s="108">
        <f t="shared" si="27"/>
        <v>42000</v>
      </c>
      <c r="K99" s="206">
        <f t="shared" si="28"/>
        <v>3680.93439563581</v>
      </c>
      <c r="L99" s="108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8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8">
        <f t="shared" si="38"/>
        <v>5518.66280298078</v>
      </c>
      <c r="AE99" s="207">
        <v>0.339610018644971</v>
      </c>
      <c r="AF99" s="206">
        <v>9343.75</v>
      </c>
      <c r="AG99" s="108">
        <f t="shared" si="39"/>
        <v>18687.5</v>
      </c>
      <c r="AH99" s="206">
        <v>2951.10493389397</v>
      </c>
      <c r="AI99" s="108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8">
        <v>2</v>
      </c>
      <c r="H100" s="188">
        <v>2</v>
      </c>
      <c r="I100" s="202">
        <v>13500</v>
      </c>
      <c r="J100" s="108">
        <f t="shared" si="27"/>
        <v>40500</v>
      </c>
      <c r="K100" s="202">
        <f t="shared" si="28"/>
        <v>3320.5557086545</v>
      </c>
      <c r="L100" s="108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8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8">
        <f t="shared" si="38"/>
        <v>5575.76646078236</v>
      </c>
      <c r="AE100" s="203">
        <v>0.317707490642869</v>
      </c>
      <c r="AF100" s="202">
        <v>10091.25</v>
      </c>
      <c r="AG100" s="108">
        <f t="shared" si="39"/>
        <v>20182.5</v>
      </c>
      <c r="AH100" s="202">
        <v>2981.64111490337</v>
      </c>
      <c r="AI100" s="108">
        <f t="shared" si="40"/>
        <v>5963.28222980674</v>
      </c>
      <c r="AJ100" s="241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8">
        <v>3</v>
      </c>
      <c r="H101" s="188">
        <v>0</v>
      </c>
      <c r="I101" s="206">
        <v>10000</v>
      </c>
      <c r="J101" s="108">
        <f t="shared" si="27"/>
        <v>30000</v>
      </c>
      <c r="K101" s="206">
        <f t="shared" si="28"/>
        <v>2553.9848341911</v>
      </c>
      <c r="L101" s="108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8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8">
        <f t="shared" si="38"/>
        <v>4288.56620074588</v>
      </c>
      <c r="AE101" s="207">
        <v>0.329889707749683</v>
      </c>
      <c r="AF101" s="206">
        <v>7475</v>
      </c>
      <c r="AG101" s="108">
        <f t="shared" si="39"/>
        <v>14950</v>
      </c>
      <c r="AH101" s="206">
        <v>2293.31077584886</v>
      </c>
      <c r="AI101" s="108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8">
        <f t="shared" si="27"/>
        <v>36000</v>
      </c>
      <c r="K102" s="206">
        <f t="shared" si="28"/>
        <v>3004.28093533322</v>
      </c>
      <c r="L102" s="108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8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8">
        <f t="shared" si="38"/>
        <v>5044.68840391372</v>
      </c>
      <c r="AE102" s="207">
        <v>0.323377461789341</v>
      </c>
      <c r="AF102" s="206">
        <v>8970</v>
      </c>
      <c r="AG102" s="108">
        <f t="shared" si="39"/>
        <v>17940</v>
      </c>
      <c r="AH102" s="206">
        <v>2697.64712399286</v>
      </c>
      <c r="AI102" s="108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8">
        <v>5</v>
      </c>
      <c r="H103" s="188">
        <v>1</v>
      </c>
      <c r="I103" s="206">
        <v>40000</v>
      </c>
      <c r="J103" s="108">
        <f t="shared" si="27"/>
        <v>120000</v>
      </c>
      <c r="K103" s="206">
        <f t="shared" si="28"/>
        <v>8000</v>
      </c>
      <c r="L103" s="108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8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8">
        <f t="shared" si="38"/>
        <v>12284.2508523224</v>
      </c>
      <c r="AE103" s="207">
        <v>0.245685017046449</v>
      </c>
      <c r="AF103" s="206">
        <v>28750</v>
      </c>
      <c r="AG103" s="108">
        <f t="shared" si="39"/>
        <v>57500</v>
      </c>
      <c r="AH103" s="206">
        <v>6569.00314327943</v>
      </c>
      <c r="AI103" s="108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8">
        <f t="shared" si="27"/>
        <v>30000</v>
      </c>
      <c r="K104" s="206">
        <f t="shared" si="28"/>
        <v>2103.34478047153</v>
      </c>
      <c r="L104" s="108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8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8">
        <f t="shared" si="38"/>
        <v>3531.8664438751</v>
      </c>
      <c r="AE104" s="207">
        <v>0.271682034144239</v>
      </c>
      <c r="AF104" s="206">
        <v>7475</v>
      </c>
      <c r="AG104" s="108">
        <f t="shared" si="39"/>
        <v>14950</v>
      </c>
      <c r="AH104" s="206">
        <v>1888.66558086221</v>
      </c>
      <c r="AI104" s="108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8">
        <f t="shared" si="27"/>
        <v>24000</v>
      </c>
      <c r="K105" s="206">
        <f t="shared" si="28"/>
        <v>1280</v>
      </c>
      <c r="L105" s="108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8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8">
        <f t="shared" si="38"/>
        <v>1886.48082874653</v>
      </c>
      <c r="AE105" s="207">
        <v>0.181392387379474</v>
      </c>
      <c r="AF105" s="206">
        <v>5980</v>
      </c>
      <c r="AG105" s="108">
        <f t="shared" si="39"/>
        <v>11960</v>
      </c>
      <c r="AH105" s="206">
        <v>1008.79562317221</v>
      </c>
      <c r="AI105" s="108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8">
        <f t="shared" si="27"/>
        <v>31500</v>
      </c>
      <c r="K106" s="206">
        <f t="shared" si="28"/>
        <v>2100</v>
      </c>
      <c r="L106" s="108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8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8">
        <f t="shared" si="38"/>
        <v>3388.6541050783</v>
      </c>
      <c r="AE106" s="207">
        <v>0.248253047991084</v>
      </c>
      <c r="AF106" s="206">
        <v>7848.75</v>
      </c>
      <c r="AG106" s="108">
        <f t="shared" si="39"/>
        <v>15697.5</v>
      </c>
      <c r="AH106" s="206">
        <v>1812.08278269062</v>
      </c>
      <c r="AI106" s="108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8">
        <f t="shared" si="27"/>
        <v>25500</v>
      </c>
      <c r="K107" s="206">
        <f t="shared" si="28"/>
        <v>2209.47080860302</v>
      </c>
      <c r="L107" s="108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8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8">
        <f t="shared" si="38"/>
        <v>3710.06973277926</v>
      </c>
      <c r="AE107" s="207">
        <v>0.335752916993597</v>
      </c>
      <c r="AF107" s="206">
        <v>6353.75</v>
      </c>
      <c r="AG107" s="108">
        <f t="shared" si="39"/>
        <v>12707.5</v>
      </c>
      <c r="AH107" s="206">
        <v>1983.9597896037</v>
      </c>
      <c r="AI107" s="108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8">
        <v>3</v>
      </c>
      <c r="H108" s="188">
        <v>1</v>
      </c>
      <c r="I108" s="206">
        <v>8500</v>
      </c>
      <c r="J108" s="108">
        <f t="shared" si="27"/>
        <v>25500</v>
      </c>
      <c r="K108" s="206">
        <f t="shared" si="28"/>
        <v>2013.88715716473</v>
      </c>
      <c r="L108" s="108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8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8">
        <f t="shared" si="38"/>
        <v>3381.6521847391</v>
      </c>
      <c r="AE108" s="207">
        <v>0.306031871922091</v>
      </c>
      <c r="AF108" s="206">
        <v>6353.75</v>
      </c>
      <c r="AG108" s="108">
        <f t="shared" si="39"/>
        <v>12707.5</v>
      </c>
      <c r="AH108" s="206">
        <v>1808.33850578923</v>
      </c>
      <c r="AI108" s="108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8">
        <f t="shared" si="27"/>
        <v>28500</v>
      </c>
      <c r="K109" s="206">
        <f t="shared" si="28"/>
        <v>2311.82854096569</v>
      </c>
      <c r="L109" s="108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8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8">
        <f t="shared" si="38"/>
        <v>3881.94542503824</v>
      </c>
      <c r="AE109" s="207">
        <v>0.314327564780424</v>
      </c>
      <c r="AF109" s="206">
        <v>7101.25</v>
      </c>
      <c r="AG109" s="108">
        <f t="shared" si="39"/>
        <v>14202.5</v>
      </c>
      <c r="AH109" s="206">
        <v>2075.8703160392</v>
      </c>
      <c r="AI109" s="108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8">
        <f t="shared" si="27"/>
        <v>33000</v>
      </c>
      <c r="K110" s="202">
        <f t="shared" si="28"/>
        <v>2951.4921765291</v>
      </c>
      <c r="L110" s="108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8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8">
        <f t="shared" si="38"/>
        <v>4956.04727975512</v>
      </c>
      <c r="AE110" s="203">
        <v>0.346576732850008</v>
      </c>
      <c r="AF110" s="202">
        <v>8222.5</v>
      </c>
      <c r="AG110" s="108">
        <f t="shared" si="39"/>
        <v>16445</v>
      </c>
      <c r="AH110" s="202">
        <v>2650.24628284905</v>
      </c>
      <c r="AI110" s="108">
        <f t="shared" si="40"/>
        <v>5300.4925656981</v>
      </c>
      <c r="AJ110" s="241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8">
        <v>3</v>
      </c>
      <c r="H111" s="188">
        <v>1</v>
      </c>
      <c r="I111" s="206">
        <v>10000</v>
      </c>
      <c r="J111" s="108">
        <f t="shared" si="27"/>
        <v>30000</v>
      </c>
      <c r="K111" s="206">
        <f t="shared" si="28"/>
        <v>1900</v>
      </c>
      <c r="L111" s="108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8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8">
        <f t="shared" si="38"/>
        <v>2943.68740182832</v>
      </c>
      <c r="AE111" s="207">
        <v>0.226437492448332</v>
      </c>
      <c r="AF111" s="206">
        <v>7475</v>
      </c>
      <c r="AG111" s="108">
        <f t="shared" si="39"/>
        <v>14950</v>
      </c>
      <c r="AH111" s="206">
        <v>1574.13683812769</v>
      </c>
      <c r="AI111" s="108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8">
        <f t="shared" si="27"/>
        <v>48000</v>
      </c>
      <c r="K112" s="206">
        <f t="shared" si="28"/>
        <v>3877.16013868277</v>
      </c>
      <c r="L112" s="108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8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8">
        <f t="shared" si="38"/>
        <v>6510.39806620482</v>
      </c>
      <c r="AE112" s="207">
        <v>0.312999907029078</v>
      </c>
      <c r="AF112" s="206">
        <v>11960</v>
      </c>
      <c r="AG112" s="108">
        <f t="shared" si="39"/>
        <v>23920</v>
      </c>
      <c r="AH112" s="206">
        <v>3481.43536590302</v>
      </c>
      <c r="AI112" s="108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8">
        <v>3</v>
      </c>
      <c r="H113" s="188">
        <v>1</v>
      </c>
      <c r="I113" s="206">
        <v>10000</v>
      </c>
      <c r="J113" s="108">
        <f t="shared" si="27"/>
        <v>30000</v>
      </c>
      <c r="K113" s="206">
        <f t="shared" si="28"/>
        <v>2245.04272417238</v>
      </c>
      <c r="L113" s="108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8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8">
        <f t="shared" si="38"/>
        <v>3769.8009076728</v>
      </c>
      <c r="AE113" s="207">
        <v>0.289984685205599</v>
      </c>
      <c r="AF113" s="206">
        <v>7475</v>
      </c>
      <c r="AG113" s="108">
        <f t="shared" si="39"/>
        <v>14950</v>
      </c>
      <c r="AH113" s="206">
        <v>2015.90103537802</v>
      </c>
      <c r="AI113" s="108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8">
        <f t="shared" si="27"/>
        <v>30000</v>
      </c>
      <c r="K114" s="206">
        <f t="shared" si="28"/>
        <v>2000</v>
      </c>
      <c r="L114" s="108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8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8">
        <f t="shared" si="38"/>
        <v>3213.28031644348</v>
      </c>
      <c r="AE114" s="207">
        <v>0.24717540895719</v>
      </c>
      <c r="AF114" s="206">
        <v>7475</v>
      </c>
      <c r="AG114" s="108">
        <f t="shared" si="39"/>
        <v>14950</v>
      </c>
      <c r="AH114" s="206">
        <v>1718.30164921815</v>
      </c>
      <c r="AI114" s="108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8">
        <v>2</v>
      </c>
      <c r="H115" s="188">
        <v>0</v>
      </c>
      <c r="I115" s="206">
        <v>10500</v>
      </c>
      <c r="J115" s="108">
        <f t="shared" si="27"/>
        <v>31500</v>
      </c>
      <c r="K115" s="206">
        <f t="shared" si="28"/>
        <v>2726.87567961291</v>
      </c>
      <c r="L115" s="108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8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8">
        <f t="shared" si="38"/>
        <v>4578.87874535002</v>
      </c>
      <c r="AE115" s="207">
        <v>0.335448992333334</v>
      </c>
      <c r="AF115" s="206">
        <v>7848.75</v>
      </c>
      <c r="AG115" s="108">
        <f t="shared" si="39"/>
        <v>15697.5</v>
      </c>
      <c r="AH115" s="206">
        <v>2448.55540907592</v>
      </c>
      <c r="AI115" s="108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8">
        <f t="shared" si="27"/>
        <v>24000</v>
      </c>
      <c r="K116" s="206">
        <f t="shared" si="28"/>
        <v>1872.35902704079</v>
      </c>
      <c r="L116" s="108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8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8">
        <f t="shared" si="38"/>
        <v>3144.00286623932</v>
      </c>
      <c r="AE116" s="207">
        <v>0.302307967907628</v>
      </c>
      <c r="AF116" s="206">
        <v>5980</v>
      </c>
      <c r="AG116" s="108">
        <f t="shared" si="39"/>
        <v>11960</v>
      </c>
      <c r="AH116" s="206">
        <v>1681.25553272148</v>
      </c>
      <c r="AI116" s="108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8">
        <v>2</v>
      </c>
      <c r="H117" s="188">
        <v>2</v>
      </c>
      <c r="I117" s="206">
        <v>8000</v>
      </c>
      <c r="J117" s="108">
        <f t="shared" si="27"/>
        <v>24000</v>
      </c>
      <c r="K117" s="206">
        <f t="shared" si="28"/>
        <v>1600</v>
      </c>
      <c r="L117" s="108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8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8">
        <f t="shared" si="38"/>
        <v>2658.21787037858</v>
      </c>
      <c r="AE117" s="207">
        <v>0.255597872151787</v>
      </c>
      <c r="AF117" s="206">
        <v>5980</v>
      </c>
      <c r="AG117" s="108">
        <f t="shared" si="39"/>
        <v>11960</v>
      </c>
      <c r="AH117" s="206">
        <v>1421.48200618495</v>
      </c>
      <c r="AI117" s="108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8">
        <f t="shared" si="27"/>
        <v>42000</v>
      </c>
      <c r="K118" s="206">
        <f t="shared" si="28"/>
        <v>3544.15784126408</v>
      </c>
      <c r="L118" s="108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8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8">
        <f t="shared" si="38"/>
        <v>5951.23170845594</v>
      </c>
      <c r="AE118" s="207">
        <v>0.326990753211865</v>
      </c>
      <c r="AF118" s="206">
        <v>10465</v>
      </c>
      <c r="AG118" s="108">
        <f t="shared" si="39"/>
        <v>20930</v>
      </c>
      <c r="AH118" s="206">
        <v>3182.42115609681</v>
      </c>
      <c r="AI118" s="108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8">
        <f t="shared" si="27"/>
        <v>18000</v>
      </c>
      <c r="K119" s="206">
        <f t="shared" si="28"/>
        <v>1607.86733471036</v>
      </c>
      <c r="L119" s="108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8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8">
        <f t="shared" si="38"/>
        <v>2699.8772328678</v>
      </c>
      <c r="AE119" s="207">
        <v>0.346138106777924</v>
      </c>
      <c r="AF119" s="206">
        <v>4485</v>
      </c>
      <c r="AG119" s="108">
        <f t="shared" si="39"/>
        <v>8970</v>
      </c>
      <c r="AH119" s="206">
        <v>1443.75935027606</v>
      </c>
      <c r="AI119" s="108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8">
        <v>2</v>
      </c>
      <c r="H120" s="188">
        <v>2</v>
      </c>
      <c r="I120" s="206">
        <v>8000</v>
      </c>
      <c r="J120" s="108">
        <f t="shared" si="27"/>
        <v>24000</v>
      </c>
      <c r="K120" s="206">
        <f t="shared" si="28"/>
        <v>1847.47246518138</v>
      </c>
      <c r="L120" s="108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8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8">
        <f t="shared" si="38"/>
        <v>3102.21418111706</v>
      </c>
      <c r="AE120" s="207">
        <v>0.29828982510741</v>
      </c>
      <c r="AF120" s="206">
        <v>5980</v>
      </c>
      <c r="AG120" s="108">
        <f t="shared" si="39"/>
        <v>11960</v>
      </c>
      <c r="AH120" s="206">
        <v>1658.90903335235</v>
      </c>
      <c r="AI120" s="108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8">
        <f t="shared" si="27"/>
        <v>42000</v>
      </c>
      <c r="K121" s="206">
        <f t="shared" si="28"/>
        <v>2940</v>
      </c>
      <c r="L121" s="108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8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8">
        <f t="shared" si="38"/>
        <v>4724.25923305506</v>
      </c>
      <c r="AE121" s="207">
        <v>0.259574683134893</v>
      </c>
      <c r="AF121" s="206">
        <v>10465</v>
      </c>
      <c r="AG121" s="108">
        <f t="shared" si="39"/>
        <v>20930</v>
      </c>
      <c r="AH121" s="206">
        <v>2526.29762487619</v>
      </c>
      <c r="AI121" s="108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8">
        <v>3</v>
      </c>
      <c r="H122" s="188">
        <v>1</v>
      </c>
      <c r="I122" s="206">
        <v>8500</v>
      </c>
      <c r="J122" s="108">
        <f t="shared" si="27"/>
        <v>25500</v>
      </c>
      <c r="K122" s="206">
        <f t="shared" si="28"/>
        <v>1959.29381837828</v>
      </c>
      <c r="L122" s="108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8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8">
        <f t="shared" si="38"/>
        <v>3289.98087002686</v>
      </c>
      <c r="AE122" s="207">
        <v>0.297735825341798</v>
      </c>
      <c r="AF122" s="206">
        <v>6353.75</v>
      </c>
      <c r="AG122" s="108">
        <f t="shared" si="39"/>
        <v>12707.5</v>
      </c>
      <c r="AH122" s="206">
        <v>1759.31727024687</v>
      </c>
      <c r="AI122" s="108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8">
        <f t="shared" si="27"/>
        <v>18000</v>
      </c>
      <c r="K123" s="206">
        <f t="shared" si="28"/>
        <v>1734.02389881257</v>
      </c>
      <c r="L123" s="108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8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8">
        <f t="shared" si="38"/>
        <v>2911.71513008944</v>
      </c>
      <c r="AE123" s="207">
        <v>0.373296811549928</v>
      </c>
      <c r="AF123" s="206">
        <v>4485</v>
      </c>
      <c r="AG123" s="108">
        <f t="shared" si="39"/>
        <v>8970</v>
      </c>
      <c r="AH123" s="206">
        <v>1557.03966581533</v>
      </c>
      <c r="AI123" s="108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8">
        <f t="shared" si="27"/>
        <v>37500</v>
      </c>
      <c r="K124" s="206">
        <f t="shared" si="28"/>
        <v>2663.34180523624</v>
      </c>
      <c r="L124" s="108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8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8">
        <f t="shared" si="38"/>
        <v>4472.1947812925</v>
      </c>
      <c r="AE124" s="207">
        <v>0.275211986541077</v>
      </c>
      <c r="AF124" s="206">
        <v>9343.75</v>
      </c>
      <c r="AG124" s="108">
        <f t="shared" si="39"/>
        <v>18687.5</v>
      </c>
      <c r="AH124" s="206">
        <v>2391.50615929617</v>
      </c>
      <c r="AI124" s="108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8">
        <f t="shared" si="27"/>
        <v>30000</v>
      </c>
      <c r="K125" s="206">
        <f t="shared" si="28"/>
        <v>1650</v>
      </c>
      <c r="L125" s="108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8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8">
        <f t="shared" si="38"/>
        <v>2525.59038126776</v>
      </c>
      <c r="AE125" s="207">
        <v>0.194276183174443</v>
      </c>
      <c r="AF125" s="206">
        <v>7475</v>
      </c>
      <c r="AG125" s="108">
        <f t="shared" si="39"/>
        <v>14950</v>
      </c>
      <c r="AH125" s="206">
        <v>1350.55945638293</v>
      </c>
      <c r="AI125" s="108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8">
        <v>3</v>
      </c>
      <c r="H126" s="188">
        <v>1</v>
      </c>
      <c r="I126" s="206">
        <v>9500</v>
      </c>
      <c r="J126" s="108">
        <f t="shared" si="27"/>
        <v>28500</v>
      </c>
      <c r="K126" s="206">
        <f t="shared" si="28"/>
        <v>1900</v>
      </c>
      <c r="L126" s="108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8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8">
        <f t="shared" si="38"/>
        <v>2894.37486581096</v>
      </c>
      <c r="AE126" s="207">
        <v>0.234362337312629</v>
      </c>
      <c r="AF126" s="206">
        <v>7101.25</v>
      </c>
      <c r="AG126" s="108">
        <f t="shared" si="39"/>
        <v>14202.5</v>
      </c>
      <c r="AH126" s="206">
        <v>1547.76695949241</v>
      </c>
      <c r="AI126" s="108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8">
        <f t="shared" si="27"/>
        <v>28500</v>
      </c>
      <c r="K127" s="206">
        <f t="shared" si="28"/>
        <v>1900</v>
      </c>
      <c r="L127" s="108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8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8">
        <f t="shared" si="38"/>
        <v>3158.23770440644</v>
      </c>
      <c r="AE127" s="207">
        <v>0.255727749344651</v>
      </c>
      <c r="AF127" s="206">
        <v>7101.25</v>
      </c>
      <c r="AG127" s="108">
        <f t="shared" si="39"/>
        <v>14202.5</v>
      </c>
      <c r="AH127" s="206">
        <v>1688.86761243134</v>
      </c>
      <c r="AI127" s="108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8">
        <v>2</v>
      </c>
      <c r="H128" s="188">
        <v>2</v>
      </c>
      <c r="I128" s="206">
        <v>9500</v>
      </c>
      <c r="J128" s="108">
        <f t="shared" si="27"/>
        <v>28500</v>
      </c>
      <c r="K128" s="206">
        <f t="shared" si="28"/>
        <v>1900</v>
      </c>
      <c r="L128" s="108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8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8">
        <f t="shared" si="38"/>
        <v>3023.4367267444</v>
      </c>
      <c r="AE128" s="207">
        <v>0.244812690424649</v>
      </c>
      <c r="AF128" s="206">
        <v>7101.25</v>
      </c>
      <c r="AG128" s="108">
        <f t="shared" si="39"/>
        <v>14202.5</v>
      </c>
      <c r="AH128" s="206">
        <v>1616.78278962657</v>
      </c>
      <c r="AI128" s="108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8">
        <v>2</v>
      </c>
      <c r="H129" s="188">
        <v>1</v>
      </c>
      <c r="I129" s="206">
        <v>6000</v>
      </c>
      <c r="J129" s="108">
        <f t="shared" si="27"/>
        <v>18000</v>
      </c>
      <c r="K129" s="206">
        <f t="shared" si="28"/>
        <v>1353.51345592259</v>
      </c>
      <c r="L129" s="108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8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8">
        <f t="shared" si="38"/>
        <v>2272.77467807002</v>
      </c>
      <c r="AE129" s="207">
        <v>0.291381368983336</v>
      </c>
      <c r="AF129" s="206">
        <v>4485</v>
      </c>
      <c r="AG129" s="108">
        <f t="shared" si="39"/>
        <v>8970</v>
      </c>
      <c r="AH129" s="206">
        <v>1215.36625909795</v>
      </c>
      <c r="AI129" s="108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8">
        <f t="shared" si="27"/>
        <v>24000</v>
      </c>
      <c r="K130" s="206">
        <f t="shared" si="28"/>
        <v>2116.10760979978</v>
      </c>
      <c r="L130" s="108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8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8">
        <f t="shared" si="38"/>
        <v>3331.21627636452</v>
      </c>
      <c r="AE130" s="207">
        <v>0.341663207832257</v>
      </c>
      <c r="AF130" s="206">
        <v>5606.25</v>
      </c>
      <c r="AG130" s="108">
        <f t="shared" si="39"/>
        <v>11212.5</v>
      </c>
      <c r="AH130" s="206">
        <v>1781.36790378592</v>
      </c>
      <c r="AI130" s="108">
        <f t="shared" si="40"/>
        <v>3562.73580757184</v>
      </c>
      <c r="AJ130" s="242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8" customFormat="1" spans="1:60">
      <c r="A131" s="264">
        <v>109</v>
      </c>
      <c r="B131" s="26">
        <v>52</v>
      </c>
      <c r="C131" s="27" t="s">
        <v>177</v>
      </c>
      <c r="D131" s="265" t="s">
        <v>55</v>
      </c>
      <c r="E131" s="266">
        <v>37</v>
      </c>
      <c r="F131" s="67">
        <v>100</v>
      </c>
      <c r="G131" s="188">
        <v>2</v>
      </c>
      <c r="H131" s="188">
        <v>0</v>
      </c>
      <c r="I131" s="206">
        <v>10000</v>
      </c>
      <c r="J131" s="108">
        <f t="shared" si="27"/>
        <v>30000</v>
      </c>
      <c r="K131" s="206">
        <f t="shared" si="28"/>
        <v>2275.69677607236</v>
      </c>
      <c r="L131" s="108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8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8">
        <f t="shared" si="38"/>
        <v>3821.2741698215</v>
      </c>
      <c r="AE131" s="207">
        <v>0.293944166909347</v>
      </c>
      <c r="AF131" s="206">
        <v>7475</v>
      </c>
      <c r="AG131" s="108">
        <f t="shared" si="39"/>
        <v>14950</v>
      </c>
      <c r="AH131" s="206">
        <v>2043.42636231205</v>
      </c>
      <c r="AI131" s="108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8" customFormat="1" spans="1:60">
      <c r="A132" s="267" t="s">
        <v>178</v>
      </c>
      <c r="B132" s="267"/>
      <c r="C132" s="267"/>
      <c r="D132" s="267"/>
      <c r="E132" s="267"/>
      <c r="F132" s="107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8">
        <f t="shared" si="55"/>
        <v>6055500</v>
      </c>
      <c r="K132" s="206">
        <f t="shared" si="55"/>
        <v>441042.636416023</v>
      </c>
      <c r="L132" s="108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8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0.806981800644159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8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8">
        <f>SUM(AG4:AG131)</f>
        <v>3023844.5</v>
      </c>
      <c r="AH132" s="206">
        <f>SUM(AH1:AH57)</f>
        <v>201929.129852447</v>
      </c>
      <c r="AI132" s="108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workbookViewId="0">
      <selection activeCell="J3" sqref="J3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2127</v>
      </c>
      <c r="C3" s="13">
        <v>105751</v>
      </c>
      <c r="D3" s="13" t="s">
        <v>2047</v>
      </c>
      <c r="E3" s="13">
        <v>8763</v>
      </c>
      <c r="F3" s="13" t="s">
        <v>268</v>
      </c>
      <c r="G3" s="13"/>
      <c r="H3" s="13"/>
      <c r="I3" s="13">
        <v>180</v>
      </c>
      <c r="J3" s="12">
        <v>180</v>
      </c>
    </row>
    <row r="4" customHeight="1" spans="1:10">
      <c r="A4" s="12">
        <v>2</v>
      </c>
      <c r="B4" s="13"/>
      <c r="C4" s="13"/>
      <c r="D4" s="13"/>
      <c r="E4" s="13"/>
      <c r="F4" s="13"/>
      <c r="G4" s="13"/>
      <c r="H4" s="13"/>
      <c r="I4" s="13"/>
      <c r="J4" s="12"/>
    </row>
    <row r="5" customHeight="1" spans="1:10">
      <c r="A5" s="12">
        <v>3</v>
      </c>
      <c r="B5" s="13"/>
      <c r="C5" s="13"/>
      <c r="D5" s="13"/>
      <c r="E5" s="13"/>
      <c r="F5" s="13"/>
      <c r="G5" s="13"/>
      <c r="H5" s="13"/>
      <c r="I5" s="13"/>
      <c r="J5" s="12"/>
    </row>
    <row r="6" customHeight="1" spans="1:10">
      <c r="A6" s="12">
        <v>4</v>
      </c>
      <c r="B6" s="13"/>
      <c r="C6" s="13"/>
      <c r="D6" s="13"/>
      <c r="E6" s="13"/>
      <c r="F6" s="13"/>
      <c r="G6" s="13"/>
      <c r="H6" s="13"/>
      <c r="I6" s="13"/>
      <c r="J6" s="12"/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G13" sqref="G13"/>
    </sheetView>
  </sheetViews>
  <sheetFormatPr defaultColWidth="9" defaultRowHeight="13.5" outlineLevelRow="5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6" t="s">
        <v>14</v>
      </c>
      <c r="B2" s="7" t="s">
        <v>2119</v>
      </c>
      <c r="C2" s="7" t="s">
        <v>15</v>
      </c>
      <c r="D2" s="7" t="s">
        <v>2120</v>
      </c>
      <c r="E2" s="6" t="s">
        <v>2121</v>
      </c>
      <c r="F2" s="7" t="s">
        <v>2122</v>
      </c>
      <c r="G2" s="6" t="s">
        <v>2128</v>
      </c>
    </row>
    <row r="3" spans="1:7">
      <c r="A3" s="8"/>
      <c r="B3" s="8" t="s">
        <v>2127</v>
      </c>
      <c r="C3" s="8">
        <v>105751</v>
      </c>
      <c r="D3" s="8" t="s">
        <v>2047</v>
      </c>
      <c r="E3" s="8">
        <v>8763</v>
      </c>
      <c r="F3" s="8" t="s">
        <v>268</v>
      </c>
      <c r="G3" s="8">
        <v>50</v>
      </c>
    </row>
    <row r="4" spans="1:7">
      <c r="A4" s="8"/>
      <c r="B4" s="8" t="s">
        <v>2127</v>
      </c>
      <c r="C4" s="8">
        <v>105751</v>
      </c>
      <c r="D4" s="8" t="s">
        <v>2047</v>
      </c>
      <c r="E4" s="8">
        <v>9295</v>
      </c>
      <c r="F4" s="8" t="s">
        <v>389</v>
      </c>
      <c r="G4" s="8">
        <v>50</v>
      </c>
    </row>
    <row r="5" spans="1:7">
      <c r="A5" s="8"/>
      <c r="B5" s="8" t="s">
        <v>2127</v>
      </c>
      <c r="C5" s="8">
        <v>105751</v>
      </c>
      <c r="D5" s="8" t="s">
        <v>2047</v>
      </c>
      <c r="E5" s="8">
        <v>13321</v>
      </c>
      <c r="F5" s="8" t="s">
        <v>723</v>
      </c>
      <c r="G5" s="8">
        <v>25</v>
      </c>
    </row>
    <row r="6" spans="1:7">
      <c r="A6" s="8"/>
      <c r="B6" s="8" t="s">
        <v>2127</v>
      </c>
      <c r="C6" s="8">
        <v>105751</v>
      </c>
      <c r="D6" s="8" t="s">
        <v>2047</v>
      </c>
      <c r="E6" s="8">
        <v>13323</v>
      </c>
      <c r="F6" s="8" t="s">
        <v>1476</v>
      </c>
      <c r="G6" s="8">
        <v>25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2129</v>
      </c>
      <c r="D1" s="1" t="s">
        <v>2130</v>
      </c>
      <c r="E1" s="1" t="s">
        <v>2131</v>
      </c>
      <c r="F1" s="1" t="s">
        <v>15</v>
      </c>
      <c r="H1" s="1" t="s">
        <v>16</v>
      </c>
      <c r="I1" s="1" t="s">
        <v>2132</v>
      </c>
      <c r="J1" s="1" t="s">
        <v>2133</v>
      </c>
      <c r="K1" s="1" t="s">
        <v>2133</v>
      </c>
      <c r="L1" s="1" t="s">
        <v>2133</v>
      </c>
      <c r="M1" s="1" t="s">
        <v>2134</v>
      </c>
      <c r="N1" s="1" t="s">
        <v>2135</v>
      </c>
      <c r="O1" s="1" t="s">
        <v>2136</v>
      </c>
      <c r="P1" s="1" t="s">
        <v>2137</v>
      </c>
      <c r="Q1" s="1" t="s">
        <v>2138</v>
      </c>
    </row>
    <row r="2" s="2" customFormat="1" spans="1:17">
      <c r="A2" s="3">
        <v>107</v>
      </c>
      <c r="B2" s="2" t="s">
        <v>2139</v>
      </c>
      <c r="C2" s="2" t="s">
        <v>2140</v>
      </c>
      <c r="D2" s="2" t="s">
        <v>339</v>
      </c>
      <c r="E2" s="2" t="s">
        <v>2141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2142</v>
      </c>
      <c r="J2" s="4" t="s">
        <v>2143</v>
      </c>
      <c r="K2" s="4" t="s">
        <v>2144</v>
      </c>
      <c r="L2" s="4" t="s">
        <v>2145</v>
      </c>
      <c r="M2" s="2" t="s">
        <v>2146</v>
      </c>
      <c r="N2" s="2">
        <v>10</v>
      </c>
      <c r="O2" s="2">
        <v>1</v>
      </c>
      <c r="P2" s="2">
        <v>2</v>
      </c>
      <c r="Q2" s="2" t="s">
        <v>2147</v>
      </c>
    </row>
    <row r="3" s="2" customFormat="1" spans="1:17">
      <c r="A3" s="3">
        <v>106</v>
      </c>
      <c r="B3" s="2" t="s">
        <v>2139</v>
      </c>
      <c r="C3" s="2" t="s">
        <v>2148</v>
      </c>
      <c r="D3" s="2" t="s">
        <v>2149</v>
      </c>
      <c r="E3" s="2" t="s">
        <v>2150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2151</v>
      </c>
      <c r="J3" s="4" t="s">
        <v>2152</v>
      </c>
      <c r="K3" s="4" t="s">
        <v>2153</v>
      </c>
      <c r="L3" s="4" t="s">
        <v>2154</v>
      </c>
      <c r="M3" s="2" t="s">
        <v>2155</v>
      </c>
      <c r="N3" s="2">
        <v>24</v>
      </c>
      <c r="O3" s="2" t="s">
        <v>2156</v>
      </c>
      <c r="P3" s="2">
        <v>24</v>
      </c>
      <c r="Q3" s="2" t="s">
        <v>2157</v>
      </c>
    </row>
    <row r="4" s="2" customFormat="1" spans="1:17">
      <c r="A4" s="3">
        <v>105</v>
      </c>
      <c r="B4" s="2" t="s">
        <v>2139</v>
      </c>
      <c r="C4" s="2" t="s">
        <v>2158</v>
      </c>
      <c r="D4" s="2" t="s">
        <v>251</v>
      </c>
      <c r="E4" s="2" t="s">
        <v>2159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2151</v>
      </c>
      <c r="J4" s="4" t="s">
        <v>2160</v>
      </c>
      <c r="K4" s="4" t="s">
        <v>2161</v>
      </c>
      <c r="L4" s="4" t="s">
        <v>2162</v>
      </c>
      <c r="M4" s="2" t="s">
        <v>2163</v>
      </c>
      <c r="N4" s="2">
        <v>12</v>
      </c>
      <c r="O4" s="2">
        <v>2</v>
      </c>
      <c r="P4" s="2">
        <v>8</v>
      </c>
      <c r="Q4" s="2" t="s">
        <v>2164</v>
      </c>
    </row>
    <row r="5" s="2" customFormat="1" spans="1:17">
      <c r="A5" s="3">
        <v>104</v>
      </c>
      <c r="B5" s="2" t="s">
        <v>2139</v>
      </c>
      <c r="C5" s="2" t="s">
        <v>2165</v>
      </c>
      <c r="D5" s="2" t="s">
        <v>408</v>
      </c>
      <c r="E5" s="2" t="s">
        <v>2159</v>
      </c>
      <c r="F5" s="3">
        <v>104428</v>
      </c>
      <c r="G5" s="3" t="str">
        <f>VLOOKUP(F:F,双十一未开展社区活动!B:C,2,0)</f>
        <v>崇州市崇阳镇永康东路药店</v>
      </c>
      <c r="H5" s="3" t="s">
        <v>2166</v>
      </c>
      <c r="I5" s="2" t="s">
        <v>2151</v>
      </c>
      <c r="J5" s="4" t="s">
        <v>2167</v>
      </c>
      <c r="K5" s="4" t="s">
        <v>2168</v>
      </c>
      <c r="L5" s="4" t="s">
        <v>2169</v>
      </c>
      <c r="M5" s="2" t="s">
        <v>2170</v>
      </c>
      <c r="N5" s="2">
        <v>10</v>
      </c>
      <c r="O5" s="2" t="s">
        <v>2156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2139</v>
      </c>
      <c r="C6" s="2" t="s">
        <v>2171</v>
      </c>
      <c r="D6" s="2" t="s">
        <v>627</v>
      </c>
      <c r="E6" s="2" t="s">
        <v>2172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2151</v>
      </c>
      <c r="J6" s="4" t="s">
        <v>2173</v>
      </c>
      <c r="K6" s="4" t="s">
        <v>2174</v>
      </c>
      <c r="L6" s="4" t="s">
        <v>2175</v>
      </c>
      <c r="M6" s="2" t="s">
        <v>2176</v>
      </c>
      <c r="N6" s="2">
        <v>7</v>
      </c>
      <c r="O6" s="2">
        <v>3</v>
      </c>
      <c r="P6" s="2">
        <v>7</v>
      </c>
      <c r="Q6" s="2" t="s">
        <v>2177</v>
      </c>
    </row>
    <row r="7" s="2" customFormat="1" spans="1:17">
      <c r="A7" s="3">
        <v>102</v>
      </c>
      <c r="B7" s="2" t="s">
        <v>2139</v>
      </c>
      <c r="C7" s="2" t="s">
        <v>2178</v>
      </c>
      <c r="D7" s="2" t="s">
        <v>484</v>
      </c>
      <c r="E7" s="2" t="s">
        <v>2179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2151</v>
      </c>
      <c r="J7" s="4" t="s">
        <v>2180</v>
      </c>
      <c r="K7" s="4" t="s">
        <v>2181</v>
      </c>
      <c r="L7" s="4" t="s">
        <v>2182</v>
      </c>
      <c r="M7" s="2" t="s">
        <v>2183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2139</v>
      </c>
      <c r="C8" s="2" t="s">
        <v>2184</v>
      </c>
      <c r="D8" s="2" t="s">
        <v>2185</v>
      </c>
      <c r="E8" s="2" t="s">
        <v>2186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2151</v>
      </c>
      <c r="J8" s="4" t="s">
        <v>2187</v>
      </c>
      <c r="K8" s="4" t="s">
        <v>2188</v>
      </c>
      <c r="L8" s="5" t="s">
        <v>2189</v>
      </c>
      <c r="M8" s="2" t="s">
        <v>2190</v>
      </c>
      <c r="N8" s="2">
        <v>51</v>
      </c>
      <c r="O8" s="2">
        <v>16</v>
      </c>
      <c r="P8" s="2">
        <v>24</v>
      </c>
      <c r="Q8" s="2" t="s">
        <v>2191</v>
      </c>
    </row>
    <row r="9" s="2" customFormat="1" spans="1:17">
      <c r="A9" s="3">
        <v>100</v>
      </c>
      <c r="B9" s="2" t="s">
        <v>2139</v>
      </c>
      <c r="C9" s="2" t="s">
        <v>2192</v>
      </c>
      <c r="D9" s="2" t="s">
        <v>234</v>
      </c>
      <c r="E9" s="2" t="s">
        <v>2193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2194</v>
      </c>
      <c r="J9" s="5" t="s">
        <v>2195</v>
      </c>
      <c r="K9" s="4" t="s">
        <v>2196</v>
      </c>
      <c r="L9" s="4" t="s">
        <v>2197</v>
      </c>
      <c r="M9" s="2" t="s">
        <v>2198</v>
      </c>
      <c r="N9" s="2">
        <v>20</v>
      </c>
      <c r="O9" s="2">
        <v>3</v>
      </c>
      <c r="P9" s="2">
        <v>20</v>
      </c>
      <c r="Q9" s="2" t="s">
        <v>2199</v>
      </c>
    </row>
    <row r="10" s="2" customFormat="1" spans="1:17">
      <c r="A10" s="3">
        <v>99</v>
      </c>
      <c r="B10" s="2" t="s">
        <v>2139</v>
      </c>
      <c r="C10" s="2" t="s">
        <v>2200</v>
      </c>
      <c r="D10" s="2" t="s">
        <v>1692</v>
      </c>
      <c r="E10" s="2" t="s">
        <v>2201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2151</v>
      </c>
      <c r="J10" s="4" t="s">
        <v>2202</v>
      </c>
      <c r="K10" s="4" t="s">
        <v>2203</v>
      </c>
      <c r="L10" s="4" t="s">
        <v>2204</v>
      </c>
      <c r="M10" s="2" t="s">
        <v>2205</v>
      </c>
      <c r="N10" s="2">
        <v>14</v>
      </c>
      <c r="O10" s="2" t="s">
        <v>2156</v>
      </c>
      <c r="P10" s="2">
        <v>3</v>
      </c>
      <c r="Q10" s="2" t="s">
        <v>2206</v>
      </c>
    </row>
    <row r="11" s="2" customFormat="1" spans="1:17">
      <c r="A11" s="3">
        <v>98</v>
      </c>
      <c r="B11" s="2" t="s">
        <v>2139</v>
      </c>
      <c r="C11" s="2" t="s">
        <v>2207</v>
      </c>
      <c r="D11" s="2" t="s">
        <v>308</v>
      </c>
      <c r="E11" s="2" t="s">
        <v>2208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2151</v>
      </c>
      <c r="J11" s="4" t="s">
        <v>2209</v>
      </c>
      <c r="K11" s="4" t="s">
        <v>2210</v>
      </c>
      <c r="L11" s="4" t="s">
        <v>2211</v>
      </c>
      <c r="M11" s="2" t="s">
        <v>2212</v>
      </c>
      <c r="N11" s="2">
        <v>12</v>
      </c>
      <c r="O11" s="2">
        <v>1</v>
      </c>
      <c r="P11" s="2">
        <v>10</v>
      </c>
      <c r="Q11" s="2" t="s">
        <v>2213</v>
      </c>
    </row>
    <row r="12" s="2" customFormat="1" spans="1:17">
      <c r="A12" s="3">
        <v>97</v>
      </c>
      <c r="B12" s="2" t="s">
        <v>2139</v>
      </c>
      <c r="C12" s="2" t="s">
        <v>2214</v>
      </c>
      <c r="D12" s="2" t="s">
        <v>436</v>
      </c>
      <c r="E12" s="2" t="s">
        <v>2215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2151</v>
      </c>
      <c r="J12" s="4" t="s">
        <v>2216</v>
      </c>
      <c r="K12" s="4" t="s">
        <v>2217</v>
      </c>
      <c r="L12" s="4" t="s">
        <v>2218</v>
      </c>
      <c r="M12" s="2" t="s">
        <v>2219</v>
      </c>
      <c r="N12" s="2">
        <v>20</v>
      </c>
      <c r="O12" s="2">
        <v>2</v>
      </c>
      <c r="P12" s="2">
        <v>5</v>
      </c>
      <c r="Q12" s="2" t="s">
        <v>2220</v>
      </c>
    </row>
    <row r="13" s="2" customFormat="1" spans="1:17">
      <c r="A13" s="3">
        <v>96</v>
      </c>
      <c r="B13" s="2" t="s">
        <v>2139</v>
      </c>
      <c r="C13" s="2" t="s">
        <v>2221</v>
      </c>
      <c r="D13" s="2" t="s">
        <v>609</v>
      </c>
      <c r="E13" s="2" t="s">
        <v>2222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2151</v>
      </c>
      <c r="J13" s="4" t="s">
        <v>2223</v>
      </c>
      <c r="K13" s="4" t="s">
        <v>2224</v>
      </c>
      <c r="L13" s="4" t="s">
        <v>2225</v>
      </c>
      <c r="M13" s="2" t="s">
        <v>2226</v>
      </c>
      <c r="N13" s="2">
        <v>6</v>
      </c>
      <c r="O13" s="2">
        <v>5</v>
      </c>
      <c r="P13" s="2">
        <v>5</v>
      </c>
      <c r="Q13" s="2" t="s">
        <v>2227</v>
      </c>
    </row>
    <row r="14" s="2" customFormat="1" spans="1:17">
      <c r="A14" s="3">
        <v>95</v>
      </c>
      <c r="B14" s="2" t="s">
        <v>2139</v>
      </c>
      <c r="C14" s="2" t="s">
        <v>2228</v>
      </c>
      <c r="D14" s="2" t="s">
        <v>611</v>
      </c>
      <c r="E14" s="2" t="s">
        <v>2229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2151</v>
      </c>
      <c r="J14" s="4" t="s">
        <v>2230</v>
      </c>
      <c r="K14" s="4" t="s">
        <v>2231</v>
      </c>
      <c r="L14" s="4" t="s">
        <v>2232</v>
      </c>
      <c r="M14" s="2" t="s">
        <v>2155</v>
      </c>
      <c r="N14" s="2">
        <v>20</v>
      </c>
      <c r="O14" s="2" t="s">
        <v>2156</v>
      </c>
      <c r="P14" s="2">
        <v>15</v>
      </c>
      <c r="Q14" s="2" t="s">
        <v>2233</v>
      </c>
    </row>
    <row r="15" s="2" customFormat="1" spans="1:17">
      <c r="A15" s="3">
        <v>94</v>
      </c>
      <c r="B15" s="2" t="s">
        <v>2139</v>
      </c>
      <c r="C15" s="2" t="s">
        <v>2234</v>
      </c>
      <c r="D15" s="2" t="s">
        <v>534</v>
      </c>
      <c r="E15" s="2" t="s">
        <v>2235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2151</v>
      </c>
      <c r="J15" s="4" t="s">
        <v>2236</v>
      </c>
      <c r="K15" s="4" t="s">
        <v>2237</v>
      </c>
      <c r="L15" s="4" t="s">
        <v>2238</v>
      </c>
      <c r="M15" s="2" t="s">
        <v>2170</v>
      </c>
      <c r="N15" s="2">
        <v>8</v>
      </c>
      <c r="O15" s="2" t="s">
        <v>2156</v>
      </c>
      <c r="P15" s="2" t="s">
        <v>2156</v>
      </c>
      <c r="Q15" s="2" t="s">
        <v>2239</v>
      </c>
    </row>
    <row r="16" s="2" customFormat="1" spans="1:17">
      <c r="A16" s="3">
        <v>93</v>
      </c>
      <c r="B16" s="2" t="s">
        <v>2139</v>
      </c>
      <c r="C16" s="2" t="s">
        <v>2240</v>
      </c>
      <c r="D16" s="2" t="s">
        <v>531</v>
      </c>
      <c r="E16" s="2" t="s">
        <v>2241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2151</v>
      </c>
      <c r="J16" s="4" t="s">
        <v>2242</v>
      </c>
      <c r="K16" s="4" t="s">
        <v>2243</v>
      </c>
      <c r="L16" s="4" t="s">
        <v>2244</v>
      </c>
      <c r="M16" s="2" t="s">
        <v>2245</v>
      </c>
      <c r="N16" s="2" t="s">
        <v>2156</v>
      </c>
      <c r="O16" s="2">
        <v>1</v>
      </c>
      <c r="P16" s="2">
        <v>10</v>
      </c>
      <c r="Q16" s="2" t="s">
        <v>2246</v>
      </c>
    </row>
    <row r="17" s="2" customFormat="1" spans="1:17">
      <c r="A17" s="3">
        <v>92</v>
      </c>
      <c r="B17" s="2" t="s">
        <v>2139</v>
      </c>
      <c r="C17" s="2" t="s">
        <v>2247</v>
      </c>
      <c r="D17" s="2" t="s">
        <v>1569</v>
      </c>
      <c r="E17" s="2" t="s">
        <v>2248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2194</v>
      </c>
      <c r="J17" s="4" t="s">
        <v>2249</v>
      </c>
      <c r="K17" s="4" t="s">
        <v>2250</v>
      </c>
      <c r="L17" s="4" t="s">
        <v>2251</v>
      </c>
      <c r="M17" s="2" t="s">
        <v>2170</v>
      </c>
      <c r="N17" s="2">
        <v>15</v>
      </c>
      <c r="O17" s="2" t="s">
        <v>2156</v>
      </c>
      <c r="P17" s="2">
        <v>12</v>
      </c>
      <c r="Q17" s="2" t="s">
        <v>2252</v>
      </c>
    </row>
    <row r="18" s="2" customFormat="1" spans="1:17">
      <c r="A18" s="3">
        <v>91</v>
      </c>
      <c r="B18" s="2" t="s">
        <v>2139</v>
      </c>
      <c r="C18" s="2" t="s">
        <v>2253</v>
      </c>
      <c r="D18" s="2" t="s">
        <v>601</v>
      </c>
      <c r="E18" s="2" t="s">
        <v>2254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2151</v>
      </c>
      <c r="J18" s="4" t="s">
        <v>2255</v>
      </c>
      <c r="K18" s="4" t="s">
        <v>2256</v>
      </c>
      <c r="L18" s="4" t="s">
        <v>2257</v>
      </c>
      <c r="M18" s="2" t="s">
        <v>2258</v>
      </c>
      <c r="N18" s="2">
        <v>11</v>
      </c>
      <c r="O18" s="2" t="s">
        <v>2156</v>
      </c>
      <c r="P18" s="2">
        <v>4</v>
      </c>
      <c r="Q18" s="2" t="s">
        <v>2259</v>
      </c>
    </row>
    <row r="19" s="2" customFormat="1" spans="1:17">
      <c r="A19" s="3">
        <v>90</v>
      </c>
      <c r="B19" s="2" t="s">
        <v>2139</v>
      </c>
      <c r="C19" s="2" t="s">
        <v>2260</v>
      </c>
      <c r="D19" s="2" t="s">
        <v>568</v>
      </c>
      <c r="E19" s="2" t="s">
        <v>2261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2151</v>
      </c>
      <c r="J19" s="4" t="s">
        <v>2262</v>
      </c>
      <c r="K19" s="4" t="s">
        <v>2263</v>
      </c>
      <c r="L19" s="4" t="s">
        <v>2264</v>
      </c>
      <c r="M19" s="2" t="s">
        <v>2265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2139</v>
      </c>
      <c r="C20" s="2" t="s">
        <v>2266</v>
      </c>
      <c r="D20" s="2" t="s">
        <v>379</v>
      </c>
      <c r="E20" s="2" t="s">
        <v>2267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2268</v>
      </c>
      <c r="J20" s="4" t="s">
        <v>2269</v>
      </c>
      <c r="K20" s="4" t="s">
        <v>2270</v>
      </c>
      <c r="L20" s="4" t="s">
        <v>2271</v>
      </c>
      <c r="M20" s="2" t="s">
        <v>2272</v>
      </c>
      <c r="N20" s="2">
        <v>15</v>
      </c>
      <c r="O20" s="2">
        <v>5</v>
      </c>
      <c r="P20" s="2">
        <v>15</v>
      </c>
      <c r="Q20" s="2" t="s">
        <v>2273</v>
      </c>
    </row>
    <row r="21" s="2" customFormat="1" spans="1:17">
      <c r="A21" s="3">
        <v>88</v>
      </c>
      <c r="B21" s="2" t="s">
        <v>2139</v>
      </c>
      <c r="C21" s="2" t="s">
        <v>2274</v>
      </c>
      <c r="D21" s="2" t="s">
        <v>591</v>
      </c>
      <c r="E21" s="2" t="s">
        <v>2275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2151</v>
      </c>
      <c r="J21" s="4" t="s">
        <v>2276</v>
      </c>
      <c r="K21" s="4" t="s">
        <v>2277</v>
      </c>
      <c r="L21" s="4" t="s">
        <v>2278</v>
      </c>
      <c r="M21" s="2" t="s">
        <v>2226</v>
      </c>
      <c r="N21" s="2" t="s">
        <v>2156</v>
      </c>
      <c r="O21" s="2" t="s">
        <v>2156</v>
      </c>
      <c r="P21" s="2" t="s">
        <v>2156</v>
      </c>
      <c r="Q21" s="2" t="s">
        <v>2279</v>
      </c>
    </row>
    <row r="22" s="2" customFormat="1" spans="1:17">
      <c r="A22" s="3">
        <v>87</v>
      </c>
      <c r="B22" s="2" t="s">
        <v>2139</v>
      </c>
      <c r="C22" s="2" t="s">
        <v>2280</v>
      </c>
      <c r="D22" s="2" t="s">
        <v>537</v>
      </c>
      <c r="E22" s="2" t="s">
        <v>2281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2194</v>
      </c>
      <c r="J22" s="4" t="s">
        <v>2282</v>
      </c>
      <c r="K22" s="4" t="s">
        <v>2283</v>
      </c>
      <c r="L22" s="4" t="s">
        <v>2284</v>
      </c>
      <c r="M22" s="2" t="s">
        <v>2285</v>
      </c>
      <c r="N22" s="2">
        <v>25</v>
      </c>
      <c r="O22" s="2" t="s">
        <v>2156</v>
      </c>
      <c r="P22" s="2">
        <v>36</v>
      </c>
      <c r="Q22" s="2" t="s">
        <v>2286</v>
      </c>
    </row>
    <row r="23" s="2" customFormat="1" spans="1:17">
      <c r="A23" s="3">
        <v>86</v>
      </c>
      <c r="B23" s="2" t="s">
        <v>2139</v>
      </c>
      <c r="C23" s="2" t="s">
        <v>2287</v>
      </c>
      <c r="D23" s="2" t="s">
        <v>523</v>
      </c>
      <c r="E23" s="2" t="s">
        <v>2288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2194</v>
      </c>
      <c r="J23" s="4" t="s">
        <v>2289</v>
      </c>
      <c r="K23" s="4" t="s">
        <v>2290</v>
      </c>
      <c r="L23" s="4" t="s">
        <v>2291</v>
      </c>
      <c r="M23" s="2" t="s">
        <v>2183</v>
      </c>
      <c r="N23" s="2">
        <v>12</v>
      </c>
      <c r="O23" s="2">
        <v>2</v>
      </c>
      <c r="P23" s="2">
        <v>6</v>
      </c>
      <c r="Q23" s="2" t="s">
        <v>2292</v>
      </c>
    </row>
    <row r="24" s="2" customFormat="1" spans="1:17">
      <c r="A24" s="3">
        <v>85</v>
      </c>
      <c r="B24" s="2" t="s">
        <v>2139</v>
      </c>
      <c r="C24" s="2" t="s">
        <v>2293</v>
      </c>
      <c r="D24" s="2" t="s">
        <v>1604</v>
      </c>
      <c r="E24" s="2" t="s">
        <v>2294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2194</v>
      </c>
      <c r="J24" s="4" t="s">
        <v>2295</v>
      </c>
      <c r="K24" s="4" t="s">
        <v>2296</v>
      </c>
      <c r="L24" s="4" t="s">
        <v>2297</v>
      </c>
      <c r="M24" s="2" t="s">
        <v>2298</v>
      </c>
      <c r="N24" s="2">
        <v>6</v>
      </c>
      <c r="O24" s="2">
        <v>3</v>
      </c>
      <c r="P24" s="2">
        <v>5</v>
      </c>
      <c r="Q24" s="2" t="s">
        <v>2299</v>
      </c>
    </row>
    <row r="25" s="2" customFormat="1" spans="1:17">
      <c r="A25" s="3">
        <v>84</v>
      </c>
      <c r="B25" s="2" t="s">
        <v>2139</v>
      </c>
      <c r="C25" s="2" t="s">
        <v>2300</v>
      </c>
      <c r="D25" s="2" t="s">
        <v>557</v>
      </c>
      <c r="E25" s="2" t="s">
        <v>2301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2194</v>
      </c>
      <c r="J25" s="4" t="s">
        <v>2302</v>
      </c>
      <c r="K25" s="4" t="s">
        <v>2303</v>
      </c>
      <c r="L25" s="4" t="s">
        <v>2304</v>
      </c>
      <c r="M25" s="2" t="s">
        <v>2245</v>
      </c>
      <c r="N25" s="2">
        <v>2</v>
      </c>
      <c r="O25" s="2">
        <v>2</v>
      </c>
      <c r="P25" s="2">
        <v>10</v>
      </c>
      <c r="Q25" s="2" t="s">
        <v>2305</v>
      </c>
    </row>
    <row r="26" s="2" customFormat="1" spans="1:17">
      <c r="A26" s="3">
        <v>83</v>
      </c>
      <c r="B26" s="2" t="s">
        <v>2139</v>
      </c>
      <c r="C26" s="2" t="s">
        <v>2306</v>
      </c>
      <c r="D26" s="2" t="s">
        <v>583</v>
      </c>
      <c r="E26" s="2" t="s">
        <v>2275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2194</v>
      </c>
      <c r="J26" s="4" t="s">
        <v>2307</v>
      </c>
      <c r="K26" s="4" t="s">
        <v>2308</v>
      </c>
      <c r="L26" s="4" t="s">
        <v>2309</v>
      </c>
      <c r="M26" s="2" t="s">
        <v>2226</v>
      </c>
      <c r="N26" s="2">
        <v>20</v>
      </c>
      <c r="O26" s="2" t="s">
        <v>2156</v>
      </c>
      <c r="P26" s="2" t="s">
        <v>2156</v>
      </c>
      <c r="Q26" s="2" t="s">
        <v>2310</v>
      </c>
    </row>
    <row r="27" s="2" customFormat="1" spans="1:17">
      <c r="A27" s="3">
        <v>82</v>
      </c>
      <c r="B27" s="2" t="s">
        <v>2139</v>
      </c>
      <c r="C27" s="2" t="s">
        <v>2311</v>
      </c>
      <c r="D27" s="2" t="s">
        <v>203</v>
      </c>
      <c r="E27" s="2" t="s">
        <v>2312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2194</v>
      </c>
      <c r="J27" s="4" t="s">
        <v>2313</v>
      </c>
      <c r="K27" s="4" t="s">
        <v>2314</v>
      </c>
      <c r="L27" s="4" t="s">
        <v>2315</v>
      </c>
      <c r="M27" s="2" t="s">
        <v>2316</v>
      </c>
      <c r="N27" s="2">
        <v>5</v>
      </c>
      <c r="O27" s="2" t="s">
        <v>2156</v>
      </c>
      <c r="P27" s="2">
        <v>3</v>
      </c>
      <c r="Q27" s="2" t="s">
        <v>2317</v>
      </c>
    </row>
    <row r="28" s="2" customFormat="1" spans="1:17">
      <c r="A28" s="3">
        <v>81</v>
      </c>
      <c r="B28" s="2" t="s">
        <v>2139</v>
      </c>
      <c r="C28" s="2" t="s">
        <v>2318</v>
      </c>
      <c r="D28" s="2" t="s">
        <v>407</v>
      </c>
      <c r="E28" s="2" t="s">
        <v>2319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2194</v>
      </c>
      <c r="J28" s="4" t="s">
        <v>2320</v>
      </c>
      <c r="K28" s="4" t="s">
        <v>2321</v>
      </c>
      <c r="L28" s="4" t="s">
        <v>2322</v>
      </c>
      <c r="M28" s="2" t="s">
        <v>2323</v>
      </c>
      <c r="N28" s="2">
        <v>10</v>
      </c>
      <c r="O28" s="2">
        <v>3</v>
      </c>
      <c r="P28" s="2">
        <v>4</v>
      </c>
      <c r="Q28" s="2" t="s">
        <v>2324</v>
      </c>
    </row>
    <row r="29" s="2" customFormat="1" spans="1:17">
      <c r="A29" s="3">
        <v>80</v>
      </c>
      <c r="B29" s="2" t="s">
        <v>2139</v>
      </c>
      <c r="C29" s="2" t="s">
        <v>2325</v>
      </c>
      <c r="D29" s="2" t="s">
        <v>317</v>
      </c>
      <c r="E29" s="2" t="s">
        <v>2326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2194</v>
      </c>
      <c r="J29" s="4" t="s">
        <v>2327</v>
      </c>
      <c r="K29" s="4" t="s">
        <v>2328</v>
      </c>
      <c r="L29" s="4" t="s">
        <v>2329</v>
      </c>
      <c r="M29" s="2" t="s">
        <v>2212</v>
      </c>
      <c r="N29" s="2">
        <v>8</v>
      </c>
      <c r="O29" s="2" t="s">
        <v>2156</v>
      </c>
      <c r="P29" s="2">
        <v>4</v>
      </c>
      <c r="Q29" s="2" t="s">
        <v>2330</v>
      </c>
    </row>
    <row r="30" s="2" customFormat="1" spans="1:17">
      <c r="A30" s="3">
        <v>79</v>
      </c>
      <c r="B30" s="2" t="s">
        <v>2139</v>
      </c>
      <c r="C30" s="2" t="s">
        <v>2331</v>
      </c>
      <c r="D30" s="2" t="s">
        <v>320</v>
      </c>
      <c r="E30" s="2" t="s">
        <v>2332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2194</v>
      </c>
      <c r="J30" s="4" t="s">
        <v>2333</v>
      </c>
      <c r="K30" s="4" t="s">
        <v>2334</v>
      </c>
      <c r="L30" s="4" t="s">
        <v>2335</v>
      </c>
      <c r="M30" s="2" t="s">
        <v>2336</v>
      </c>
      <c r="N30" s="2">
        <v>20</v>
      </c>
      <c r="O30" s="2">
        <v>2</v>
      </c>
      <c r="P30" s="2">
        <v>5</v>
      </c>
      <c r="Q30" s="2" t="s">
        <v>2337</v>
      </c>
    </row>
    <row r="31" s="2" customFormat="1" spans="1:17">
      <c r="A31" s="3">
        <v>78</v>
      </c>
      <c r="B31" s="2" t="s">
        <v>2139</v>
      </c>
      <c r="C31" s="2" t="s">
        <v>2338</v>
      </c>
      <c r="D31" s="2" t="s">
        <v>357</v>
      </c>
      <c r="E31" s="2" t="s">
        <v>2339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2194</v>
      </c>
      <c r="J31" s="4" t="s">
        <v>2340</v>
      </c>
      <c r="K31" s="4" t="s">
        <v>2341</v>
      </c>
      <c r="L31" s="4" t="s">
        <v>2342</v>
      </c>
      <c r="M31" s="2" t="s">
        <v>2183</v>
      </c>
      <c r="N31" s="2">
        <v>2</v>
      </c>
      <c r="O31" s="2" t="s">
        <v>2156</v>
      </c>
      <c r="P31" s="2" t="s">
        <v>2156</v>
      </c>
      <c r="Q31" s="2" t="s">
        <v>2343</v>
      </c>
    </row>
    <row r="32" s="2" customFormat="1" spans="1:17">
      <c r="A32" s="3">
        <v>77</v>
      </c>
      <c r="B32" s="2" t="s">
        <v>2139</v>
      </c>
      <c r="C32" s="2" t="s">
        <v>2344</v>
      </c>
      <c r="D32" s="2" t="s">
        <v>561</v>
      </c>
      <c r="E32" s="2" t="s">
        <v>2345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2194</v>
      </c>
      <c r="J32" s="4" t="s">
        <v>2346</v>
      </c>
      <c r="K32" s="4" t="s">
        <v>2347</v>
      </c>
      <c r="L32" s="4" t="s">
        <v>2348</v>
      </c>
      <c r="M32" s="2" t="s">
        <v>2245</v>
      </c>
      <c r="N32" s="2">
        <v>12</v>
      </c>
      <c r="O32" s="2">
        <v>3</v>
      </c>
      <c r="P32" s="2">
        <v>2</v>
      </c>
      <c r="Q32" s="2" t="s">
        <v>2349</v>
      </c>
    </row>
    <row r="33" s="2" customFormat="1" spans="1:17">
      <c r="A33" s="3">
        <v>76</v>
      </c>
      <c r="B33" s="2" t="s">
        <v>2139</v>
      </c>
      <c r="C33" s="2" t="s">
        <v>2350</v>
      </c>
      <c r="D33" s="2" t="s">
        <v>1313</v>
      </c>
      <c r="E33" s="2" t="s">
        <v>2351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2194</v>
      </c>
      <c r="J33" s="4" t="s">
        <v>2352</v>
      </c>
      <c r="K33" s="4" t="s">
        <v>2353</v>
      </c>
      <c r="L33" s="4" t="s">
        <v>2354</v>
      </c>
      <c r="M33" s="2" t="s">
        <v>2355</v>
      </c>
      <c r="N33" s="2">
        <v>22</v>
      </c>
      <c r="O33" s="2" t="s">
        <v>2156</v>
      </c>
      <c r="P33" s="2">
        <v>8</v>
      </c>
      <c r="Q33" s="2" t="s">
        <v>2356</v>
      </c>
    </row>
    <row r="34" s="2" customFormat="1" spans="1:17">
      <c r="A34" s="3">
        <v>75</v>
      </c>
      <c r="B34" s="2" t="s">
        <v>2139</v>
      </c>
      <c r="C34" s="2" t="s">
        <v>2350</v>
      </c>
      <c r="D34" s="2" t="s">
        <v>991</v>
      </c>
      <c r="E34" s="2" t="s">
        <v>2357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2194</v>
      </c>
      <c r="J34" s="4" t="s">
        <v>2358</v>
      </c>
      <c r="K34" s="4" t="s">
        <v>2359</v>
      </c>
      <c r="L34" s="4" t="s">
        <v>2360</v>
      </c>
      <c r="M34" s="2" t="s">
        <v>2361</v>
      </c>
      <c r="N34" s="2">
        <v>4</v>
      </c>
      <c r="O34" s="2" t="s">
        <v>2156</v>
      </c>
      <c r="P34" s="2">
        <v>2</v>
      </c>
      <c r="Q34" s="2" t="s">
        <v>2362</v>
      </c>
    </row>
    <row r="35" s="2" customFormat="1" spans="1:17">
      <c r="A35" s="3">
        <v>74</v>
      </c>
      <c r="B35" s="2" t="s">
        <v>2139</v>
      </c>
      <c r="C35" s="2" t="s">
        <v>2363</v>
      </c>
      <c r="D35" s="2" t="s">
        <v>434</v>
      </c>
      <c r="E35" s="2" t="s">
        <v>2364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2151</v>
      </c>
      <c r="J35" s="4" t="s">
        <v>2365</v>
      </c>
      <c r="K35" s="4" t="s">
        <v>2366</v>
      </c>
      <c r="L35" s="4" t="s">
        <v>2367</v>
      </c>
      <c r="M35" s="2" t="s">
        <v>2368</v>
      </c>
      <c r="N35" s="2">
        <v>23</v>
      </c>
      <c r="O35" s="2">
        <v>4</v>
      </c>
      <c r="P35" s="2">
        <v>4</v>
      </c>
      <c r="Q35" s="2" t="s">
        <v>2369</v>
      </c>
    </row>
    <row r="36" s="2" customFormat="1" spans="1:17">
      <c r="A36" s="3">
        <v>73</v>
      </c>
      <c r="B36" s="2" t="s">
        <v>2139</v>
      </c>
      <c r="C36" s="2" t="s">
        <v>2370</v>
      </c>
      <c r="D36" s="2" t="s">
        <v>431</v>
      </c>
      <c r="E36" s="2" t="s">
        <v>2371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2194</v>
      </c>
      <c r="J36" s="4" t="s">
        <v>2372</v>
      </c>
      <c r="K36" s="4" t="s">
        <v>2373</v>
      </c>
      <c r="L36" s="4" t="s">
        <v>2374</v>
      </c>
      <c r="M36" s="2" t="s">
        <v>2226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2139</v>
      </c>
      <c r="C37" s="2" t="s">
        <v>2375</v>
      </c>
      <c r="D37" s="2" t="s">
        <v>2376</v>
      </c>
      <c r="E37" s="2" t="s">
        <v>2377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2378</v>
      </c>
      <c r="J37" s="4" t="s">
        <v>2379</v>
      </c>
      <c r="K37" s="4" t="s">
        <v>2380</v>
      </c>
      <c r="L37" s="4" t="s">
        <v>2381</v>
      </c>
      <c r="M37" s="2" t="s">
        <v>2382</v>
      </c>
      <c r="N37" s="2">
        <v>68</v>
      </c>
      <c r="O37" s="2" t="s">
        <v>2156</v>
      </c>
      <c r="P37" s="2" t="s">
        <v>2156</v>
      </c>
      <c r="Q37" s="2" t="s">
        <v>2383</v>
      </c>
    </row>
    <row r="38" s="2" customFormat="1" spans="1:17">
      <c r="A38" s="3">
        <v>71</v>
      </c>
      <c r="B38" s="2" t="s">
        <v>2139</v>
      </c>
      <c r="C38" s="2" t="s">
        <v>2384</v>
      </c>
      <c r="D38" s="2" t="s">
        <v>564</v>
      </c>
      <c r="E38" s="2" t="s">
        <v>2385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2194</v>
      </c>
      <c r="J38" s="4" t="s">
        <v>2386</v>
      </c>
      <c r="K38" s="4" t="s">
        <v>2387</v>
      </c>
      <c r="L38" s="4" t="s">
        <v>2388</v>
      </c>
      <c r="M38" s="2" t="s">
        <v>2245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2139</v>
      </c>
      <c r="C39" s="2" t="s">
        <v>2389</v>
      </c>
      <c r="D39" s="2" t="s">
        <v>466</v>
      </c>
      <c r="E39" s="2" t="s">
        <v>2390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2194</v>
      </c>
      <c r="J39" s="4" t="s">
        <v>2391</v>
      </c>
      <c r="K39" s="4" t="s">
        <v>2392</v>
      </c>
      <c r="L39" s="4" t="s">
        <v>2393</v>
      </c>
      <c r="M39" s="2" t="s">
        <v>2394</v>
      </c>
      <c r="N39" s="2">
        <v>6</v>
      </c>
      <c r="O39" s="2" t="s">
        <v>2156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2139</v>
      </c>
      <c r="C40" s="2" t="s">
        <v>2395</v>
      </c>
      <c r="D40" s="2" t="s">
        <v>857</v>
      </c>
      <c r="E40" s="2" t="s">
        <v>2396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2194</v>
      </c>
      <c r="J40" s="4" t="s">
        <v>2397</v>
      </c>
      <c r="K40" s="4" t="s">
        <v>2398</v>
      </c>
      <c r="L40" s="4" t="s">
        <v>2399</v>
      </c>
      <c r="M40" s="2" t="s">
        <v>2400</v>
      </c>
      <c r="N40" s="2">
        <v>4</v>
      </c>
      <c r="O40" s="2">
        <v>1</v>
      </c>
      <c r="P40" s="2">
        <v>4</v>
      </c>
      <c r="Q40" s="2" t="s">
        <v>2401</v>
      </c>
    </row>
    <row r="41" s="2" customFormat="1" spans="1:17">
      <c r="A41" s="3">
        <v>68</v>
      </c>
      <c r="B41" s="2" t="s">
        <v>2139</v>
      </c>
      <c r="C41" s="2" t="s">
        <v>2402</v>
      </c>
      <c r="D41" s="2" t="s">
        <v>367</v>
      </c>
      <c r="E41" s="2" t="s">
        <v>2403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2194</v>
      </c>
      <c r="J41" s="4" t="s">
        <v>2404</v>
      </c>
      <c r="K41" s="4" t="s">
        <v>2405</v>
      </c>
      <c r="L41" s="4" t="s">
        <v>2406</v>
      </c>
      <c r="M41" s="2" t="s">
        <v>2272</v>
      </c>
      <c r="N41" s="2">
        <v>13</v>
      </c>
      <c r="O41" s="2">
        <v>3</v>
      </c>
      <c r="P41" s="2">
        <v>6</v>
      </c>
      <c r="Q41" s="2" t="s">
        <v>2407</v>
      </c>
    </row>
    <row r="42" s="2" customFormat="1" spans="1:17">
      <c r="A42" s="3">
        <v>67</v>
      </c>
      <c r="B42" s="2" t="s">
        <v>2139</v>
      </c>
      <c r="C42" s="2" t="s">
        <v>2408</v>
      </c>
      <c r="D42" s="2" t="s">
        <v>221</v>
      </c>
      <c r="E42" s="2" t="s">
        <v>2409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2194</v>
      </c>
      <c r="J42" s="4" t="s">
        <v>2410</v>
      </c>
      <c r="K42" s="4" t="s">
        <v>2411</v>
      </c>
      <c r="L42" s="4" t="s">
        <v>2412</v>
      </c>
      <c r="M42" s="2" t="s">
        <v>2219</v>
      </c>
      <c r="N42" s="2">
        <v>5</v>
      </c>
      <c r="O42" s="2">
        <v>1</v>
      </c>
      <c r="P42" s="2">
        <v>2</v>
      </c>
      <c r="Q42" s="2" t="s">
        <v>2413</v>
      </c>
    </row>
    <row r="43" s="2" customFormat="1" spans="1:17">
      <c r="A43" s="3">
        <v>66</v>
      </c>
      <c r="B43" s="2" t="s">
        <v>2139</v>
      </c>
      <c r="C43" s="2" t="s">
        <v>2414</v>
      </c>
      <c r="D43" s="2" t="s">
        <v>423</v>
      </c>
      <c r="E43" s="2" t="s">
        <v>2415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2194</v>
      </c>
      <c r="J43" s="4" t="s">
        <v>2416</v>
      </c>
      <c r="K43" s="4" t="s">
        <v>2417</v>
      </c>
      <c r="L43" s="4" t="s">
        <v>2418</v>
      </c>
      <c r="M43" s="2" t="s">
        <v>2183</v>
      </c>
      <c r="N43" s="2">
        <v>10</v>
      </c>
      <c r="O43" s="2" t="s">
        <v>2156</v>
      </c>
      <c r="P43" s="2" t="s">
        <v>2156</v>
      </c>
      <c r="Q43" s="2" t="s">
        <v>2419</v>
      </c>
    </row>
    <row r="44" s="2" customFormat="1" spans="1:17">
      <c r="A44" s="3">
        <v>65</v>
      </c>
      <c r="B44" s="2" t="s">
        <v>2139</v>
      </c>
      <c r="C44" s="2" t="s">
        <v>2420</v>
      </c>
      <c r="D44" s="2" t="s">
        <v>2421</v>
      </c>
      <c r="E44" s="2" t="s">
        <v>2422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2142</v>
      </c>
      <c r="J44" s="4" t="s">
        <v>2423</v>
      </c>
      <c r="K44" s="4" t="s">
        <v>2424</v>
      </c>
      <c r="L44" s="4" t="s">
        <v>2425</v>
      </c>
      <c r="M44" s="2" t="s">
        <v>2245</v>
      </c>
      <c r="N44" s="2">
        <v>10</v>
      </c>
      <c r="O44" s="2" t="s">
        <v>2156</v>
      </c>
      <c r="P44" s="2">
        <v>5</v>
      </c>
      <c r="Q44" s="2" t="s">
        <v>2426</v>
      </c>
    </row>
    <row r="45" s="2" customFormat="1" spans="1:17">
      <c r="A45" s="3">
        <v>64</v>
      </c>
      <c r="B45" s="2" t="s">
        <v>2139</v>
      </c>
      <c r="C45" s="2" t="s">
        <v>2427</v>
      </c>
      <c r="D45" s="2" t="s">
        <v>475</v>
      </c>
      <c r="E45" s="2" t="s">
        <v>2428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2194</v>
      </c>
      <c r="J45" s="4" t="s">
        <v>2429</v>
      </c>
      <c r="K45" s="4" t="s">
        <v>2430</v>
      </c>
      <c r="L45" s="4" t="s">
        <v>2431</v>
      </c>
      <c r="M45" s="2" t="s">
        <v>2285</v>
      </c>
      <c r="N45" s="2">
        <v>12</v>
      </c>
      <c r="O45" s="2" t="s">
        <v>2156</v>
      </c>
      <c r="P45" s="2">
        <v>5</v>
      </c>
      <c r="Q45" s="2" t="s">
        <v>2432</v>
      </c>
    </row>
    <row r="46" s="2" customFormat="1" spans="1:17">
      <c r="A46" s="3">
        <v>63</v>
      </c>
      <c r="B46" s="2" t="s">
        <v>2139</v>
      </c>
      <c r="C46" s="2" t="s">
        <v>2433</v>
      </c>
      <c r="D46" s="2" t="s">
        <v>421</v>
      </c>
      <c r="E46" s="2" t="s">
        <v>2434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2194</v>
      </c>
      <c r="J46" s="4" t="s">
        <v>2435</v>
      </c>
      <c r="K46" s="4" t="s">
        <v>2436</v>
      </c>
      <c r="L46" s="4" t="s">
        <v>2437</v>
      </c>
      <c r="M46" s="2" t="s">
        <v>2183</v>
      </c>
      <c r="N46" s="2">
        <v>10</v>
      </c>
      <c r="O46" s="2">
        <v>5</v>
      </c>
      <c r="P46" s="2">
        <v>10</v>
      </c>
      <c r="Q46" s="2" t="s">
        <v>2438</v>
      </c>
    </row>
    <row r="47" s="2" customFormat="1" spans="1:17">
      <c r="A47" s="3">
        <v>62</v>
      </c>
      <c r="B47" s="2" t="s">
        <v>2139</v>
      </c>
      <c r="C47" s="2" t="s">
        <v>2439</v>
      </c>
      <c r="D47" s="2" t="s">
        <v>292</v>
      </c>
      <c r="E47" s="2" t="s">
        <v>2440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2194</v>
      </c>
      <c r="J47" s="4" t="s">
        <v>2441</v>
      </c>
      <c r="K47" s="4" t="s">
        <v>2442</v>
      </c>
      <c r="L47" s="4" t="s">
        <v>2443</v>
      </c>
      <c r="M47" s="2" t="s">
        <v>2155</v>
      </c>
      <c r="N47" s="2">
        <v>20</v>
      </c>
      <c r="O47" s="2">
        <v>2</v>
      </c>
      <c r="P47" s="2">
        <v>2</v>
      </c>
      <c r="Q47" s="2" t="s">
        <v>2444</v>
      </c>
    </row>
    <row r="48" s="2" customFormat="1" spans="1:17">
      <c r="A48" s="3">
        <v>61</v>
      </c>
      <c r="B48" s="2" t="s">
        <v>2139</v>
      </c>
      <c r="C48" s="2" t="s">
        <v>2445</v>
      </c>
      <c r="D48" s="2" t="s">
        <v>401</v>
      </c>
      <c r="E48" s="2" t="s">
        <v>2446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2268</v>
      </c>
      <c r="J48" s="4" t="s">
        <v>2447</v>
      </c>
      <c r="K48" s="4" t="s">
        <v>2448</v>
      </c>
      <c r="L48" s="4" t="s">
        <v>2449</v>
      </c>
      <c r="M48" s="2" t="s">
        <v>2183</v>
      </c>
      <c r="N48" s="2">
        <v>39</v>
      </c>
      <c r="O48" s="2" t="s">
        <v>2156</v>
      </c>
      <c r="P48" s="2">
        <v>8</v>
      </c>
      <c r="Q48" s="2" t="s">
        <v>2450</v>
      </c>
    </row>
    <row r="49" s="2" customFormat="1" spans="1:17">
      <c r="A49" s="3">
        <v>60</v>
      </c>
      <c r="B49" s="2" t="s">
        <v>2139</v>
      </c>
      <c r="C49" s="2" t="s">
        <v>2451</v>
      </c>
      <c r="D49" s="2" t="s">
        <v>2452</v>
      </c>
      <c r="E49" s="2" t="s">
        <v>2453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2378</v>
      </c>
      <c r="J49" s="4" t="s">
        <v>2454</v>
      </c>
      <c r="K49" s="4" t="s">
        <v>2455</v>
      </c>
      <c r="L49" s="4" t="s">
        <v>2456</v>
      </c>
      <c r="M49" s="2" t="s">
        <v>2457</v>
      </c>
      <c r="N49" s="2">
        <v>1</v>
      </c>
      <c r="O49" s="2" t="s">
        <v>2156</v>
      </c>
      <c r="P49" s="2">
        <v>2</v>
      </c>
      <c r="Q49" s="2" t="s">
        <v>2458</v>
      </c>
    </row>
    <row r="50" s="2" customFormat="1" spans="1:17">
      <c r="A50" s="3">
        <v>59</v>
      </c>
      <c r="B50" s="2" t="s">
        <v>2139</v>
      </c>
      <c r="C50" s="2" t="s">
        <v>2459</v>
      </c>
      <c r="D50" s="2" t="s">
        <v>515</v>
      </c>
      <c r="E50" s="2" t="s">
        <v>2460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2142</v>
      </c>
      <c r="J50" s="4" t="s">
        <v>2461</v>
      </c>
      <c r="K50" s="4" t="s">
        <v>2462</v>
      </c>
      <c r="L50" s="4" t="s">
        <v>2463</v>
      </c>
      <c r="M50" s="2" t="s">
        <v>2464</v>
      </c>
      <c r="N50" s="2">
        <v>4</v>
      </c>
      <c r="O50" s="2">
        <v>2</v>
      </c>
      <c r="P50" s="2">
        <v>2</v>
      </c>
      <c r="Q50" s="2" t="s">
        <v>2465</v>
      </c>
    </row>
    <row r="51" s="2" customFormat="1" spans="1:17">
      <c r="A51" s="3">
        <v>58</v>
      </c>
      <c r="B51" s="2" t="s">
        <v>2139</v>
      </c>
      <c r="C51" s="2" t="s">
        <v>2466</v>
      </c>
      <c r="D51" s="2" t="s">
        <v>334</v>
      </c>
      <c r="E51" s="2" t="s">
        <v>2467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2142</v>
      </c>
      <c r="J51" s="4" t="s">
        <v>2468</v>
      </c>
      <c r="K51" s="4" t="s">
        <v>2469</v>
      </c>
      <c r="L51" s="4" t="s">
        <v>2470</v>
      </c>
      <c r="M51" s="2" t="s">
        <v>2471</v>
      </c>
      <c r="N51" s="2">
        <v>8</v>
      </c>
      <c r="O51" s="2">
        <v>2</v>
      </c>
      <c r="P51" s="2">
        <v>4</v>
      </c>
      <c r="Q51" s="2" t="s">
        <v>2472</v>
      </c>
    </row>
    <row r="52" s="2" customFormat="1" spans="1:17">
      <c r="A52" s="3">
        <v>57</v>
      </c>
      <c r="B52" s="2" t="s">
        <v>2139</v>
      </c>
      <c r="C52" s="2" t="s">
        <v>2473</v>
      </c>
      <c r="D52" s="2" t="s">
        <v>603</v>
      </c>
      <c r="E52" s="2" t="s">
        <v>2474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2378</v>
      </c>
      <c r="J52" s="4" t="s">
        <v>2475</v>
      </c>
      <c r="K52" s="4" t="s">
        <v>2476</v>
      </c>
      <c r="L52" s="4" t="s">
        <v>2477</v>
      </c>
      <c r="M52" s="2" t="s">
        <v>2478</v>
      </c>
      <c r="N52" s="2">
        <v>18</v>
      </c>
      <c r="O52" s="2" t="s">
        <v>2156</v>
      </c>
      <c r="P52" s="2">
        <v>9</v>
      </c>
      <c r="Q52" s="2" t="s">
        <v>2479</v>
      </c>
    </row>
    <row r="53" s="2" customFormat="1" spans="1:17">
      <c r="A53" s="3">
        <v>56</v>
      </c>
      <c r="B53" s="2" t="s">
        <v>2139</v>
      </c>
      <c r="C53" s="2" t="s">
        <v>2480</v>
      </c>
      <c r="D53" s="2" t="s">
        <v>511</v>
      </c>
      <c r="E53" s="2" t="s">
        <v>2481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2142</v>
      </c>
      <c r="J53" s="4" t="s">
        <v>2482</v>
      </c>
      <c r="K53" s="4" t="s">
        <v>2483</v>
      </c>
      <c r="L53" s="4" t="s">
        <v>2484</v>
      </c>
      <c r="M53" s="2" t="s">
        <v>2485</v>
      </c>
      <c r="N53" s="2">
        <v>5</v>
      </c>
      <c r="O53" s="2" t="s">
        <v>2156</v>
      </c>
      <c r="P53" s="2">
        <v>2</v>
      </c>
      <c r="Q53" s="2" t="s">
        <v>2486</v>
      </c>
    </row>
    <row r="54" s="2" customFormat="1" spans="1:17">
      <c r="A54" s="3">
        <v>55</v>
      </c>
      <c r="B54" s="2" t="s">
        <v>2139</v>
      </c>
      <c r="C54" s="2" t="s">
        <v>2487</v>
      </c>
      <c r="D54" s="2" t="s">
        <v>2488</v>
      </c>
      <c r="E54" s="2" t="s">
        <v>2489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2142</v>
      </c>
      <c r="J54" s="4" t="s">
        <v>2490</v>
      </c>
      <c r="K54" s="4" t="s">
        <v>2491</v>
      </c>
      <c r="L54" s="4" t="s">
        <v>2492</v>
      </c>
      <c r="M54" s="2" t="s">
        <v>2226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2139</v>
      </c>
      <c r="C55" s="2" t="s">
        <v>2493</v>
      </c>
      <c r="D55" s="2" t="s">
        <v>467</v>
      </c>
      <c r="E55" s="2" t="s">
        <v>2494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2378</v>
      </c>
      <c r="J55" s="4" t="s">
        <v>2495</v>
      </c>
      <c r="K55" s="4" t="s">
        <v>2496</v>
      </c>
      <c r="L55" s="4" t="s">
        <v>2497</v>
      </c>
      <c r="M55" s="2" t="s">
        <v>2457</v>
      </c>
      <c r="N55" s="2">
        <v>2</v>
      </c>
      <c r="O55" s="2" t="s">
        <v>2156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2139</v>
      </c>
      <c r="C56" s="2" t="s">
        <v>2498</v>
      </c>
      <c r="D56" s="2" t="s">
        <v>2499</v>
      </c>
      <c r="E56" s="2" t="s">
        <v>2500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2142</v>
      </c>
      <c r="J56" s="4" t="s">
        <v>2501</v>
      </c>
      <c r="K56" s="4" t="s">
        <v>2502</v>
      </c>
      <c r="L56" s="4" t="s">
        <v>2503</v>
      </c>
      <c r="M56" s="2" t="s">
        <v>2504</v>
      </c>
      <c r="N56" s="2">
        <v>15</v>
      </c>
      <c r="O56" s="2">
        <v>2</v>
      </c>
      <c r="P56" s="2">
        <v>17</v>
      </c>
      <c r="Q56" s="2" t="s">
        <v>2505</v>
      </c>
    </row>
    <row r="57" s="2" customFormat="1" spans="1:17">
      <c r="A57" s="3">
        <v>52</v>
      </c>
      <c r="B57" s="2" t="s">
        <v>2139</v>
      </c>
      <c r="C57" s="2" t="s">
        <v>2506</v>
      </c>
      <c r="D57" s="2" t="s">
        <v>727</v>
      </c>
      <c r="E57" s="2" t="s">
        <v>2507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2142</v>
      </c>
      <c r="J57" s="4" t="s">
        <v>2508</v>
      </c>
      <c r="K57" s="4" t="s">
        <v>2509</v>
      </c>
      <c r="L57" s="4" t="s">
        <v>2510</v>
      </c>
      <c r="M57" s="2" t="s">
        <v>2146</v>
      </c>
      <c r="N57" s="2">
        <v>10</v>
      </c>
      <c r="O57" s="2">
        <v>3</v>
      </c>
      <c r="P57" s="2">
        <v>1</v>
      </c>
      <c r="Q57" s="2" t="s">
        <v>2511</v>
      </c>
    </row>
    <row r="58" s="2" customFormat="1" spans="1:17">
      <c r="A58" s="3">
        <v>51</v>
      </c>
      <c r="B58" s="2" t="s">
        <v>2139</v>
      </c>
      <c r="C58" s="2" t="s">
        <v>2512</v>
      </c>
      <c r="D58" s="2" t="s">
        <v>327</v>
      </c>
      <c r="E58" s="2" t="s">
        <v>2513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2268</v>
      </c>
      <c r="J58" s="4" t="s">
        <v>2514</v>
      </c>
      <c r="K58" s="4" t="s">
        <v>2515</v>
      </c>
      <c r="L58" s="4" t="s">
        <v>2516</v>
      </c>
      <c r="M58" s="2" t="s">
        <v>2517</v>
      </c>
      <c r="N58" s="2">
        <v>6</v>
      </c>
      <c r="O58" s="2" t="s">
        <v>2156</v>
      </c>
      <c r="P58" s="2">
        <v>2</v>
      </c>
      <c r="Q58" s="2" t="s">
        <v>2518</v>
      </c>
    </row>
    <row r="59" s="2" customFormat="1" spans="1:17">
      <c r="A59" s="3">
        <v>50</v>
      </c>
      <c r="B59" s="2" t="s">
        <v>2139</v>
      </c>
      <c r="C59" s="2" t="s">
        <v>2519</v>
      </c>
      <c r="D59" s="2" t="s">
        <v>243</v>
      </c>
      <c r="E59" s="2" t="s">
        <v>2520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2142</v>
      </c>
      <c r="J59" s="4" t="s">
        <v>2521</v>
      </c>
      <c r="K59" s="4" t="s">
        <v>2522</v>
      </c>
      <c r="L59" s="4" t="s">
        <v>2523</v>
      </c>
      <c r="M59" s="2" t="s">
        <v>2183</v>
      </c>
      <c r="N59" s="2">
        <v>15</v>
      </c>
      <c r="O59" s="2">
        <v>5</v>
      </c>
      <c r="P59" s="2">
        <v>3</v>
      </c>
      <c r="Q59" s="2" t="s">
        <v>2524</v>
      </c>
    </row>
    <row r="60" s="2" customFormat="1" spans="1:17">
      <c r="A60" s="3">
        <v>49</v>
      </c>
      <c r="B60" s="2" t="s">
        <v>2139</v>
      </c>
      <c r="C60" s="2" t="s">
        <v>2525</v>
      </c>
      <c r="D60" s="2" t="s">
        <v>587</v>
      </c>
      <c r="E60" s="2" t="s">
        <v>2526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2142</v>
      </c>
      <c r="J60" s="4" t="s">
        <v>2527</v>
      </c>
      <c r="K60" s="4" t="s">
        <v>2528</v>
      </c>
      <c r="L60" s="4" t="s">
        <v>2529</v>
      </c>
      <c r="M60" s="2" t="s">
        <v>2245</v>
      </c>
      <c r="N60" s="2">
        <v>2</v>
      </c>
      <c r="O60" s="2" t="s">
        <v>2156</v>
      </c>
      <c r="P60" s="2">
        <v>1</v>
      </c>
      <c r="Q60" s="2" t="s">
        <v>2530</v>
      </c>
    </row>
    <row r="61" s="2" customFormat="1" spans="1:17">
      <c r="A61" s="3">
        <v>48</v>
      </c>
      <c r="B61" s="2" t="s">
        <v>2139</v>
      </c>
      <c r="C61" s="2" t="s">
        <v>2531</v>
      </c>
      <c r="D61" s="2" t="s">
        <v>772</v>
      </c>
      <c r="E61" s="2" t="s">
        <v>2532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2268</v>
      </c>
      <c r="J61" s="4" t="s">
        <v>2533</v>
      </c>
      <c r="K61" s="4" t="s">
        <v>2534</v>
      </c>
      <c r="L61" s="4" t="s">
        <v>2535</v>
      </c>
      <c r="M61" s="2" t="s">
        <v>2471</v>
      </c>
      <c r="N61" s="2">
        <v>6</v>
      </c>
      <c r="O61" s="2">
        <v>2</v>
      </c>
      <c r="P61" s="2">
        <v>2</v>
      </c>
      <c r="Q61" s="2" t="s">
        <v>2536</v>
      </c>
    </row>
    <row r="62" s="2" customFormat="1" spans="1:17">
      <c r="A62" s="3">
        <v>47</v>
      </c>
      <c r="B62" s="2" t="s">
        <v>2139</v>
      </c>
      <c r="C62" s="2" t="s">
        <v>2537</v>
      </c>
      <c r="D62" s="2" t="s">
        <v>232</v>
      </c>
      <c r="E62" s="2" t="s">
        <v>2538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2268</v>
      </c>
      <c r="J62" s="4" t="s">
        <v>2539</v>
      </c>
      <c r="K62" s="4" t="s">
        <v>2540</v>
      </c>
      <c r="L62" s="4" t="s">
        <v>2541</v>
      </c>
      <c r="M62" s="2" t="s">
        <v>2542</v>
      </c>
      <c r="N62" s="2">
        <v>6</v>
      </c>
      <c r="O62" s="2" t="s">
        <v>2156</v>
      </c>
      <c r="P62" s="2">
        <v>3</v>
      </c>
      <c r="Q62" s="2" t="s">
        <v>2543</v>
      </c>
    </row>
    <row r="63" s="2" customFormat="1" spans="1:17">
      <c r="A63" s="3">
        <v>46</v>
      </c>
      <c r="B63" s="2" t="s">
        <v>2139</v>
      </c>
      <c r="C63" s="2" t="s">
        <v>2544</v>
      </c>
      <c r="D63" s="2" t="s">
        <v>458</v>
      </c>
      <c r="E63" s="2" t="s">
        <v>2545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2142</v>
      </c>
      <c r="J63" s="4" t="s">
        <v>2546</v>
      </c>
      <c r="K63" s="4" t="s">
        <v>2547</v>
      </c>
      <c r="L63" s="4" t="s">
        <v>2548</v>
      </c>
      <c r="M63" s="2" t="s">
        <v>2146</v>
      </c>
      <c r="N63" s="2">
        <v>15</v>
      </c>
      <c r="O63" s="2" t="s">
        <v>2156</v>
      </c>
      <c r="P63" s="2">
        <v>6</v>
      </c>
      <c r="Q63" s="2" t="s">
        <v>2549</v>
      </c>
    </row>
    <row r="64" s="2" customFormat="1" spans="1:17">
      <c r="A64" s="3">
        <v>45</v>
      </c>
      <c r="B64" s="2" t="s">
        <v>2139</v>
      </c>
      <c r="C64" s="2" t="s">
        <v>2550</v>
      </c>
      <c r="D64" s="2" t="s">
        <v>442</v>
      </c>
      <c r="E64" s="2" t="s">
        <v>2551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2268</v>
      </c>
      <c r="J64" s="4" t="s">
        <v>2552</v>
      </c>
      <c r="K64" s="4" t="s">
        <v>2553</v>
      </c>
      <c r="L64" s="4" t="s">
        <v>2554</v>
      </c>
      <c r="M64" s="2" t="s">
        <v>2471</v>
      </c>
      <c r="N64" s="2">
        <v>4</v>
      </c>
      <c r="O64" s="2" t="s">
        <v>2156</v>
      </c>
      <c r="P64" s="2">
        <v>2</v>
      </c>
      <c r="Q64" s="2" t="s">
        <v>2555</v>
      </c>
    </row>
    <row r="65" s="2" customFormat="1" spans="1:17">
      <c r="A65" s="3">
        <v>44</v>
      </c>
      <c r="B65" s="2" t="s">
        <v>2139</v>
      </c>
      <c r="C65" s="2" t="s">
        <v>2556</v>
      </c>
      <c r="D65" s="2" t="s">
        <v>247</v>
      </c>
      <c r="E65" s="2" t="s">
        <v>2557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2142</v>
      </c>
      <c r="J65" s="4" t="s">
        <v>2558</v>
      </c>
      <c r="K65" s="4" t="s">
        <v>2559</v>
      </c>
      <c r="L65" s="4" t="s">
        <v>2560</v>
      </c>
      <c r="M65" s="2" t="s">
        <v>2561</v>
      </c>
      <c r="N65" s="2">
        <v>2</v>
      </c>
      <c r="O65" s="2">
        <v>6</v>
      </c>
      <c r="P65" s="2">
        <v>3</v>
      </c>
      <c r="Q65" s="2" t="s">
        <v>2562</v>
      </c>
    </row>
    <row r="66" s="2" customFormat="1" spans="1:17">
      <c r="A66" s="3">
        <v>43</v>
      </c>
      <c r="B66" s="2" t="s">
        <v>2139</v>
      </c>
      <c r="C66" s="2" t="s">
        <v>2563</v>
      </c>
      <c r="D66" s="2" t="s">
        <v>214</v>
      </c>
      <c r="E66" s="2" t="s">
        <v>2564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2142</v>
      </c>
      <c r="J66" s="4" t="s">
        <v>2565</v>
      </c>
      <c r="K66" s="4" t="s">
        <v>2566</v>
      </c>
      <c r="L66" s="4" t="s">
        <v>2567</v>
      </c>
      <c r="M66" s="2" t="s">
        <v>2272</v>
      </c>
      <c r="N66" s="2">
        <v>25</v>
      </c>
      <c r="O66" s="2">
        <v>4</v>
      </c>
      <c r="P66" s="2">
        <v>15</v>
      </c>
      <c r="Q66" s="2" t="s">
        <v>2568</v>
      </c>
    </row>
    <row r="67" s="2" customFormat="1" spans="1:17">
      <c r="A67" s="3">
        <v>42</v>
      </c>
      <c r="B67" s="2" t="s">
        <v>2139</v>
      </c>
      <c r="C67" s="2" t="s">
        <v>2569</v>
      </c>
      <c r="D67" s="2" t="s">
        <v>681</v>
      </c>
      <c r="E67" s="2" t="s">
        <v>2570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2142</v>
      </c>
      <c r="J67" s="4" t="s">
        <v>2571</v>
      </c>
      <c r="K67" s="4" t="s">
        <v>2572</v>
      </c>
      <c r="L67" s="4" t="s">
        <v>2573</v>
      </c>
      <c r="M67" s="2" t="s">
        <v>2574</v>
      </c>
      <c r="N67" s="2">
        <v>15</v>
      </c>
      <c r="O67" s="2">
        <v>2</v>
      </c>
      <c r="P67" s="2">
        <v>2</v>
      </c>
      <c r="Q67" s="2" t="s">
        <v>2575</v>
      </c>
    </row>
    <row r="68" s="2" customFormat="1" spans="1:17">
      <c r="A68" s="3">
        <v>41</v>
      </c>
      <c r="B68" s="2" t="s">
        <v>2139</v>
      </c>
      <c r="C68" s="2" t="s">
        <v>2576</v>
      </c>
      <c r="D68" s="2" t="s">
        <v>2452</v>
      </c>
      <c r="E68" s="2" t="s">
        <v>2453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2142</v>
      </c>
      <c r="J68" s="4" t="s">
        <v>2577</v>
      </c>
      <c r="K68" s="4" t="s">
        <v>2578</v>
      </c>
      <c r="L68" s="4" t="s">
        <v>2579</v>
      </c>
      <c r="M68" s="2" t="s">
        <v>920</v>
      </c>
      <c r="N68" s="2">
        <v>1</v>
      </c>
      <c r="O68" s="2">
        <v>1</v>
      </c>
      <c r="P68" s="2">
        <v>1</v>
      </c>
      <c r="Q68" s="2" t="s">
        <v>2580</v>
      </c>
    </row>
    <row r="69" s="2" customFormat="1" spans="1:17">
      <c r="A69" s="3">
        <v>40</v>
      </c>
      <c r="B69" s="2" t="s">
        <v>2139</v>
      </c>
      <c r="C69" s="2" t="s">
        <v>2581</v>
      </c>
      <c r="D69" s="2" t="s">
        <v>268</v>
      </c>
      <c r="E69" s="2" t="s">
        <v>2582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2142</v>
      </c>
      <c r="J69" s="4" t="s">
        <v>2583</v>
      </c>
      <c r="K69" s="4" t="s">
        <v>2584</v>
      </c>
      <c r="L69" s="4" t="s">
        <v>2585</v>
      </c>
      <c r="M69" s="2" t="s">
        <v>2163</v>
      </c>
      <c r="N69" s="2">
        <v>20</v>
      </c>
      <c r="O69" s="2">
        <v>2</v>
      </c>
      <c r="P69" s="2">
        <v>5</v>
      </c>
      <c r="Q69" s="2" t="s">
        <v>2586</v>
      </c>
    </row>
    <row r="70" s="2" customFormat="1" spans="1:17">
      <c r="A70" s="3">
        <v>39</v>
      </c>
      <c r="B70" s="2" t="s">
        <v>2139</v>
      </c>
      <c r="C70" s="2" t="s">
        <v>2587</v>
      </c>
      <c r="D70" s="2" t="s">
        <v>383</v>
      </c>
      <c r="E70" s="2" t="s">
        <v>2588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2142</v>
      </c>
      <c r="J70" s="4" t="s">
        <v>2589</v>
      </c>
      <c r="K70" s="4" t="s">
        <v>2590</v>
      </c>
      <c r="L70" s="4" t="s">
        <v>2591</v>
      </c>
      <c r="M70" s="2" t="s">
        <v>2592</v>
      </c>
      <c r="N70" s="2">
        <v>16</v>
      </c>
      <c r="O70" s="2" t="s">
        <v>2156</v>
      </c>
      <c r="P70" s="2">
        <v>6</v>
      </c>
      <c r="Q70" s="2" t="s">
        <v>2593</v>
      </c>
    </row>
    <row r="71" s="2" customFormat="1" spans="1:17">
      <c r="A71" s="3">
        <v>38</v>
      </c>
      <c r="B71" s="2" t="s">
        <v>2139</v>
      </c>
      <c r="C71" s="2" t="s">
        <v>2594</v>
      </c>
      <c r="D71" s="2" t="s">
        <v>281</v>
      </c>
      <c r="E71" s="2" t="s">
        <v>2595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2142</v>
      </c>
      <c r="J71" s="4" t="s">
        <v>2596</v>
      </c>
      <c r="K71" s="4" t="s">
        <v>2597</v>
      </c>
      <c r="L71" s="4" t="s">
        <v>2598</v>
      </c>
      <c r="M71" s="2" t="s">
        <v>2504</v>
      </c>
      <c r="N71" s="2">
        <v>3</v>
      </c>
      <c r="O71" s="2">
        <v>4</v>
      </c>
      <c r="P71" s="2">
        <v>2</v>
      </c>
      <c r="Q71" s="2" t="s">
        <v>2599</v>
      </c>
    </row>
    <row r="72" s="2" customFormat="1" spans="1:17">
      <c r="A72" s="3">
        <v>37</v>
      </c>
      <c r="B72" s="2" t="s">
        <v>2139</v>
      </c>
      <c r="C72" s="2" t="s">
        <v>2600</v>
      </c>
      <c r="D72" s="2" t="s">
        <v>1007</v>
      </c>
      <c r="E72" s="2" t="s">
        <v>2601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2142</v>
      </c>
      <c r="J72" s="4" t="s">
        <v>2602</v>
      </c>
      <c r="K72" s="4" t="s">
        <v>2603</v>
      </c>
      <c r="L72" s="4" t="s">
        <v>2604</v>
      </c>
      <c r="M72" s="2" t="s">
        <v>2245</v>
      </c>
      <c r="N72" s="2">
        <v>15</v>
      </c>
      <c r="O72" s="2">
        <v>15</v>
      </c>
      <c r="P72" s="2">
        <v>10</v>
      </c>
      <c r="Q72" s="2" t="s">
        <v>2605</v>
      </c>
    </row>
    <row r="73" s="2" customFormat="1" spans="1:17">
      <c r="A73" s="3">
        <v>36</v>
      </c>
      <c r="B73" s="2" t="s">
        <v>2139</v>
      </c>
      <c r="C73" s="2" t="s">
        <v>2606</v>
      </c>
      <c r="D73" s="2" t="s">
        <v>281</v>
      </c>
      <c r="E73" s="2" t="s">
        <v>2595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2142</v>
      </c>
      <c r="J73" s="4" t="s">
        <v>2607</v>
      </c>
      <c r="K73" s="4" t="s">
        <v>2608</v>
      </c>
      <c r="L73" s="4" t="s">
        <v>2609</v>
      </c>
      <c r="M73" s="2" t="s">
        <v>2504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2139</v>
      </c>
      <c r="C74" s="2" t="s">
        <v>2606</v>
      </c>
      <c r="D74" s="2" t="s">
        <v>440</v>
      </c>
      <c r="E74" s="2" t="s">
        <v>2610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2142</v>
      </c>
      <c r="J74" s="4" t="s">
        <v>2611</v>
      </c>
      <c r="K74" s="4" t="s">
        <v>2612</v>
      </c>
      <c r="L74" s="4" t="s">
        <v>2613</v>
      </c>
      <c r="M74" s="2" t="s">
        <v>2561</v>
      </c>
      <c r="N74" s="2">
        <v>23</v>
      </c>
      <c r="O74" s="2" t="s">
        <v>2156</v>
      </c>
      <c r="P74" s="2" t="s">
        <v>2156</v>
      </c>
      <c r="Q74" s="2" t="s">
        <v>2614</v>
      </c>
    </row>
    <row r="75" s="2" customFormat="1" spans="1:17">
      <c r="A75" s="3">
        <v>34</v>
      </c>
      <c r="B75" s="2" t="s">
        <v>2139</v>
      </c>
      <c r="C75" s="2" t="s">
        <v>2615</v>
      </c>
      <c r="D75" s="2" t="s">
        <v>473</v>
      </c>
      <c r="E75" s="2" t="s">
        <v>2616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2142</v>
      </c>
      <c r="J75" s="4" t="s">
        <v>2617</v>
      </c>
      <c r="K75" s="4" t="s">
        <v>2618</v>
      </c>
      <c r="L75" s="4" t="s">
        <v>2619</v>
      </c>
      <c r="M75" s="2" t="s">
        <v>2620</v>
      </c>
      <c r="N75" s="2">
        <v>14</v>
      </c>
      <c r="O75" s="2">
        <v>2</v>
      </c>
      <c r="P75" s="2">
        <v>6</v>
      </c>
      <c r="Q75" s="2" t="s">
        <v>2621</v>
      </c>
    </row>
    <row r="76" s="2" customFormat="1" spans="1:17">
      <c r="A76" s="3">
        <v>33</v>
      </c>
      <c r="B76" s="2" t="s">
        <v>2139</v>
      </c>
      <c r="C76" s="2" t="s">
        <v>2622</v>
      </c>
      <c r="D76" s="2" t="s">
        <v>590</v>
      </c>
      <c r="E76" s="2" t="s">
        <v>2623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2142</v>
      </c>
      <c r="J76" s="4" t="s">
        <v>2624</v>
      </c>
      <c r="K76" s="4" t="s">
        <v>2625</v>
      </c>
      <c r="L76" s="4" t="s">
        <v>2626</v>
      </c>
      <c r="M76" s="2" t="s">
        <v>2226</v>
      </c>
      <c r="N76" s="2">
        <v>15</v>
      </c>
      <c r="O76" s="2">
        <v>2</v>
      </c>
      <c r="P76" s="2">
        <v>10</v>
      </c>
      <c r="Q76" s="2" t="s">
        <v>2627</v>
      </c>
    </row>
    <row r="77" s="2" customFormat="1" spans="1:17">
      <c r="A77" s="3">
        <v>32</v>
      </c>
      <c r="B77" s="2" t="s">
        <v>2139</v>
      </c>
      <c r="C77" s="2" t="s">
        <v>2628</v>
      </c>
      <c r="D77" s="2" t="s">
        <v>649</v>
      </c>
      <c r="E77" s="2" t="s">
        <v>2629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2142</v>
      </c>
      <c r="J77" s="4" t="s">
        <v>2630</v>
      </c>
      <c r="K77" s="4" t="s">
        <v>2631</v>
      </c>
      <c r="L77" s="4" t="s">
        <v>2632</v>
      </c>
      <c r="M77" s="2" t="s">
        <v>2633</v>
      </c>
      <c r="N77" s="2" t="s">
        <v>2156</v>
      </c>
      <c r="O77" s="2" t="s">
        <v>2156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2139</v>
      </c>
      <c r="C78" s="2" t="s">
        <v>2634</v>
      </c>
      <c r="D78" s="2" t="s">
        <v>381</v>
      </c>
      <c r="E78" s="2" t="s">
        <v>2635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2142</v>
      </c>
      <c r="J78" s="4" t="s">
        <v>2636</v>
      </c>
      <c r="K78" s="4" t="s">
        <v>2637</v>
      </c>
      <c r="L78" s="4" t="s">
        <v>2638</v>
      </c>
      <c r="M78" s="2" t="s">
        <v>2639</v>
      </c>
      <c r="N78" s="2">
        <v>5</v>
      </c>
      <c r="O78" s="2">
        <v>3</v>
      </c>
      <c r="P78" s="2">
        <v>12</v>
      </c>
      <c r="Q78" s="2" t="s">
        <v>2640</v>
      </c>
    </row>
    <row r="79" s="2" customFormat="1" spans="1:17">
      <c r="A79" s="3">
        <v>30</v>
      </c>
      <c r="B79" s="2" t="s">
        <v>2139</v>
      </c>
      <c r="C79" s="2" t="s">
        <v>2641</v>
      </c>
      <c r="D79" s="2" t="s">
        <v>216</v>
      </c>
      <c r="E79" s="2" t="s">
        <v>2642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2378</v>
      </c>
      <c r="J79" s="4" t="s">
        <v>2643</v>
      </c>
      <c r="K79" s="4" t="s">
        <v>2644</v>
      </c>
      <c r="L79" s="4" t="s">
        <v>2645</v>
      </c>
      <c r="M79" s="2" t="s">
        <v>2457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2139</v>
      </c>
      <c r="C80" s="2" t="s">
        <v>2646</v>
      </c>
      <c r="D80" s="2" t="s">
        <v>1623</v>
      </c>
      <c r="E80" s="2" t="s">
        <v>2647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2268</v>
      </c>
      <c r="J80" s="4" t="s">
        <v>2648</v>
      </c>
      <c r="K80" s="4" t="s">
        <v>2649</v>
      </c>
      <c r="L80" s="4" t="s">
        <v>2650</v>
      </c>
      <c r="M80" s="2" t="s">
        <v>2183</v>
      </c>
      <c r="N80" s="2">
        <v>30</v>
      </c>
      <c r="O80" s="2">
        <v>2</v>
      </c>
      <c r="P80" s="2">
        <v>30</v>
      </c>
      <c r="Q80" s="2" t="s">
        <v>2651</v>
      </c>
    </row>
    <row r="81" s="2" customFormat="1" spans="1:17">
      <c r="A81" s="3">
        <v>28</v>
      </c>
      <c r="B81" s="2" t="s">
        <v>2139</v>
      </c>
      <c r="C81" s="2" t="s">
        <v>2652</v>
      </c>
      <c r="D81" s="2" t="s">
        <v>329</v>
      </c>
      <c r="E81" s="2" t="s">
        <v>2653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2268</v>
      </c>
      <c r="J81" s="4" t="s">
        <v>2654</v>
      </c>
      <c r="K81" s="4" t="s">
        <v>2655</v>
      </c>
      <c r="L81" s="4" t="s">
        <v>2656</v>
      </c>
      <c r="M81" s="2" t="s">
        <v>2657</v>
      </c>
      <c r="N81" s="2">
        <v>18</v>
      </c>
      <c r="O81" s="2" t="s">
        <v>2156</v>
      </c>
      <c r="P81" s="2">
        <v>30</v>
      </c>
      <c r="Q81" s="2" t="s">
        <v>2658</v>
      </c>
    </row>
    <row r="82" s="2" customFormat="1" spans="1:17">
      <c r="A82" s="3">
        <v>27</v>
      </c>
      <c r="B82" s="2" t="s">
        <v>2139</v>
      </c>
      <c r="C82" s="2" t="s">
        <v>2659</v>
      </c>
      <c r="D82" s="2" t="s">
        <v>562</v>
      </c>
      <c r="E82" s="2" t="s">
        <v>2660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2142</v>
      </c>
      <c r="J82" s="4" t="s">
        <v>2661</v>
      </c>
      <c r="K82" s="4" t="s">
        <v>2662</v>
      </c>
      <c r="L82" s="4" t="s">
        <v>2663</v>
      </c>
      <c r="M82" s="2" t="s">
        <v>2664</v>
      </c>
      <c r="N82" s="2">
        <v>5</v>
      </c>
      <c r="O82" s="2">
        <v>2</v>
      </c>
      <c r="P82" s="2">
        <v>1</v>
      </c>
      <c r="Q82" s="2" t="s">
        <v>2665</v>
      </c>
    </row>
    <row r="83" s="2" customFormat="1" spans="1:17">
      <c r="A83" s="3">
        <v>26</v>
      </c>
      <c r="B83" s="2" t="s">
        <v>2139</v>
      </c>
      <c r="C83" s="2" t="s">
        <v>2666</v>
      </c>
      <c r="D83" s="2" t="s">
        <v>2667</v>
      </c>
      <c r="E83" s="2" t="s">
        <v>2668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2142</v>
      </c>
      <c r="J83" s="4" t="s">
        <v>2669</v>
      </c>
      <c r="K83" s="4" t="s">
        <v>2670</v>
      </c>
      <c r="L83" s="4" t="s">
        <v>2671</v>
      </c>
      <c r="M83" s="2" t="s">
        <v>2633</v>
      </c>
      <c r="N83" s="2">
        <v>6</v>
      </c>
      <c r="O83" s="2">
        <v>3</v>
      </c>
      <c r="P83" s="2">
        <v>3</v>
      </c>
      <c r="Q83" s="2" t="s">
        <v>2672</v>
      </c>
    </row>
    <row r="84" s="2" customFormat="1" spans="1:17">
      <c r="A84" s="3">
        <v>25</v>
      </c>
      <c r="B84" s="2" t="s">
        <v>2139</v>
      </c>
      <c r="C84" s="2" t="s">
        <v>2673</v>
      </c>
      <c r="D84" s="2" t="s">
        <v>2667</v>
      </c>
      <c r="E84" s="2" t="s">
        <v>2668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2142</v>
      </c>
      <c r="J84" s="4" t="s">
        <v>2674</v>
      </c>
      <c r="K84" s="4" t="s">
        <v>2675</v>
      </c>
      <c r="L84" s="4" t="s">
        <v>2676</v>
      </c>
      <c r="M84" s="2" t="s">
        <v>2633</v>
      </c>
      <c r="N84" s="2">
        <v>8</v>
      </c>
      <c r="O84" s="2">
        <v>53</v>
      </c>
      <c r="P84" s="2">
        <v>5</v>
      </c>
      <c r="Q84" s="2" t="s">
        <v>2672</v>
      </c>
    </row>
    <row r="85" s="2" customFormat="1" spans="1:17">
      <c r="A85" s="3">
        <v>24</v>
      </c>
      <c r="B85" s="2" t="s">
        <v>2139</v>
      </c>
      <c r="C85" s="2" t="s">
        <v>2677</v>
      </c>
      <c r="D85" s="2" t="s">
        <v>280</v>
      </c>
      <c r="E85" s="2" t="s">
        <v>2678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2142</v>
      </c>
      <c r="J85" s="4" t="s">
        <v>2679</v>
      </c>
      <c r="K85" s="4" t="s">
        <v>2680</v>
      </c>
      <c r="L85" s="4" t="s">
        <v>2681</v>
      </c>
      <c r="M85" s="2" t="s">
        <v>2542</v>
      </c>
      <c r="N85" s="2">
        <v>4</v>
      </c>
      <c r="O85" s="2" t="s">
        <v>2156</v>
      </c>
      <c r="P85" s="2">
        <v>2</v>
      </c>
      <c r="Q85" s="2" t="s">
        <v>2682</v>
      </c>
    </row>
    <row r="86" s="2" customFormat="1" spans="1:17">
      <c r="A86" s="3">
        <v>23</v>
      </c>
      <c r="B86" s="2" t="s">
        <v>2139</v>
      </c>
      <c r="C86" s="2" t="s">
        <v>2683</v>
      </c>
      <c r="D86" s="2" t="s">
        <v>540</v>
      </c>
      <c r="E86" s="2" t="s">
        <v>2684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2142</v>
      </c>
      <c r="J86" s="4" t="s">
        <v>2685</v>
      </c>
      <c r="K86" s="4" t="s">
        <v>2686</v>
      </c>
      <c r="L86" s="4" t="s">
        <v>2687</v>
      </c>
      <c r="M86" s="2" t="s">
        <v>2574</v>
      </c>
      <c r="N86" s="2">
        <v>30</v>
      </c>
      <c r="O86" s="2">
        <v>10</v>
      </c>
      <c r="P86" s="2">
        <v>5</v>
      </c>
      <c r="Q86" s="2" t="s">
        <v>2688</v>
      </c>
    </row>
    <row r="87" s="2" customFormat="1" spans="1:17">
      <c r="A87" s="3">
        <v>22</v>
      </c>
      <c r="B87" s="2" t="s">
        <v>2139</v>
      </c>
      <c r="C87" s="2" t="s">
        <v>2689</v>
      </c>
      <c r="D87" s="2" t="s">
        <v>354</v>
      </c>
      <c r="E87" s="2" t="s">
        <v>2690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2268</v>
      </c>
      <c r="J87" s="4" t="s">
        <v>2691</v>
      </c>
      <c r="K87" s="4" t="s">
        <v>2692</v>
      </c>
      <c r="L87" s="4" t="s">
        <v>2693</v>
      </c>
      <c r="M87" s="2" t="s">
        <v>2155</v>
      </c>
      <c r="N87" s="2">
        <v>2</v>
      </c>
      <c r="O87" s="2" t="s">
        <v>2156</v>
      </c>
      <c r="P87" s="2">
        <v>1</v>
      </c>
      <c r="Q87" s="2" t="s">
        <v>2694</v>
      </c>
    </row>
    <row r="88" s="2" customFormat="1" spans="1:17">
      <c r="A88" s="3">
        <v>21</v>
      </c>
      <c r="B88" s="2" t="s">
        <v>2139</v>
      </c>
      <c r="C88" s="2" t="s">
        <v>2695</v>
      </c>
      <c r="D88" s="2" t="s">
        <v>1818</v>
      </c>
      <c r="E88" s="2" t="s">
        <v>2696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2268</v>
      </c>
      <c r="J88" s="4" t="s">
        <v>2697</v>
      </c>
      <c r="K88" s="4" t="s">
        <v>2698</v>
      </c>
      <c r="L88" s="4" t="s">
        <v>2699</v>
      </c>
      <c r="M88" s="2" t="s">
        <v>2574</v>
      </c>
      <c r="N88" s="2">
        <v>52</v>
      </c>
      <c r="O88" s="2">
        <v>2</v>
      </c>
      <c r="P88" s="2">
        <v>8</v>
      </c>
      <c r="Q88" s="2" t="s">
        <v>2700</v>
      </c>
    </row>
    <row r="89" s="2" customFormat="1" spans="1:17">
      <c r="A89" s="3">
        <v>20</v>
      </c>
      <c r="B89" s="2" t="s">
        <v>2139</v>
      </c>
      <c r="C89" s="2" t="s">
        <v>2701</v>
      </c>
      <c r="D89" s="2" t="s">
        <v>505</v>
      </c>
      <c r="E89" s="2" t="s">
        <v>2702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2268</v>
      </c>
      <c r="J89" s="4" t="s">
        <v>2703</v>
      </c>
      <c r="K89" s="4" t="s">
        <v>2704</v>
      </c>
      <c r="L89" s="4" t="s">
        <v>2705</v>
      </c>
      <c r="M89" s="2" t="s">
        <v>2183</v>
      </c>
      <c r="N89" s="2">
        <v>3</v>
      </c>
      <c r="O89" s="2" t="s">
        <v>2156</v>
      </c>
      <c r="P89" s="2">
        <v>3</v>
      </c>
      <c r="Q89" s="2" t="s">
        <v>2706</v>
      </c>
    </row>
    <row r="90" s="2" customFormat="1" spans="1:17">
      <c r="A90" s="3">
        <v>19</v>
      </c>
      <c r="B90" s="2" t="s">
        <v>2139</v>
      </c>
      <c r="C90" s="2" t="s">
        <v>2707</v>
      </c>
      <c r="D90" s="2" t="s">
        <v>633</v>
      </c>
      <c r="E90" s="2" t="s">
        <v>2551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2268</v>
      </c>
      <c r="J90" s="4" t="s">
        <v>2708</v>
      </c>
      <c r="K90" s="4" t="s">
        <v>2709</v>
      </c>
      <c r="L90" s="4" t="s">
        <v>2710</v>
      </c>
      <c r="M90" s="2" t="s">
        <v>2633</v>
      </c>
      <c r="N90" s="2">
        <v>7</v>
      </c>
      <c r="O90" s="2">
        <v>2</v>
      </c>
      <c r="P90" s="2">
        <v>5</v>
      </c>
      <c r="Q90" s="2" t="s">
        <v>2711</v>
      </c>
    </row>
    <row r="91" s="2" customFormat="1" spans="1:17">
      <c r="A91" s="3">
        <v>18</v>
      </c>
      <c r="B91" s="2" t="s">
        <v>2139</v>
      </c>
      <c r="C91" s="2" t="s">
        <v>2712</v>
      </c>
      <c r="D91" s="2" t="s">
        <v>205</v>
      </c>
      <c r="E91" s="2" t="s">
        <v>2713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2268</v>
      </c>
      <c r="J91" s="4" t="s">
        <v>2714</v>
      </c>
      <c r="K91" s="4" t="s">
        <v>2715</v>
      </c>
      <c r="L91" s="4" t="s">
        <v>2716</v>
      </c>
      <c r="M91" s="2" t="s">
        <v>2155</v>
      </c>
      <c r="N91" s="2">
        <v>40</v>
      </c>
      <c r="O91" s="2" t="s">
        <v>2156</v>
      </c>
      <c r="P91" s="2">
        <v>5</v>
      </c>
      <c r="Q91" s="2" t="s">
        <v>2717</v>
      </c>
    </row>
    <row r="92" s="2" customFormat="1" spans="1:17">
      <c r="A92" s="3">
        <v>17</v>
      </c>
      <c r="B92" s="2" t="s">
        <v>2139</v>
      </c>
      <c r="C92" s="2" t="s">
        <v>2718</v>
      </c>
      <c r="D92" s="2" t="s">
        <v>1586</v>
      </c>
      <c r="E92" s="2" t="s">
        <v>2409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2268</v>
      </c>
      <c r="J92" s="4" t="s">
        <v>2719</v>
      </c>
      <c r="K92" s="4" t="s">
        <v>2720</v>
      </c>
      <c r="L92" s="4" t="s">
        <v>2721</v>
      </c>
      <c r="M92" s="2" t="s">
        <v>2504</v>
      </c>
      <c r="N92" s="2">
        <v>5</v>
      </c>
      <c r="O92" s="2" t="s">
        <v>2156</v>
      </c>
      <c r="P92" s="2">
        <v>5</v>
      </c>
      <c r="Q92" s="2" t="s">
        <v>2722</v>
      </c>
    </row>
    <row r="93" s="2" customFormat="1" spans="1:17">
      <c r="A93" s="3">
        <v>16</v>
      </c>
      <c r="B93" s="2" t="s">
        <v>2139</v>
      </c>
      <c r="C93" s="2" t="s">
        <v>2723</v>
      </c>
      <c r="D93" s="2" t="s">
        <v>402</v>
      </c>
      <c r="E93" s="2" t="s">
        <v>2724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2268</v>
      </c>
      <c r="J93" s="4" t="s">
        <v>2725</v>
      </c>
      <c r="K93" s="4" t="s">
        <v>2726</v>
      </c>
      <c r="L93" s="4" t="s">
        <v>2727</v>
      </c>
      <c r="M93" s="2" t="s">
        <v>2272</v>
      </c>
      <c r="N93" s="2">
        <v>15</v>
      </c>
      <c r="O93" s="2" t="s">
        <v>2156</v>
      </c>
      <c r="P93" s="2" t="s">
        <v>2156</v>
      </c>
      <c r="Q93" s="2" t="s">
        <v>2728</v>
      </c>
    </row>
    <row r="94" s="2" customFormat="1" spans="1:17">
      <c r="A94" s="3">
        <v>15</v>
      </c>
      <c r="B94" s="2" t="s">
        <v>2139</v>
      </c>
      <c r="C94" s="2" t="s">
        <v>2729</v>
      </c>
      <c r="D94" s="2" t="s">
        <v>302</v>
      </c>
      <c r="E94" s="2" t="s">
        <v>2730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2268</v>
      </c>
      <c r="J94" s="4" t="s">
        <v>2731</v>
      </c>
      <c r="K94" s="4" t="s">
        <v>2732</v>
      </c>
      <c r="L94" s="4" t="s">
        <v>2733</v>
      </c>
      <c r="M94" s="2" t="s">
        <v>2504</v>
      </c>
      <c r="N94" s="2">
        <v>22</v>
      </c>
      <c r="O94" s="2" t="s">
        <v>2156</v>
      </c>
      <c r="P94" s="2">
        <v>11</v>
      </c>
      <c r="Q94" s="2" t="s">
        <v>2734</v>
      </c>
    </row>
    <row r="95" s="2" customFormat="1" spans="1:17">
      <c r="A95" s="3">
        <v>14</v>
      </c>
      <c r="B95" s="2" t="s">
        <v>2139</v>
      </c>
      <c r="C95" s="2" t="s">
        <v>2735</v>
      </c>
      <c r="D95" s="2" t="s">
        <v>428</v>
      </c>
      <c r="E95" s="2" t="s">
        <v>2736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2268</v>
      </c>
      <c r="J95" s="4" t="s">
        <v>2737</v>
      </c>
      <c r="K95" s="4" t="s">
        <v>2738</v>
      </c>
      <c r="L95" s="4" t="s">
        <v>2739</v>
      </c>
      <c r="M95" s="2" t="s">
        <v>2542</v>
      </c>
      <c r="N95" s="2">
        <v>5</v>
      </c>
      <c r="O95" s="2">
        <v>3</v>
      </c>
      <c r="P95" s="2">
        <v>3</v>
      </c>
      <c r="Q95" s="2" t="s">
        <v>2740</v>
      </c>
    </row>
    <row r="96" s="2" customFormat="1" spans="1:17">
      <c r="A96" s="3">
        <v>13</v>
      </c>
      <c r="B96" s="2" t="s">
        <v>2139</v>
      </c>
      <c r="C96" s="2" t="s">
        <v>2741</v>
      </c>
      <c r="D96" s="2" t="s">
        <v>249</v>
      </c>
      <c r="E96" s="2" t="s">
        <v>2742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2268</v>
      </c>
      <c r="J96" s="4" t="s">
        <v>2743</v>
      </c>
      <c r="K96" s="4" t="s">
        <v>2744</v>
      </c>
      <c r="L96" s="4" t="s">
        <v>2745</v>
      </c>
      <c r="M96" s="2" t="s">
        <v>2155</v>
      </c>
      <c r="N96" s="2">
        <v>16</v>
      </c>
      <c r="O96" s="2">
        <v>2</v>
      </c>
      <c r="P96" s="2">
        <v>8</v>
      </c>
      <c r="Q96" s="2" t="s">
        <v>2746</v>
      </c>
    </row>
    <row r="97" s="2" customFormat="1" spans="1:17">
      <c r="A97" s="3">
        <v>12</v>
      </c>
      <c r="B97" s="2" t="s">
        <v>2139</v>
      </c>
      <c r="C97" s="2" t="s">
        <v>2747</v>
      </c>
      <c r="D97" s="2" t="s">
        <v>361</v>
      </c>
      <c r="E97" s="2" t="s">
        <v>2748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2268</v>
      </c>
      <c r="J97" s="4" t="s">
        <v>2749</v>
      </c>
      <c r="K97" s="4" t="s">
        <v>2750</v>
      </c>
      <c r="L97" s="4" t="s">
        <v>2751</v>
      </c>
      <c r="M97" s="2" t="s">
        <v>2752</v>
      </c>
      <c r="N97" s="2">
        <v>9</v>
      </c>
      <c r="O97" s="2" t="s">
        <v>2156</v>
      </c>
      <c r="P97" s="2">
        <v>3</v>
      </c>
      <c r="Q97" s="2" t="s">
        <v>2753</v>
      </c>
    </row>
    <row r="98" s="2" customFormat="1" spans="1:17">
      <c r="A98" s="3">
        <v>11</v>
      </c>
      <c r="B98" s="2" t="s">
        <v>2139</v>
      </c>
      <c r="C98" s="2" t="s">
        <v>2754</v>
      </c>
      <c r="D98" s="2" t="s">
        <v>270</v>
      </c>
      <c r="E98" s="2" t="s">
        <v>2755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2268</v>
      </c>
      <c r="J98" s="4" t="s">
        <v>2756</v>
      </c>
      <c r="K98" s="4" t="s">
        <v>2757</v>
      </c>
      <c r="L98" s="4" t="s">
        <v>2758</v>
      </c>
      <c r="M98" s="2" t="s">
        <v>2620</v>
      </c>
      <c r="N98" s="2">
        <v>17</v>
      </c>
      <c r="O98" s="2">
        <v>3</v>
      </c>
      <c r="P98" s="2">
        <v>2</v>
      </c>
      <c r="Q98" s="2" t="s">
        <v>2759</v>
      </c>
    </row>
    <row r="99" s="2" customFormat="1" spans="1:17">
      <c r="A99" s="3">
        <v>10</v>
      </c>
      <c r="B99" s="2" t="s">
        <v>2139</v>
      </c>
      <c r="C99" s="2" t="s">
        <v>2760</v>
      </c>
      <c r="D99" s="2" t="s">
        <v>1772</v>
      </c>
      <c r="E99" s="2" t="s">
        <v>2761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2268</v>
      </c>
      <c r="J99" s="4" t="s">
        <v>2762</v>
      </c>
      <c r="K99" s="4" t="s">
        <v>2763</v>
      </c>
      <c r="L99" s="4" t="s">
        <v>2764</v>
      </c>
      <c r="M99" s="2" t="s">
        <v>2485</v>
      </c>
      <c r="N99" s="2">
        <v>3</v>
      </c>
      <c r="O99" s="2">
        <v>2</v>
      </c>
      <c r="P99" s="2">
        <v>2</v>
      </c>
      <c r="Q99" s="2" t="s">
        <v>2765</v>
      </c>
    </row>
    <row r="100" s="2" customFormat="1" spans="1:17">
      <c r="A100" s="3">
        <v>9</v>
      </c>
      <c r="B100" s="2" t="s">
        <v>2139</v>
      </c>
      <c r="C100" s="2" t="s">
        <v>2760</v>
      </c>
      <c r="D100" s="2" t="s">
        <v>593</v>
      </c>
      <c r="E100" s="2" t="s">
        <v>2453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2268</v>
      </c>
      <c r="J100" s="4" t="s">
        <v>2766</v>
      </c>
      <c r="K100" s="4" t="s">
        <v>2767</v>
      </c>
      <c r="L100" s="4" t="s">
        <v>2768</v>
      </c>
      <c r="M100" s="2" t="s">
        <v>2769</v>
      </c>
      <c r="N100" s="2">
        <v>9</v>
      </c>
      <c r="O100" s="2">
        <v>19</v>
      </c>
      <c r="P100" s="2">
        <v>9</v>
      </c>
      <c r="Q100" s="2" t="s">
        <v>2770</v>
      </c>
    </row>
    <row r="101" s="2" customFormat="1" spans="1:17">
      <c r="A101" s="3">
        <v>8</v>
      </c>
      <c r="B101" s="2" t="s">
        <v>2139</v>
      </c>
      <c r="C101" s="2" t="s">
        <v>2771</v>
      </c>
      <c r="D101" s="2" t="s">
        <v>437</v>
      </c>
      <c r="E101" s="2" t="s">
        <v>2772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2268</v>
      </c>
      <c r="J101" s="4" t="s">
        <v>2773</v>
      </c>
      <c r="K101" s="4" t="s">
        <v>2774</v>
      </c>
      <c r="L101" s="4" t="s">
        <v>2775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2139</v>
      </c>
      <c r="C102" s="2" t="s">
        <v>2776</v>
      </c>
      <c r="D102" s="2" t="s">
        <v>1239</v>
      </c>
      <c r="E102" s="2" t="s">
        <v>2777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2268</v>
      </c>
      <c r="J102" s="4" t="s">
        <v>2778</v>
      </c>
      <c r="K102" s="4" t="s">
        <v>2779</v>
      </c>
      <c r="L102" s="4" t="s">
        <v>2780</v>
      </c>
      <c r="M102" s="2" t="s">
        <v>2155</v>
      </c>
      <c r="N102" s="2">
        <v>20</v>
      </c>
      <c r="O102" s="2" t="s">
        <v>2156</v>
      </c>
      <c r="P102" s="2">
        <v>5</v>
      </c>
      <c r="Q102" s="2" t="s">
        <v>2781</v>
      </c>
    </row>
    <row r="103" s="2" customFormat="1" spans="1:17">
      <c r="A103" s="3">
        <v>6</v>
      </c>
      <c r="B103" s="2" t="s">
        <v>2139</v>
      </c>
      <c r="C103" s="2" t="s">
        <v>2782</v>
      </c>
      <c r="D103" s="2" t="s">
        <v>577</v>
      </c>
      <c r="E103" s="2" t="s">
        <v>2588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2783</v>
      </c>
      <c r="I103" s="2" t="s">
        <v>2268</v>
      </c>
      <c r="J103" s="4" t="s">
        <v>2784</v>
      </c>
      <c r="K103" s="4" t="s">
        <v>2785</v>
      </c>
      <c r="L103" s="4" t="s">
        <v>2786</v>
      </c>
      <c r="M103" s="2" t="s">
        <v>2787</v>
      </c>
      <c r="N103" s="2">
        <v>4</v>
      </c>
      <c r="O103" s="2" t="s">
        <v>2156</v>
      </c>
      <c r="P103" s="2">
        <v>1</v>
      </c>
      <c r="Q103" s="2" t="s">
        <v>2593</v>
      </c>
    </row>
    <row r="104" s="2" customFormat="1" spans="1:17">
      <c r="A104" s="3">
        <v>5</v>
      </c>
      <c r="B104" s="2" t="s">
        <v>2139</v>
      </c>
      <c r="C104" s="2" t="s">
        <v>2788</v>
      </c>
      <c r="D104" s="2" t="s">
        <v>1433</v>
      </c>
      <c r="E104" s="2" t="s">
        <v>2789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2268</v>
      </c>
      <c r="J104" s="4" t="s">
        <v>2790</v>
      </c>
      <c r="K104" s="4" t="s">
        <v>2791</v>
      </c>
      <c r="L104" s="4" t="s">
        <v>2792</v>
      </c>
      <c r="M104" s="2" t="s">
        <v>2633</v>
      </c>
      <c r="N104" s="2">
        <v>11</v>
      </c>
      <c r="O104" s="2" t="s">
        <v>2156</v>
      </c>
      <c r="P104" s="2">
        <v>10</v>
      </c>
      <c r="Q104" s="2" t="s">
        <v>2793</v>
      </c>
    </row>
    <row r="105" s="2" customFormat="1" spans="1:17">
      <c r="A105" s="3">
        <v>4</v>
      </c>
      <c r="B105" s="2" t="s">
        <v>2139</v>
      </c>
      <c r="C105" s="2" t="s">
        <v>2794</v>
      </c>
      <c r="D105" s="2" t="s">
        <v>576</v>
      </c>
      <c r="E105" s="2" t="s">
        <v>2795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2268</v>
      </c>
      <c r="J105" s="4" t="s">
        <v>2796</v>
      </c>
      <c r="K105" s="4" t="s">
        <v>2797</v>
      </c>
      <c r="L105" s="4" t="s">
        <v>2798</v>
      </c>
      <c r="M105" s="2" t="s">
        <v>2504</v>
      </c>
      <c r="N105" s="2">
        <v>10</v>
      </c>
      <c r="O105" s="2" t="s">
        <v>2156</v>
      </c>
      <c r="P105" s="2">
        <v>5</v>
      </c>
      <c r="Q105" s="2" t="s">
        <v>2799</v>
      </c>
    </row>
    <row r="106" s="2" customFormat="1" spans="1:17">
      <c r="A106" s="3">
        <v>3</v>
      </c>
      <c r="B106" s="2" t="s">
        <v>2139</v>
      </c>
      <c r="C106" s="2" t="s">
        <v>2800</v>
      </c>
      <c r="D106" s="2" t="s">
        <v>2801</v>
      </c>
      <c r="E106" s="2" t="s">
        <v>2802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2268</v>
      </c>
      <c r="J106" s="4" t="s">
        <v>2803</v>
      </c>
      <c r="K106" s="4" t="s">
        <v>2804</v>
      </c>
      <c r="L106" s="4" t="s">
        <v>2805</v>
      </c>
      <c r="M106" s="2" t="s">
        <v>2664</v>
      </c>
      <c r="N106" s="2">
        <v>5</v>
      </c>
      <c r="O106" s="2">
        <v>1</v>
      </c>
      <c r="P106" s="2">
        <v>5</v>
      </c>
      <c r="Q106" s="2" t="s">
        <v>2806</v>
      </c>
    </row>
    <row r="107" s="2" customFormat="1" spans="1:17">
      <c r="A107" s="3">
        <v>2</v>
      </c>
      <c r="B107" s="2" t="s">
        <v>2139</v>
      </c>
      <c r="C107" s="2" t="s">
        <v>2807</v>
      </c>
      <c r="D107" s="2" t="s">
        <v>239</v>
      </c>
      <c r="E107" s="2" t="s">
        <v>2808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2809</v>
      </c>
      <c r="J107" s="4" t="s">
        <v>2810</v>
      </c>
      <c r="K107" s="4" t="s">
        <v>2811</v>
      </c>
      <c r="L107" s="4" t="s">
        <v>2812</v>
      </c>
      <c r="M107" s="2" t="s">
        <v>2633</v>
      </c>
      <c r="N107" s="2">
        <v>5</v>
      </c>
      <c r="O107" s="2">
        <v>5</v>
      </c>
      <c r="P107" s="2">
        <v>5</v>
      </c>
      <c r="Q107" s="2" t="s">
        <v>2813</v>
      </c>
    </row>
    <row r="108" s="2" customFormat="1" spans="1:17">
      <c r="A108" s="3">
        <v>1</v>
      </c>
      <c r="B108" s="2" t="s">
        <v>2139</v>
      </c>
      <c r="C108" s="2" t="s">
        <v>2814</v>
      </c>
      <c r="D108" s="2" t="s">
        <v>423</v>
      </c>
      <c r="E108" s="2" t="s">
        <v>2415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2809</v>
      </c>
      <c r="J108" s="4" t="s">
        <v>2815</v>
      </c>
      <c r="K108" s="4" t="s">
        <v>2816</v>
      </c>
      <c r="L108" s="4" t="s">
        <v>2817</v>
      </c>
      <c r="M108" s="2" t="s">
        <v>2156</v>
      </c>
      <c r="N108" s="2">
        <v>1</v>
      </c>
      <c r="O108" s="2">
        <v>1</v>
      </c>
      <c r="P108" s="2" t="s">
        <v>2156</v>
      </c>
      <c r="Q108" s="2" t="s">
        <v>2818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2020-11-24T08:12:01Z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