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1" hidden="1">员工个人销售奖励!$A$2:$I$574</definedName>
    <definedName name="_xlnm._FilterDatabase" localSheetId="0" hidden="1">'11.7-11.11考核数据表'!$A$3:$BH$132</definedName>
    <definedName name="_xlnm._FilterDatabase" localSheetId="4" hidden="1">'PK奖励（已发放）'!$A$1:$AR$108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<sst xmlns="http://schemas.openxmlformats.org/spreadsheetml/2006/main" count="2783">
  <si>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</si>
  <si>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</si>
  <si>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</si>
  <si>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</si>
  <si>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</si>
  <si>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</si>
  <si>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</si>
  <si>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</si>
  <si>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</si>
  <si>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</si>
  <si>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</si>
  <si>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</si>
  <si>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</si>
  <si>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</si>
  <si>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</si>
  <si>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</si>
  <si>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</si>
  <si>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</si>
  <si>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</si>
  <si>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</si>
  <si>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</si>
  <si>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</si>
  <si>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</si>
  <si>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</si>
  <si>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</si>
  <si>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</si>
  <si>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</si>
  <si>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</si>
  <si>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</si>
  <si>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</si>
  <si>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</si>
  <si>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</si>
  <si>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</si>
  <si>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</si>
  <si>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</si>
  <si>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</si>
  <si>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</si>
  <si>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</si>
  <si>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</si>
  <si>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</si>
  <si>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</si>
  <si>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</si>
  <si>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</si>
  <si>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</si>
  <si>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</si>
  <si>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</si>
  <si>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</si>
  <si>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</si>
  <si>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</si>
  <si>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</si>
  <si>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</si>
  <si>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</si>
  <si>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</si>
  <si>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</si>
  <si>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</si>
  <si>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</si>
  <si>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</si>
  <si>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</si>
  <si>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</si>
  <si>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</si>
  <si>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</si>
  <si>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</si>
  <si>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</si>
  <si>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</si>
  <si>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</si>
  <si>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</si>
  <si>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</si>
  <si>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</si>
  <si>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</si>
  <si>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</si>
  <si>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</si>
  <si>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</si>
  <si>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</si>
  <si>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</si>
  <si>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</si>
  <si>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</si>
  <si>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</si>
  <si>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</si>
  <si>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</si>
  <si>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</si>
  <si>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</si>
  <si>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</si>
  <si>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</si>
  <si>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</si>
  <si>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</si>
  <si>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</si>
  <si>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</si>
  <si>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</si>
  <si>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</si>
  <si>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</si>
  <si>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</si>
  <si>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</si>
  <si>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</si>
  <si>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</si>
  <si>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</si>
  <si>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</si>
  <si>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</si>
  <si>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</si>
  <si>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</si>
  <si>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</si>
  <si>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</si>
  <si>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</si>
  <si>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</si>
  <si>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</si>
  <si>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</si>
  <si>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</si>
  <si>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</si>
  <si>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</si>
  <si>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</si>
  <si>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</si>
  <si>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</si>
  <si>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</si>
  <si>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</si>
  <si>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</si>
  <si>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</si>
  <si>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</si>
  <si>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</si>
  <si>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</si>
  <si>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</si>
  <si>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</si>
  <si>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</si>
  <si>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</si>
  <si>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</si>
  <si>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</si>
  <si>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</si>
  <si>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</si>
  <si>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</si>
  <si>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</si>
  <si>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</si>
  <si>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</si>
  <si>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</si>
  <si>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</si>
  <si>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</si>
  <si>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</si>
  <si>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</si>
  <si>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</si>
  <si>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</si>
  <si>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</si>
  <si>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</si>
  <si>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</si>
  <si>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</si>
  <si>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</si>
  <si>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</si>
  <si>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</si>
  <si>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</si>
  <si>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</si>
  <si>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</si>
  <si>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</si>
  <si>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</si>
  <si>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</si>
  <si>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</si>
  <si>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</si>
  <si>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</si>
  <si>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</si>
  <si>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</si>
  <si>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</si>
  <si>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</si>
  <si>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</si>
  <si>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</si>
  <si>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</si>
  <si>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</si>
  <si>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</si>
  <si>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</si>
  <si>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</si>
  <si>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</si>
  <si>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</si>
  <si>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</si>
  <si>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</si>
  <si>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</si>
  <si>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</si>
  <si>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</si>
  <si>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</si>
  <si>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</si>
  <si>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</si>
  <si>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</si>
  <si>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</si>
  <si>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</si>
  <si>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</si>
  <si>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</si>
  <si>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</si>
  <si>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</si>
  <si>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</si>
  <si>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</si>
  <si>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</si>
  <si>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</si>
  <si>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</si>
  <si>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</si>
  <si>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</si>
  <si>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</si>
  <si>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</si>
  <si>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</si>
  <si>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</si>
  <si>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</si>
  <si>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</si>
  <si>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</si>
  <si>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</si>
  <si>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</si>
  <si>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</si>
  <si>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</si>
  <si>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</si>
  <si>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</si>
  <si>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</si>
  <si>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</si>
  <si>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</si>
  <si>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</si>
  <si>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</si>
  <si>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</si>
  <si>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</si>
  <si>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</si>
  <si>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</si>
  <si>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</si>
  <si>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</si>
  <si>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</si>
  <si>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</si>
  <si>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</si>
  <si>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</si>
  <si>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</si>
  <si>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</si>
  <si>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</si>
  <si>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</si>
  <si>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</si>
  <si>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</si>
  <si>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</si>
  <si>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</si>
  <si>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</si>
  <si>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</si>
  <si>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</si>
  <si>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</si>
  <si>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</si>
  <si>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</si>
  <si>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</si>
  <si>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</si>
  <si>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</si>
  <si>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</si>
  <si>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</si>
  <si>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</si>
  <si>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</si>
  <si>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</si>
  <si>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</si>
  <si>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</si>
  <si>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</si>
  <si>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</si>
  <si>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</si>
  <si>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</si>
  <si>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</si>
  <si>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</si>
  <si>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</si>
  <si>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</si>
  <si>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</si>
  <si>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</si>
  <si>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</si>
  <si>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</si>
  <si>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</si>
  <si>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</si>
  <si>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</si>
  <si>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</si>
  <si>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</si>
  <si>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</si>
  <si>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</si>
  <si>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</si>
  <si>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</si>
  <si>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</si>
  <si>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</si>
  <si>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</si>
  <si>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</si>
  <si>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</si>
  <si>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</si>
  <si>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</si>
  <si>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</si>
  <si>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</si>
  <si>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</si>
  <si>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</si>
  <si>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</si>
  <si>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</si>
  <si>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</si>
  <si>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</si>
  <si>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</si>
  <si>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</si>
  <si>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</si>
  <si>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</si>
  <si>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</si>
  <si>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</si>
  <si>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</si>
  <si>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</si>
  <si>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</si>
  <si>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</si>
  <si>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</si>
  <si>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</si>
  <si>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</si>
  <si>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</si>
  <si>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</si>
  <si>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</si>
  <si>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</si>
  <si>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</si>
  <si>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</si>
  <si>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</si>
  <si>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</si>
  <si>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</si>
  <si>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</si>
  <si>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</si>
  <si>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</si>
  <si>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</si>
  <si>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</si>
  <si>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</si>
  <si>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</si>
  <si>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</si>
  <si>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</si>
  <si>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</si>
  <si>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</si>
  <si>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</si>
  <si>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</si>
  <si>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</si>
  <si>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</si>
  <si>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</si>
  <si>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</si>
  <si>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</si>
  <si>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</si>
  <si>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</si>
  <si>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</si>
  <si>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</si>
  <si>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</si>
  <si>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</si>
  <si>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</si>
  <si>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</si>
  <si>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</si>
  <si>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</si>
  <si>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</si>
  <si>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</si>
  <si>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</si>
  <si>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</si>
  <si>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</si>
  <si>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</si>
  <si>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</si>
  <si>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</si>
  <si>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</si>
  <si>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</si>
  <si>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</si>
  <si>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</si>
  <si>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</si>
  <si>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</si>
  <si>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</si>
  <si>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</si>
  <si>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</si>
  <si>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</si>
  <si>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</si>
  <si>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</si>
  <si>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</si>
  <si>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</si>
  <si>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</si>
  <si>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</si>
  <si>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</si>
  <si>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</si>
  <si>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</si>
  <si>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</si>
  <si>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</si>
  <si>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</si>
  <si>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</si>
  <si>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</si>
  <si>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</si>
  <si>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</si>
  <si>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</si>
  <si>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</si>
  <si>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</si>
  <si>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</si>
  <si>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</si>
  <si>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</si>
  <si>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</si>
  <si>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</si>
  <si>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</si>
  <si>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</si>
  <si>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</si>
  <si>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</si>
  <si>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</si>
  <si>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</si>
  <si>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</si>
  <si>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</si>
  <si>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</si>
  <si>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</si>
  <si>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</si>
  <si>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</si>
  <si>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</si>
  <si>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</si>
  <si>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</si>
  <si>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</si>
  <si>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</si>
  <si>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</si>
  <si>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</si>
  <si>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</si>
  <si>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</si>
  <si>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</si>
  <si>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</si>
  <si>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</si>
  <si>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</si>
  <si>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</si>
  <si>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</si>
  <si>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</si>
  <si>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</si>
  <si>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</si>
  <si>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</si>
  <si>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</si>
  <si>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</si>
  <si>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</si>
  <si>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</si>
  <si>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</si>
  <si>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</si>
  <si>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</si>
  <si>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</si>
  <si>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</si>
  <si>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</si>
  <si>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</si>
  <si>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</si>
  <si>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</si>
  <si>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</si>
  <si>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</si>
  <si>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</si>
  <si>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</si>
  <si>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</si>
  <si>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</si>
  <si>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</si>
  <si>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</si>
  <si>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</si>
  <si>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</si>
  <si>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</si>
  <si>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</si>
  <si>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</si>
  <si>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</si>
  <si>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</si>
  <si>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</si>
  <si>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</si>
  <si>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</si>
  <si>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</si>
  <si>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</si>
  <si>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</si>
  <si>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</si>
  <si>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</si>
  <si>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</si>
  <si>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</si>
  <si>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</si>
  <si>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</si>
  <si>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</si>
  <si>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</si>
  <si>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</si>
  <si>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</si>
  <si>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</si>
  <si>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</si>
  <si>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</si>
  <si>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</si>
  <si>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</si>
  <si>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</si>
  <si>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</si>
  <si>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</si>
  <si>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</si>
  <si>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</si>
  <si>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</si>
  <si>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</si>
  <si>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</si>
  <si>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</si>
  <si>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</si>
  <si>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</si>
  <si>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</si>
  <si>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</si>
  <si>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</si>
  <si>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</si>
  <si>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</si>
  <si>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</si>
  <si>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</si>
  <si>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</si>
  <si>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</si>
  <si>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</si>
  <si>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</si>
  <si>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</si>
  <si>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</si>
  <si>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</si>
  <si>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</si>
  <si>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</si>
  <si>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</si>
  <si>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</si>
  <si>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</si>
  <si>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</si>
  <si>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</si>
  <si>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</si>
  <si>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</si>
  <si>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</si>
  <si>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</si>
  <si>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</si>
  <si>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</si>
  <si>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</si>
  <si>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</si>
  <si>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</si>
  <si>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</si>
  <si>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</si>
  <si>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</si>
  <si>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</si>
  <si>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</si>
  <si>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</si>
  <si>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</si>
  <si>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</si>
  <si>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</si>
  <si>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</si>
  <si>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</si>
  <si>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</si>
  <si>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</si>
  <si>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</si>
  <si>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</si>
  <si>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</si>
  <si>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</si>
  <si>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</si>
  <si>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</si>
  <si>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</si>
  <si>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</si>
  <si>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</si>
  <si>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</si>
  <si>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</si>
  <si>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</si>
  <si>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</si>
  <si>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</si>
  <si>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</si>
  <si>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</si>
  <si>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</si>
  <si>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</si>
  <si>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</si>
  <si>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</si>
  <si>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</si>
  <si>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</si>
  <si>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</si>
  <si>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</si>
  <si>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</si>
  <si>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</si>
  <si>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</si>
  <si>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</si>
  <si>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</si>
  <si>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</si>
  <si>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</si>
  <si>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</si>
  <si>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</si>
  <si>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</si>
  <si>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</si>
  <si>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</si>
  <si>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</si>
  <si>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</si>
  <si>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</si>
  <si>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</si>
  <si>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</si>
  <si>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</si>
  <si>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</si>
  <si>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</si>
  <si>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</si>
  <si>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</si>
  <si>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</si>
  <si>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</si>
  <si>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</si>
  <si>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</si>
  <si>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</si>
  <si>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</si>
  <si>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</si>
  <si>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</si>
  <si>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</si>
  <si>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</si>
  <si>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</si>
  <si>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</si>
  <si>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</si>
  <si>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</si>
  <si>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</si>
  <si>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</si>
  <si>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</si>
  <si>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</si>
  <si>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</si>
  <si>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</si>
  <si>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</si>
  <si>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</si>
  <si>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</si>
  <si>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</si>
  <si>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</si>
  <si>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</si>
  <si>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</si>
  <si>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</si>
  <si>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</si>
  <si>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</si>
  <si>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</si>
  <si>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</si>
  <si>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</si>
  <si>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</si>
  <si>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</si>
  <si>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</si>
  <si>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</si>
  <si>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</si>
  <si>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</si>
  <si>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</si>
  <si>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</si>
  <si>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</si>
  <si>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</si>
  <si>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</si>
  <si>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</si>
  <si>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</si>
  <si>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</si>
  <si>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</si>
  <si>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</si>
  <si>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</si>
  <si>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</si>
  <si>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</si>
  <si>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</si>
  <si>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</si>
  <si>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</si>
  <si>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</si>
  <si>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</si>
  <si>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</si>
  <si>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</si>
  <si>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</si>
  <si>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</si>
  <si>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</si>
  <si>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</si>
  <si>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</si>
  <si>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</si>
  <si>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</si>
  <si>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</si>
  <si>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</si>
  <si>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</si>
  <si>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</si>
  <si>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</si>
  <si>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</si>
  <si>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</si>
  <si>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</si>
  <si>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</si>
  <si>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</si>
  <si>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</si>
  <si>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</si>
  <si>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</si>
  <si>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</si>
  <si>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</si>
  <si>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</si>
  <si>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</si>
  <si>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</si>
  <si>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</si>
  <si>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</si>
  <si>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</si>
  <si>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</si>
  <si>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</si>
  <si>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</si>
  <si>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</si>
  <si>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</si>
  <si>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</si>
  <si>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</si>
  <si>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</si>
  <si>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</si>
  <si>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</si>
  <si>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</si>
  <si>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</si>
  <si>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</si>
  <si>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</si>
  <si>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</si>
  <si>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</si>
  <si>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</si>
  <si>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</si>
  <si>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</si>
  <si>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</si>
  <si>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</si>
  <si>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</si>
  <si>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</si>
  <si>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</si>
  <si>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</si>
  <si>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</si>
  <si>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</si>
  <si>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</si>
  <si>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</si>
  <si>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</si>
  <si>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</si>
  <si>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</si>
  <si>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</si>
  <si>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</si>
  <si>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</si>
  <si>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</si>
  <si>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</si>
  <si>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</si>
  <si>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</si>
  <si>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</si>
  <si>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</si>
  <si>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</si>
  <si>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</si>
  <si>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</si>
  <si>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</si>
  <si>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</si>
  <si>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</si>
  <si>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</si>
  <si>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</si>
  <si>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</si>
  <si>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</si>
  <si>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</si>
  <si>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</si>
  <si>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</si>
  <si>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</si>
  <si>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</si>
  <si>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</si>
  <si>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</si>
  <si>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</si>
  <si>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</si>
  <si>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</si>
  <si>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</si>
  <si>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</si>
  <si>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</si>
  <si>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</si>
  <si>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</si>
  <si>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</si>
  <si>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</si>
  <si>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</si>
  <si>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</si>
  <si>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</si>
  <si>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</si>
  <si>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</si>
  <si>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</si>
  <si>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</si>
  <si>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</si>
  <si>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</si>
  <si>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</si>
  <si>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</si>
  <si>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</si>
  <si>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</si>
  <si>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</si>
  <si>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</si>
  <si>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</si>
  <si>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</si>
  <si>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</si>
  <si>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</si>
  <si>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</si>
  <si>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</si>
  <si>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</si>
  <si>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</si>
  <si>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</si>
  <si>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</si>
  <si>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</si>
  <si>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</si>
  <si>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</si>
  <si>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</si>
  <si>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</si>
  <si>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</si>
  <si>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</si>
  <si>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</si>
  <si>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</si>
  <si>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</si>
  <si>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</si>
  <si>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</si>
  <si>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</si>
  <si>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</si>
  <si>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</si>
  <si>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</si>
  <si>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</si>
  <si>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</si>
  <si>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</si>
  <si>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</si>
  <si>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</si>
  <si>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</si>
  <si>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</si>
  <si>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</si>
  <si>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</si>
  <si>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</si>
  <si>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</si>
  <si>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</si>
  <si>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</si>
  <si>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</si>
  <si>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</si>
  <si>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</si>
  <si>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</si>
  <si>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</si>
  <si>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</si>
  <si>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</si>
  <si>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</si>
  <si>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</si>
  <si>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</si>
  <si>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</si>
  <si>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</si>
  <si>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</si>
  <si>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</si>
  <si>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</si>
  <si>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</si>
  <si>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</si>
  <si>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</si>
  <si>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</si>
  <si>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</si>
  <si>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</si>
  <si>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</si>
  <si>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</si>
  <si>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</si>
  <si>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</si>
  <si>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</si>
  <si>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</si>
  <si>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</si>
  <si>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</si>
  <si>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</si>
  <si>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</si>
  <si>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</si>
  <si>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</si>
  <si>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</si>
  <si>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</si>
  <si>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</si>
  <si>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</si>
  <si>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</si>
  <si>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</si>
  <si>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</si>
  <si>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</si>
  <si>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</si>
  <si>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</si>
  <si>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</si>
  <si>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</si>
  <si>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</si>
  <si>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</si>
  <si>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</si>
  <si>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</si>
  <si>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</si>
  <si>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</si>
  <si>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</si>
  <si>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</si>
  <si>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</si>
  <si>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</si>
  <si>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</si>
  <si>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</si>
  <si>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</si>
  <si>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</si>
  <si>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</si>
  <si>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</si>
  <si>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</si>
  <si>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</si>
  <si>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</si>
  <si>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</si>
  <si>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</si>
  <si>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</si>
  <si>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</si>
  <si>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</si>
  <si>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</si>
  <si>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</si>
  <si>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</si>
  <si>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</si>
  <si>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</si>
  <si>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</si>
  <si>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</si>
  <si>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</si>
  <si>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</si>
  <si>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</si>
  <si>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</si>
  <si>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</si>
  <si>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</si>
  <si>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</si>
  <si>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</si>
  <si>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</si>
  <si>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</si>
  <si>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</si>
  <si>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</si>
  <si>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</si>
  <si>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</si>
  <si>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</si>
  <si>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</si>
  <si>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</si>
  <si>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</si>
  <si>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</si>
  <si>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</si>
  <si>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</si>
  <si>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</si>
  <si>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</si>
  <si>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</si>
  <si>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</si>
  <si>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</si>
  <si>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</si>
  <si>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</si>
  <si>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</si>
  <si>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</si>
  <si>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</si>
  <si>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</si>
  <si>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</si>
  <si>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</si>
  <si>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</si>
  <si>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</si>
  <si>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</si>
  <si>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</si>
  <si>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</si>
  <si>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</si>
  <si>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</si>
  <si>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</si>
  <si>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</si>
  <si>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</si>
  <si>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</si>
  <si>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</si>
  <si>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</si>
  <si>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</si>
  <si>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</si>
  <si>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</si>
  <si>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</si>
  <si>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</si>
  <si>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</si>
  <si>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</si>
  <si>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</si>
  <si>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</si>
  <si>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</si>
  <si>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</si>
  <si>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</si>
  <si>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</si>
  <si>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</si>
  <si>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</si>
  <si>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</si>
  <si>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</si>
  <si>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</si>
  <si>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</si>
  <si>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</si>
  <si>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</si>
  <si>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</si>
  <si>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</si>
  <si>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</si>
  <si>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</si>
  <si>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</si>
  <si>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</si>
  <si>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</si>
  <si>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</si>
  <si>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</si>
  <si>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</si>
  <si>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</si>
  <si>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</si>
  <si>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</si>
  <si>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</si>
  <si>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</si>
  <si>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</si>
  <si>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</si>
  <si>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</si>
  <si>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</si>
  <si>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</si>
  <si>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</si>
  <si>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</si>
  <si>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</si>
  <si>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</si>
  <si>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</si>
  <si>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</si>
  <si>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</si>
  <si>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</si>
  <si>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</si>
  <si>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</si>
  <si>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</si>
  <si>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</si>
  <si>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</si>
  <si>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</si>
  <si>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</si>
  <si>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</si>
  <si>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</si>
  <si>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</si>
  <si>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</si>
  <si>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</si>
  <si>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</si>
  <si>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</si>
  <si>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</si>
  <si>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</si>
  <si>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</si>
  <si>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</si>
  <si>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</si>
  <si>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</si>
  <si>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</si>
  <si>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</si>
  <si>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</si>
  <si>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</si>
  <si>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</si>
  <si>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</si>
  <si>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</si>
  <si>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</si>
  <si>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</si>
  <si>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</si>
  <si>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</si>
  <si>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</si>
  <si>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</si>
  <si>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</si>
  <si>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</si>
  <si>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</si>
  <si>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</si>
  <si>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</si>
  <si>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</si>
  <si>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</si>
  <si>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</si>
  <si>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</si>
  <si>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</si>
  <si>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</si>
  <si>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</si>
  <si>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</si>
  <si>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</si>
  <si>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</si>
  <si>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</si>
  <si>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</si>
  <si>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</si>
  <si>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</si>
  <si>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</si>
  <si>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</si>
  <si>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</si>
  <si>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</si>
  <si>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</si>
  <si>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</si>
  <si>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</si>
  <si>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</si>
  <si>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</si>
  <si>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</si>
  <si>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</si>
  <si>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</si>
  <si>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</si>
  <si>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</si>
  <si>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</si>
  <si>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</si>
  <si>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</si>
  <si>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</si>
  <si>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</si>
  <si>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</si>
  <si>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</si>
  <si>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</si>
  <si>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</si>
  <si>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</si>
  <si>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</si>
  <si>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</si>
  <si>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</si>
  <si>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</si>
  <si>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</si>
  <si>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</si>
  <si>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</si>
  <si>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</si>
  <si>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</si>
  <si>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</si>
  <si>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</si>
  <si>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</si>
  <si>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</si>
  <si>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</si>
  <si>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</si>
  <si>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</si>
  <si>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</si>
  <si>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</si>
  <si>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</si>
  <si>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</si>
  <si>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</si>
  <si>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</si>
  <si>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</si>
  <si>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</si>
  <si>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</si>
  <si>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</si>
  <si>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</si>
  <si>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</si>
  <si>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</si>
  <si>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</si>
  <si>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</si>
  <si>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</si>
  <si>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</si>
  <si>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</si>
  <si>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</si>
  <si>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</si>
  <si>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</si>
  <si>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</si>
  <si>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</si>
  <si>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</si>
  <si>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</si>
  <si>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</si>
  <si>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</si>
  <si>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</si>
  <si>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</si>
  <si>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</si>
  <si>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</si>
  <si>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</si>
  <si>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</si>
  <si>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</si>
  <si>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</si>
  <si>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</si>
  <si>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</si>
  <si>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</si>
  <si>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</si>
  <si>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</si>
  <si>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</si>
  <si>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</si>
  <si>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</si>
  <si>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</si>
  <si>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</si>
  <si>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</si>
  <si>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</si>
  <si>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</si>
  <si>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</si>
  <si>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</si>
  <si>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</si>
  <si>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</si>
  <si>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</si>
  <si>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</si>
  <si>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</si>
  <si>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</si>
  <si>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</si>
  <si>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</si>
  <si>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</si>
  <si>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</si>
  <si>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</si>
  <si>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</si>
  <si>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</si>
  <si>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</si>
  <si>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</si>
  <si>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</si>
  <si>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</si>
  <si>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</si>
  <si>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</si>
  <si>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</si>
  <si>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</si>
  <si>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</si>
  <si>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</si>
  <si>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</si>
  <si>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</si>
  <si>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</si>
  <si>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</si>
  <si>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</si>
  <si>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</si>
  <si>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</si>
  <si>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</si>
  <si>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</si>
  <si>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</si>
  <si>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</si>
  <si>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</si>
  <si>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</si>
  <si>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</si>
  <si>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</si>
  <si>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</si>
  <si>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</si>
  <si>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</si>
  <si>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</si>
  <si>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</si>
  <si>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</si>
  <si>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</si>
  <si>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</si>
  <si>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</si>
  <si>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</si>
  <si>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</si>
  <si>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</si>
  <si>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</si>
  <si>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</si>
  <si>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</si>
  <si>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</si>
  <si>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</si>
  <si>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</si>
  <si>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</si>
  <si>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</si>
  <si>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</si>
  <si>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</si>
  <si>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</si>
  <si>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</si>
  <si>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</si>
  <si>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</si>
  <si>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</si>
  <si>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</si>
  <si>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</si>
  <si>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</si>
  <si>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</si>
  <si>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</si>
  <si>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</si>
  <si>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</si>
  <si>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</si>
  <si>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</si>
  <si>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</si>
  <si>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</si>
  <si>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</si>
  <si>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</si>
  <si>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</si>
  <si>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</si>
  <si>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</si>
  <si>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</si>
  <si>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</si>
  <si>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</si>
  <si>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</si>
  <si>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</si>
  <si>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</si>
  <si>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</si>
  <si>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</si>
  <si>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</si>
  <si>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</si>
  <si>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</si>
  <si>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</si>
  <si>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</si>
  <si>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</si>
  <si>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</si>
  <si>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</si>
  <si>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</si>
  <si>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</si>
  <si>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</si>
  <si>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</si>
  <si>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</si>
  <si>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</si>
  <si>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</si>
  <si>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</si>
  <si>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</si>
  <si>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</si>
  <si>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</si>
  <si>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</si>
  <si>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</si>
  <si>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</si>
  <si>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</si>
  <si>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</si>
  <si>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</si>
  <si>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</si>
  <si>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</si>
  <si>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</si>
  <si>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</si>
  <si>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</si>
  <si>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</si>
  <si>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</si>
  <si>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</si>
  <si>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</si>
  <si>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</si>
  <si>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</si>
  <si>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</si>
  <si>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</si>
  <si>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</si>
  <si>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</si>
  <si>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</si>
  <si>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</si>
  <si>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</si>
  <si>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</si>
  <si>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</si>
  <si>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</si>
  <si>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</si>
  <si>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</si>
  <si>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</si>
  <si>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</si>
  <si>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</si>
  <si>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</si>
  <si>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</si>
  <si>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</si>
  <si>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</si>
  <si>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</si>
  <si>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</si>
  <si>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</si>
  <si>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</si>
  <si>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</si>
  <si>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</si>
  <si>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</si>
  <si>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</si>
  <si>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</si>
  <si>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</si>
  <si>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</si>
  <si>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</si>
  <si>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</si>
  <si>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</si>
  <si>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</si>
  <si>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</si>
  <si>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</si>
  <si>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</si>
  <si>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</si>
  <si>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</si>
  <si>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</si>
  <si>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</si>
  <si>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</si>
  <si>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</si>
  <si>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</si>
  <si>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</si>
  <si>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</si>
  <si>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</si>
  <si>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</si>
  <si>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</si>
  <si>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</si>
  <si>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</si>
  <si>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</si>
  <si>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</si>
  <si>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</si>
  <si>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</si>
  <si>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</si>
  <si>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</si>
  <si>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</si>
  <si>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</si>
  <si>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</si>
  <si>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</si>
  <si>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</si>
  <si>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</si>
  <si>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</si>
  <si>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</si>
  <si>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</si>
  <si>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</si>
  <si>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</si>
  <si>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</si>
  <si>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</si>
  <si>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</si>
  <si>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</si>
  <si>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</si>
  <si>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</si>
  <si>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</si>
  <si>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</si>
  <si>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</si>
  <si>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</si>
  <si>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</si>
  <si>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</si>
  <si>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</si>
  <si>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</si>
  <si>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</si>
  <si>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</si>
  <si>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</si>
  <si>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</si>
  <si>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</si>
  <si>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</si>
  <si>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</si>
  <si>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</si>
  <si>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</si>
  <si>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</si>
  <si>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</si>
  <si>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</si>
  <si>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</si>
  <si>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</si>
  <si>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</si>
  <si>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</si>
  <si>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</si>
  <si>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</si>
  <si>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</si>
  <si>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</si>
  <si>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</si>
  <si>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</si>
  <si>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</si>
  <si>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</si>
  <si>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</si>
  <si>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</si>
  <si>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</si>
  <si>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</si>
  <si>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</si>
  <si>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</si>
  <si>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</si>
  <si>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</si>
  <si>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</si>
  <si>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</si>
  <si>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</si>
  <si>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</si>
  <si>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</si>
  <si>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</si>
  <si>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</si>
  <si>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</si>
  <si>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</si>
  <si>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</si>
  <si>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</si>
  <si>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</si>
  <si>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</si>
  <si>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</si>
  <si>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</si>
  <si>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</si>
  <si>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</si>
  <si>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</si>
  <si>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</si>
  <si>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</si>
  <si>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</si>
  <si>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</si>
  <si>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</si>
  <si>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</si>
  <si>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</si>
  <si>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</si>
  <si>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</si>
  <si>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</si>
  <si>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</si>
  <si>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</si>
  <si>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</si>
  <si>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</si>
  <si>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</si>
  <si>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</si>
  <si>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</si>
  <si>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</si>
  <si>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</si>
  <si>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</si>
  <si>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</si>
  <si>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</si>
  <si>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</si>
  <si>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</si>
  <si>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</si>
  <si>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</si>
  <si>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</si>
  <si>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</si>
  <si>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</si>
  <si>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</si>
  <si>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</si>
  <si>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</si>
  <si>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</si>
  <si>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</si>
  <si>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</si>
  <si>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</si>
  <si>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</si>
  <si>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</si>
  <si>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</si>
  <si>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</si>
  <si>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</si>
  <si>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</si>
  <si>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</si>
  <si>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</si>
  <si>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</si>
  <si>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</si>
  <si>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</si>
  <si>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</si>
  <si>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</si>
  <si>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</si>
  <si>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</si>
  <si>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</si>
  <si>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</si>
  <si>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</si>
  <si>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</si>
  <si>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</si>
  <si>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</si>
  <si>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</si>
  <si>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</si>
  <si>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</si>
  <si>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</si>
  <si>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</si>
  <si>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</si>
  <si>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</si>
  <si>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</si>
  <si>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</si>
  <si>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</si>
  <si>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</si>
  <si>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</si>
  <si>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</si>
  <si>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</si>
  <si>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</si>
  <si>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</si>
  <si>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</si>
  <si>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</si>
  <si>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</si>
  <si>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</si>
  <si>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</si>
  <si>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</si>
  <si>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</si>
  <si>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</si>
  <si>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</si>
  <si>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</si>
  <si>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</si>
  <si>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</si>
  <si>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</si>
  <si>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</si>
  <si>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</si>
  <si>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</si>
  <si>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</si>
  <si>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</si>
  <si>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</si>
  <si>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</si>
  <si>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</si>
  <si>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</si>
  <si>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</si>
  <si>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</si>
  <si>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</si>
  <si>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</si>
  <si>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</si>
  <si>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</si>
  <si>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</si>
  <si>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</si>
  <si>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</si>
  <si>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</si>
  <si>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</si>
  <si>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</si>
  <si>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</si>
  <si>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</si>
  <si>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</si>
  <si>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</si>
  <si>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</si>
  <si>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</si>
  <si>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</si>
  <si>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</si>
  <si>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</si>
  <si>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</si>
  <si>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</si>
  <si>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</si>
  <si>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</si>
  <si>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</si>
  <si>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</si>
  <si>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</si>
  <si>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</si>
  <si>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</si>
  <si>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</si>
  <si>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</si>
  <si>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</si>
  <si>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</si>
  <si>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</si>
  <si>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</si>
  <si>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</si>
  <si>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</si>
  <si>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</si>
  <si>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</si>
  <si>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</si>
  <si>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</si>
  <si>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</si>
  <si>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</si>
  <si>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</si>
  <si>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</si>
  <si>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</si>
  <si>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</si>
  <si>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</si>
  <si>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</si>
  <si>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</si>
  <si>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</si>
  <si>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</si>
  <si>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</si>
  <si>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</si>
  <si>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</si>
  <si>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</si>
  <si>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</si>
  <si>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</si>
  <si>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</si>
  <si>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</si>
  <si>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</si>
  <si>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</si>
  <si>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</si>
  <si>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</si>
  <si>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</si>
  <si>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</si>
  <si>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</si>
  <si>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</si>
  <si>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</si>
  <si>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</si>
  <si>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</si>
  <si>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</si>
  <si>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</si>
  <si>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</si>
  <si>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</si>
  <si>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</si>
  <si>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</si>
  <si>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</si>
  <si>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</si>
  <si>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</si>
  <si>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</si>
  <si>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</si>
  <si>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</si>
  <si>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</si>
  <si>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</si>
  <si>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</si>
  <si>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</si>
  <si>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</si>
  <si>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</si>
  <si>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</si>
  <si>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</si>
  <si>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</si>
  <si>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</si>
  <si>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</si>
  <si>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</si>
  <si>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</si>
  <si>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</si>
  <si>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</si>
  <si>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</si>
  <si>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</si>
  <si>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</si>
  <si>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</si>
  <si>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</si>
  <si>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</si>
  <si>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</si>
  <si>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</si>
  <si>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</si>
  <si>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</si>
  <si>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</si>
  <si>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</si>
  <si>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</si>
  <si>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</si>
  <si>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</si>
  <si>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</si>
  <si>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</si>
  <si>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</si>
  <si>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</si>
  <si>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</si>
  <si>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</si>
  <si>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</si>
  <si>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</si>
  <si>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</si>
  <si>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</si>
  <si>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</si>
  <si>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</si>
  <si>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</si>
  <si>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</si>
  <si>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</si>
  <si>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</si>
  <si>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</si>
  <si>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</si>
  <si>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</si>
  <si>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</si>
  <si>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</si>
  <si>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</si>
  <si>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</si>
  <si>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</si>
  <si>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</si>
  <si>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</si>
  <si>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</si>
  <si>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</si>
  <si>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</si>
  <si>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</si>
  <si>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</si>
  <si>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</si>
  <si>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</si>
  <si>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</si>
  <si>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</si>
  <si>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</si>
  <si>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</si>
  <si>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</si>
  <si>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</si>
  <si>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</si>
  <si>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</si>
  <si>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</si>
  <si>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</si>
  <si>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</si>
  <si>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</si>
  <si>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</si>
  <si>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</si>
  <si>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</si>
  <si>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</si>
  <si>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</si>
  <si>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</si>
  <si>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</si>
  <si>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</si>
  <si>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</si>
  <si>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</si>
  <si>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</si>
  <si>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</si>
  <si>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</si>
  <si>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</si>
  <si>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</si>
  <si>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</si>
  <si>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</si>
  <si>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</si>
  <si>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</si>
  <si>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</si>
  <si>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</si>
  <si>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</si>
  <si>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</si>
  <si>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</si>
  <si>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</si>
  <si>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</si>
  <si>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</si>
  <si>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</si>
  <si>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</si>
  <si>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</si>
  <si>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</si>
  <si>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</si>
  <si>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</si>
  <si>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</si>
  <si>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</si>
  <si>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</si>
  <si>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</si>
  <si>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</si>
  <si>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</si>
  <si>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</si>
  <si>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</si>
  <si>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</si>
  <si>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</si>
  <si>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</si>
  <si>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</si>
  <si>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</si>
  <si>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</si>
  <si>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</si>
  <si>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</si>
  <si>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</si>
  <si>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</si>
  <si>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</si>
  <si>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</si>
  <si>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</si>
  <si>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</si>
  <si>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</si>
  <si>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</si>
  <si>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</si>
  <si>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</si>
  <si>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</si>
  <si>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</si>
  <si>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</si>
  <si>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</si>
  <si>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</si>
  <si>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</si>
  <si>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</si>
  <si>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</si>
  <si>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</si>
  <si>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</si>
  <si>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</si>
  <si>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</si>
  <si>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</si>
  <si>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</si>
  <si>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</si>
  <si>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</si>
  <si>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</si>
  <si>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</si>
  <si>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</si>
  <si>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</si>
  <si>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</si>
  <si>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</si>
  <si>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</si>
  <si>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</si>
  <si>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</si>
  <si>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</si>
  <si>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</si>
  <si>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</si>
  <si>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</si>
  <si>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</si>
  <si>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</si>
  <si>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</si>
  <si>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</si>
  <si>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</si>
  <si>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</si>
  <si>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</si>
  <si>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</si>
  <si>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</si>
  <si>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</si>
  <si>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</si>
  <si>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</si>
  <si>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</si>
  <si>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</si>
  <si>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</si>
  <si>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</si>
  <si>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</si>
  <si>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</si>
  <si>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</si>
  <si>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</si>
  <si>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</si>
  <si>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</si>
  <si>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</si>
  <si>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</si>
  <si>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</si>
  <si>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</si>
  <si>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</si>
  <si>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</si>
  <si>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</si>
  <si>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</si>
  <si>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</si>
  <si>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</si>
  <si>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</si>
  <si>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</si>
  <si>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</si>
  <si>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</si>
  <si>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</si>
  <si>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</si>
  <si>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</si>
  <si>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</si>
  <si>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</si>
  <si>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</si>
  <si>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</si>
  <si>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</si>
  <si>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</si>
  <si>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</si>
  <si>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</si>
  <si>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</si>
  <si>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</si>
  <si>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</si>
  <si>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</si>
  <si>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</si>
  <si>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</si>
  <si>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</si>
  <si>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</si>
  <si>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</si>
  <si>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</si>
  <si>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</si>
  <si>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</si>
  <si>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</si>
  <si>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</si>
  <si>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</si>
  <si>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</si>
  <si>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</si>
  <si>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</si>
  <si>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</si>
  <si>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</si>
  <si>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</si>
  <si>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</si>
  <si>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</si>
  <si>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</si>
  <si>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</si>
  <si>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</si>
  <si>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</si>
  <si>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</si>
  <si>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</si>
  <si>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</si>
  <si>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</si>
  <si>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</si>
  <si>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</si>
  <si>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</si>
  <si>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</si>
  <si>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</si>
  <si>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</si>
  <si>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</si>
  <si>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</si>
  <si>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</si>
  <si>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</si>
  <si>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</si>
  <si>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</si>
  <si>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</si>
  <si>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</si>
  <si>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</si>
  <si>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</si>
  <si>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</si>
  <si>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</si>
  <si>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</si>
  <si>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</si>
  <si>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</si>
  <si>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</si>
  <si>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</si>
  <si>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</si>
  <si>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</si>
  <si>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</si>
  <si>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</si>
  <si>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</si>
  <si>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</si>
  <si>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</si>
  <si>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</si>
  <si>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</si>
  <si>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</si>
  <si>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</si>
  <si>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</si>
  <si>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</si>
  <si>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</si>
  <si>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</si>
  <si>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</si>
  <si>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</si>
  <si>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</si>
  <si>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</si>
  <si>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</si>
  <si>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</si>
  <si>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</si>
  <si>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</si>
  <si>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</si>
  <si>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</si>
  <si>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</si>
  <si>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</si>
  <si>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</si>
  <si>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</si>
  <si>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</si>
  <si>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</si>
  <si>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</si>
  <si>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</si>
  <si>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</si>
  <si>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</si>
  <si>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</si>
  <si>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</si>
  <si>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</si>
  <si>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</si>
  <si>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</si>
  <si>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</si>
  <si>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</si>
  <si>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</si>
  <si>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</si>
  <si>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</si>
  <si>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</si>
  <si>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</si>
  <si>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</si>
  <si>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</si>
  <si>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</si>
  <si>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</si>
  <si>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</si>
  <si>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</si>
  <si>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</si>
  <si>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</si>
  <si>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</si>
  <si>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</si>
  <si>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</si>
  <si>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</si>
  <si>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</si>
  <si>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</si>
  <si>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</si>
  <si>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</si>
  <si>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</si>
  <si>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</si>
  <si>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</si>
  <si>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</si>
  <si>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</si>
  <si>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</si>
  <si>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</si>
  <si>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</si>
  <si>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</si>
  <si>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</si>
  <si>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</si>
  <si>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</si>
  <si>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</si>
  <si>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</si>
  <si>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</si>
  <si>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</si>
  <si>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</si>
  <si>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</si>
  <si>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</si>
  <si>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</si>
  <si>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</si>
  <si>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</si>
  <si>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</si>
  <si>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</si>
  <si>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</si>
  <si>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</si>
  <si>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</si>
  <si>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</si>
  <si>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</si>
  <si>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</si>
  <si>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</si>
  <si>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</si>
  <si>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</si>
  <si>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</si>
  <si>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</si>
  <si>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</si>
  <si>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</si>
  <si>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</si>
  <si>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</si>
  <si>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</si>
  <si>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</si>
  <si>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</si>
  <si>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</si>
  <si>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</si>
  <si>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</si>
  <si>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</si>
  <si>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</si>
  <si>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</si>
  <si>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</si>
  <si>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</si>
  <si>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</si>
  <si>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</si>
  <si>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</si>
  <si>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</si>
  <si>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</si>
  <si>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</si>
  <si>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</si>
  <si>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</si>
  <si>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</si>
  <si>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</si>
  <si>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</si>
  <si>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</si>
  <si>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</si>
  <si>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</si>
  <si>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</si>
  <si>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</si>
  <si>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</si>
  <si>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</si>
  <si>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</si>
  <si>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</si>
  <si>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</si>
  <si>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</si>
  <si>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</si>
  <si>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</si>
  <si>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</si>
  <si>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</si>
  <si>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</si>
  <si>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</si>
  <si>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</si>
  <si>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</si>
  <si>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</si>
  <si>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</si>
  <si>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</si>
  <si>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</si>
  <si>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</si>
  <si>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</si>
  <si>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</si>
  <si>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</si>
  <si>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</si>
  <si>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</si>
  <si>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</si>
  <si>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</si>
  <si>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</si>
  <si>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</si>
  <si>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</si>
  <si>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</si>
  <si>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</si>
  <si>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</si>
  <si>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</si>
  <si>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</si>
  <si>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</si>
  <si>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</si>
  <si>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</si>
  <si>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</si>
  <si>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</si>
  <si>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</si>
  <si>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</si>
  <si>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</si>
  <si>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</si>
  <si>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</si>
  <si>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</si>
  <si>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</si>
  <si>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</si>
  <si>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</si>
  <si>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</si>
  <si>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</si>
  <si>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</si>
  <si>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</si>
  <si>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</si>
  <si>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</si>
  <si>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</si>
  <si>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</si>
  <si>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</si>
  <si>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</si>
  <si>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</si>
  <si>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</si>
  <si>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</si>
  <si>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</si>
  <si>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</si>
  <si>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</si>
  <si>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</si>
  <si>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</si>
  <si>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</si>
  <si>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</si>
  <si>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</si>
  <si>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</si>
  <si>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</si>
  <si>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</si>
  <si>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</si>
  <si>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</si>
  <si>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</si>
  <si>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</si>
  <si>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</si>
  <si>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</si>
  <si>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</si>
  <si>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</si>
  <si>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</si>
  <si>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</si>
  <si>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</si>
  <si>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</si>
  <si>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</si>
  <si>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</si>
  <si>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</si>
  <si>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</si>
  <si>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</si>
  <si>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</si>
  <si>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</si>
  <si>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</si>
  <si>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</si>
  <si>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</si>
  <si>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</si>
  <si>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</si>
  <si>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</si>
  <si>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</si>
  <si>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</si>
  <si>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</si>
  <si>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</si>
  <si>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</si>
  <si>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</si>
  <si>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</si>
  <si>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</si>
  <si>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</si>
  <si>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</si>
  <si>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</si>
  <si>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</si>
  <si>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</si>
  <si>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</si>
  <si>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</si>
  <si>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</si>
  <si>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</si>
  <si>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</si>
  <si>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</si>
  <si>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</si>
  <si>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</si>
  <si>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</si>
  <si>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</si>
  <si>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</si>
  <si>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</si>
  <si>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</si>
  <si>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</si>
  <si>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</si>
  <si>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</si>
  <si>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</si>
  <si>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</si>
  <si>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</si>
  <si>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</si>
  <si>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</si>
  <si>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</si>
  <si>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</si>
  <si>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榕声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</si>
  <si>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</si>
  <si>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</si>
  <si>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</si>
  <si>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</si>
  <si>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</si>
  <si>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</si>
  <si>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</si>
  <si>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</si>
  <si>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</si>
  <si>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</si>
  <si>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</si>
  <si>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</si>
  <si>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</si>
  <si>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</si>
  <si>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</si>
  <si>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</si>
  <si>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</si>
  <si>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</si>
  <si>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</si>
  <si>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</si>
  <si>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</si>
  <si>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</si>
  <si>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</si>
  <si>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</si>
  <si>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</si>
  <si>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</si>
  <si>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</si>
  <si>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</si>
  <si>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</si>
  <si>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</si>
  <si>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</si>
  <si>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</si>
  <si>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</si>
  <si>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</si>
  <si>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</si>
  <si>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</si>
  <si>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</si>
  <si>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</si>
  <si>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</si>
  <si>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</si>
  <si>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</si>
  <si>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</si>
  <si>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</si>
  <si>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</si>
  <si>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</si>
  <si>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</si>
  <si>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</si>
  <si>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</si>
  <si>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</si>
  <si>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</si>
  <si>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</si>
  <si>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</si>
  <si>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</si>
  <si>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</si>
  <si>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</si>
  <si>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</si>
  <si>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</si>
  <si>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银河北街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</si>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</sst>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zoomScale="90" zoomScaleNormal="90" topLeftCell="B79" workbookViewId="0">
      <pane xSplit="2" topLeftCell="AM1" activePane="topRight" state="frozen"/>
      <selection/>
      <selection pane="topRight" activeCell="B79" sqref="$A79:$XFD79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4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4" customWidth="1"/>
    <col min="59" max="60" width="5.25" style="177" customWidth="1"/>
    <col min="61" max="16384" width="9" style="169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9">
        <v>0</v>
      </c>
      <c r="H4" s="189">
        <v>0</v>
      </c>
      <c r="I4" s="203">
        <v>18000</v>
      </c>
      <c r="J4" s="109">
        <f t="shared" ref="J4:J67" si="0">I4*3</f>
        <v>54000</v>
      </c>
      <c r="K4" s="203">
        <f t="shared" ref="K4:K67" si="1">I4*M4</f>
        <v>3330</v>
      </c>
      <c r="L4" s="109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9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9">
        <f t="shared" ref="AD4:AD67" si="11">AC4*2</f>
        <v>5687.92660407674</v>
      </c>
      <c r="AE4" s="204">
        <v>0.218766407849105</v>
      </c>
      <c r="AF4" s="203">
        <v>14950</v>
      </c>
      <c r="AG4" s="109">
        <f t="shared" ref="AG4:AG67" si="12">AF4*2</f>
        <v>29900</v>
      </c>
      <c r="AH4" s="203">
        <v>3041.61875153004</v>
      </c>
      <c r="AI4" s="109">
        <f t="shared" ref="AI4:AI67" si="13">AH4*2</f>
        <v>6083.23750306008</v>
      </c>
      <c r="AJ4" s="242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8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9">
        <f t="shared" si="0"/>
        <v>78000</v>
      </c>
      <c r="K5" s="207">
        <f t="shared" si="1"/>
        <v>4810</v>
      </c>
      <c r="L5" s="109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9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9">
        <f t="shared" si="11"/>
        <v>6472.52316121346</v>
      </c>
      <c r="AE5" s="208">
        <v>0.202266348787921</v>
      </c>
      <c r="AF5" s="207">
        <v>18400</v>
      </c>
      <c r="AG5" s="109">
        <f t="shared" si="12"/>
        <v>36800</v>
      </c>
      <c r="AH5" s="207">
        <v>3461.1817604589</v>
      </c>
      <c r="AI5" s="109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8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3">
        <v>45000</v>
      </c>
      <c r="J6" s="109">
        <f t="shared" si="0"/>
        <v>135000</v>
      </c>
      <c r="K6" s="203">
        <f t="shared" si="1"/>
        <v>8325</v>
      </c>
      <c r="L6" s="109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9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9">
        <f t="shared" si="11"/>
        <v>14376.443669604</v>
      </c>
      <c r="AE6" s="204">
        <v>0.224631932337562</v>
      </c>
      <c r="AF6" s="203">
        <v>36800</v>
      </c>
      <c r="AG6" s="109">
        <f t="shared" si="12"/>
        <v>73600</v>
      </c>
      <c r="AH6" s="203">
        <v>7687.80325232073</v>
      </c>
      <c r="AI6" s="109">
        <f t="shared" si="13"/>
        <v>15375.6065046415</v>
      </c>
      <c r="AJ6" s="242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8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9">
        <f t="shared" si="0"/>
        <v>36000</v>
      </c>
      <c r="K7" s="207">
        <f t="shared" si="1"/>
        <v>2796.02082924546</v>
      </c>
      <c r="L7" s="109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9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9">
        <f t="shared" si="11"/>
        <v>4694.98497577468</v>
      </c>
      <c r="AE7" s="208">
        <v>0.300960575370171</v>
      </c>
      <c r="AF7" s="207">
        <v>8970</v>
      </c>
      <c r="AG7" s="109">
        <f t="shared" si="12"/>
        <v>17940</v>
      </c>
      <c r="AH7" s="207">
        <v>2510.64321579551</v>
      </c>
      <c r="AI7" s="109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8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9">
        <f t="shared" si="0"/>
        <v>27000</v>
      </c>
      <c r="K8" s="207">
        <f t="shared" si="1"/>
        <v>2596.51427162425</v>
      </c>
      <c r="L8" s="109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9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9">
        <f t="shared" si="11"/>
        <v>4359.98021443572</v>
      </c>
      <c r="AE8" s="208">
        <v>0.372647881575703</v>
      </c>
      <c r="AF8" s="207">
        <v>6727.5</v>
      </c>
      <c r="AG8" s="109">
        <f t="shared" si="12"/>
        <v>13455</v>
      </c>
      <c r="AH8" s="207">
        <v>2331.4994196695</v>
      </c>
      <c r="AI8" s="109">
        <f t="shared" si="13"/>
        <v>4662.998839339</v>
      </c>
      <c r="AJ8" s="243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8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9">
        <f t="shared" si="0"/>
        <v>40500</v>
      </c>
      <c r="K9" s="207">
        <f t="shared" si="1"/>
        <v>3051.89371526942</v>
      </c>
      <c r="L9" s="109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9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9">
        <f t="shared" si="11"/>
        <v>5124.63819688988</v>
      </c>
      <c r="AE9" s="208">
        <v>0.292002176460962</v>
      </c>
      <c r="AF9" s="207">
        <v>10091.25</v>
      </c>
      <c r="AG9" s="109">
        <f t="shared" si="12"/>
        <v>20182.5</v>
      </c>
      <c r="AH9" s="207">
        <v>2740.40027578687</v>
      </c>
      <c r="AI9" s="109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9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9">
        <v>2</v>
      </c>
      <c r="H10" s="189">
        <v>1</v>
      </c>
      <c r="I10" s="207">
        <v>12000</v>
      </c>
      <c r="J10" s="109">
        <f t="shared" si="0"/>
        <v>36000</v>
      </c>
      <c r="K10" s="207">
        <f t="shared" si="1"/>
        <v>2603.03260543782</v>
      </c>
      <c r="L10" s="109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9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9">
        <f t="shared" si="11"/>
        <v>4370.92558329768</v>
      </c>
      <c r="AE10" s="208">
        <v>0.280187537390877</v>
      </c>
      <c r="AF10" s="207">
        <v>8970</v>
      </c>
      <c r="AG10" s="109">
        <f t="shared" si="12"/>
        <v>17940</v>
      </c>
      <c r="AH10" s="207">
        <v>2337.35245566843</v>
      </c>
      <c r="AI10" s="109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7">
        <f t="shared" si="15"/>
        <v>-0.501385795350602</v>
      </c>
      <c r="AO10" s="245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9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9">
        <f t="shared" si="0"/>
        <v>46500</v>
      </c>
      <c r="K11" s="207">
        <f t="shared" si="1"/>
        <v>3758.57798445374</v>
      </c>
      <c r="L11" s="109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9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9">
        <f t="shared" si="11"/>
        <v>6311.2788655619</v>
      </c>
      <c r="AE11" s="208">
        <v>0.313214832037812</v>
      </c>
      <c r="AF11" s="207">
        <v>11586.25</v>
      </c>
      <c r="AG11" s="109">
        <f t="shared" si="12"/>
        <v>23172.5</v>
      </c>
      <c r="AH11" s="207">
        <v>3374.95637335923</v>
      </c>
      <c r="AI11" s="109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9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9">
        <f t="shared" si="0"/>
        <v>36000</v>
      </c>
      <c r="K12" s="207">
        <f t="shared" si="1"/>
        <v>2220</v>
      </c>
      <c r="L12" s="109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9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9">
        <f t="shared" si="11"/>
        <v>3526.6747328494</v>
      </c>
      <c r="AE12" s="208">
        <v>0.226068893131371</v>
      </c>
      <c r="AF12" s="207">
        <v>8970</v>
      </c>
      <c r="AG12" s="109">
        <f t="shared" si="12"/>
        <v>17940</v>
      </c>
      <c r="AH12" s="207">
        <v>1885.88931339121</v>
      </c>
      <c r="AI12" s="109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9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9">
        <f t="shared" si="0"/>
        <v>54000</v>
      </c>
      <c r="K13" s="207">
        <f t="shared" si="1"/>
        <v>3330</v>
      </c>
      <c r="L13" s="109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9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9">
        <f t="shared" si="11"/>
        <v>4726.17521557716</v>
      </c>
      <c r="AE13" s="208">
        <v>0.20197329981099</v>
      </c>
      <c r="AF13" s="207">
        <v>13455</v>
      </c>
      <c r="AG13" s="109">
        <f t="shared" si="12"/>
        <v>26910</v>
      </c>
      <c r="AH13" s="207">
        <v>2527.32219652989</v>
      </c>
      <c r="AI13" s="109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9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7">
        <v>18000</v>
      </c>
      <c r="J14" s="109">
        <f t="shared" si="0"/>
        <v>54000</v>
      </c>
      <c r="K14" s="207">
        <f t="shared" si="1"/>
        <v>3330</v>
      </c>
      <c r="L14" s="109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9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9">
        <f t="shared" si="11"/>
        <v>5251.82505528968</v>
      </c>
      <c r="AE14" s="208">
        <v>0.224436968174773</v>
      </c>
      <c r="AF14" s="207">
        <v>13455</v>
      </c>
      <c r="AG14" s="109">
        <f t="shared" si="12"/>
        <v>26910</v>
      </c>
      <c r="AH14" s="207">
        <v>2808.41344831616</v>
      </c>
      <c r="AI14" s="109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7">
        <f t="shared" si="15"/>
        <v>0.906465838043308</v>
      </c>
      <c r="AO14" s="245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9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9">
        <f t="shared" si="0"/>
        <v>24000</v>
      </c>
      <c r="K15" s="207">
        <f t="shared" si="1"/>
        <v>1320</v>
      </c>
      <c r="L15" s="109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9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9">
        <f t="shared" si="11"/>
        <v>2024.72164765446</v>
      </c>
      <c r="AE15" s="208">
        <v>0.194684773812928</v>
      </c>
      <c r="AF15" s="207">
        <v>5980</v>
      </c>
      <c r="AG15" s="109">
        <f t="shared" si="12"/>
        <v>11960</v>
      </c>
      <c r="AH15" s="207">
        <v>1082.71990108322</v>
      </c>
      <c r="AI15" s="109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9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9">
        <f t="shared" si="0"/>
        <v>144000</v>
      </c>
      <c r="K16" s="203">
        <f t="shared" si="1"/>
        <v>11393.7996706593</v>
      </c>
      <c r="L16" s="109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9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9">
        <f t="shared" si="11"/>
        <v>21462.2788935162</v>
      </c>
      <c r="AE16" s="204">
        <v>0.306603984193089</v>
      </c>
      <c r="AF16" s="203">
        <v>40250</v>
      </c>
      <c r="AG16" s="109">
        <f t="shared" si="12"/>
        <v>80500</v>
      </c>
      <c r="AH16" s="203">
        <v>11476.9536383078</v>
      </c>
      <c r="AI16" s="109">
        <f t="shared" si="13"/>
        <v>22953.9072766156</v>
      </c>
      <c r="AJ16" s="242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9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3">
        <v>26000</v>
      </c>
      <c r="J17" s="109">
        <f t="shared" si="0"/>
        <v>78000</v>
      </c>
      <c r="K17" s="203">
        <f t="shared" si="1"/>
        <v>3770</v>
      </c>
      <c r="L17" s="109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9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9">
        <f t="shared" si="11"/>
        <v>4395.17974137556</v>
      </c>
      <c r="AE17" s="204">
        <v>0.137349366917986</v>
      </c>
      <c r="AF17" s="203">
        <v>18400</v>
      </c>
      <c r="AG17" s="109">
        <f t="shared" si="12"/>
        <v>36800</v>
      </c>
      <c r="AH17" s="203">
        <v>2350.32236670058</v>
      </c>
      <c r="AI17" s="109">
        <f t="shared" si="13"/>
        <v>4700.64473340116</v>
      </c>
      <c r="AJ17" s="242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9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9">
        <v>2</v>
      </c>
      <c r="H18" s="189">
        <v>2</v>
      </c>
      <c r="I18" s="207">
        <v>15000</v>
      </c>
      <c r="J18" s="109">
        <f t="shared" si="0"/>
        <v>45000</v>
      </c>
      <c r="K18" s="207">
        <f t="shared" si="1"/>
        <v>3757.73490129749</v>
      </c>
      <c r="L18" s="109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9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9">
        <f t="shared" si="11"/>
        <v>6309.86318842868</v>
      </c>
      <c r="AE18" s="208">
        <v>0.323582727611727</v>
      </c>
      <c r="AF18" s="207">
        <v>11212.5</v>
      </c>
      <c r="AG18" s="109">
        <f t="shared" si="12"/>
        <v>22425</v>
      </c>
      <c r="AH18" s="207">
        <v>3374.19934001224</v>
      </c>
      <c r="AI18" s="109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9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7">
        <v>14000</v>
      </c>
      <c r="J19" s="109">
        <f t="shared" si="0"/>
        <v>42000</v>
      </c>
      <c r="K19" s="207">
        <f t="shared" si="1"/>
        <v>3283.90935197769</v>
      </c>
      <c r="L19" s="109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9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9">
        <f t="shared" si="11"/>
        <v>5514.23112019586</v>
      </c>
      <c r="AE19" s="208">
        <v>0.302979731878893</v>
      </c>
      <c r="AF19" s="207">
        <v>10465</v>
      </c>
      <c r="AG19" s="109">
        <f t="shared" si="12"/>
        <v>20930</v>
      </c>
      <c r="AH19" s="207">
        <v>2948.73509152473</v>
      </c>
      <c r="AI19" s="109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9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9">
        <v>2</v>
      </c>
      <c r="H20" s="189">
        <v>2</v>
      </c>
      <c r="I20" s="207">
        <v>15000</v>
      </c>
      <c r="J20" s="109">
        <f t="shared" si="0"/>
        <v>45000</v>
      </c>
      <c r="K20" s="207">
        <f t="shared" si="1"/>
        <v>3848.85997212381</v>
      </c>
      <c r="L20" s="109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9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9">
        <f t="shared" si="11"/>
        <v>6462.8773698579</v>
      </c>
      <c r="AE20" s="208">
        <v>0.331429608710661</v>
      </c>
      <c r="AF20" s="207">
        <v>11212.5</v>
      </c>
      <c r="AG20" s="109">
        <f t="shared" si="12"/>
        <v>22425</v>
      </c>
      <c r="AH20" s="207">
        <v>3456.02367353151</v>
      </c>
      <c r="AI20" s="109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7">
        <f t="shared" si="15"/>
        <v>0.908767049703302</v>
      </c>
      <c r="AO20" s="245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9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7">
        <v>12000</v>
      </c>
      <c r="J21" s="109">
        <f t="shared" si="0"/>
        <v>36000</v>
      </c>
      <c r="K21" s="207">
        <f t="shared" si="1"/>
        <v>2521.13822099543</v>
      </c>
      <c r="L21" s="109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9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9">
        <f t="shared" si="11"/>
        <v>4233.41126275482</v>
      </c>
      <c r="AE21" s="208">
        <v>0.271372516843258</v>
      </c>
      <c r="AF21" s="207">
        <v>8970</v>
      </c>
      <c r="AG21" s="109">
        <f t="shared" si="12"/>
        <v>17940</v>
      </c>
      <c r="AH21" s="207">
        <v>2263.81667275814</v>
      </c>
      <c r="AI21" s="109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9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9">
        <v>4</v>
      </c>
      <c r="H22" s="189">
        <v>1</v>
      </c>
      <c r="I22" s="207">
        <v>22000</v>
      </c>
      <c r="J22" s="109">
        <f t="shared" si="0"/>
        <v>66000</v>
      </c>
      <c r="K22" s="207">
        <f t="shared" si="1"/>
        <v>4840</v>
      </c>
      <c r="L22" s="109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9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9">
        <f t="shared" si="11"/>
        <v>7357.56386523332</v>
      </c>
      <c r="AE22" s="208">
        <v>0.257257477805361</v>
      </c>
      <c r="AF22" s="207">
        <v>16445</v>
      </c>
      <c r="AG22" s="109">
        <f t="shared" si="12"/>
        <v>32890</v>
      </c>
      <c r="AH22" s="207">
        <v>3934.45727693351</v>
      </c>
      <c r="AI22" s="109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9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9">
        <f t="shared" si="0"/>
        <v>39000</v>
      </c>
      <c r="K23" s="207">
        <f t="shared" si="1"/>
        <v>2696.35276343814</v>
      </c>
      <c r="L23" s="109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9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9">
        <f t="shared" si="11"/>
        <v>4527.62568193988</v>
      </c>
      <c r="AE23" s="208">
        <v>0.267906845085199</v>
      </c>
      <c r="AF23" s="207">
        <v>9717.5</v>
      </c>
      <c r="AG23" s="109">
        <f t="shared" si="12"/>
        <v>19435</v>
      </c>
      <c r="AH23" s="207">
        <v>2421.14783341735</v>
      </c>
      <c r="AI23" s="109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9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7">
        <v>16000</v>
      </c>
      <c r="J24" s="109">
        <f t="shared" si="0"/>
        <v>48000</v>
      </c>
      <c r="K24" s="207">
        <f t="shared" si="1"/>
        <v>3402.30608359085</v>
      </c>
      <c r="L24" s="109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9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9">
        <f t="shared" si="11"/>
        <v>5713.03896536296</v>
      </c>
      <c r="AE24" s="208">
        <v>0.274665334873219</v>
      </c>
      <c r="AF24" s="207">
        <v>11960</v>
      </c>
      <c r="AG24" s="109">
        <f t="shared" si="12"/>
        <v>23920</v>
      </c>
      <c r="AH24" s="207">
        <v>3055.04758672784</v>
      </c>
      <c r="AI24" s="109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9" customFormat="1" spans="1:60">
      <c r="A25" s="27">
        <v>30</v>
      </c>
      <c r="B25" s="27">
        <v>747</v>
      </c>
      <c r="C25" s="28" t="s">
        <v>71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9">
        <f t="shared" si="0"/>
        <v>60000</v>
      </c>
      <c r="K25" s="207">
        <f t="shared" si="1"/>
        <v>3300</v>
      </c>
      <c r="L25" s="109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9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9">
        <f t="shared" si="11"/>
        <v>4238.50934192456</v>
      </c>
      <c r="AE25" s="208">
        <v>0.176604555913523</v>
      </c>
      <c r="AF25" s="207">
        <v>13800</v>
      </c>
      <c r="AG25" s="109">
        <f t="shared" si="12"/>
        <v>27600</v>
      </c>
      <c r="AH25" s="207">
        <v>2266.54287059416</v>
      </c>
      <c r="AI25" s="109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7">
        <f t="shared" si="15"/>
        <v>0.994436878623499</v>
      </c>
      <c r="AO25" s="245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9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9">
        <f t="shared" si="0"/>
        <v>60000</v>
      </c>
      <c r="K26" s="207">
        <f t="shared" si="1"/>
        <v>4718.47103735082</v>
      </c>
      <c r="L26" s="109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9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9">
        <f t="shared" si="11"/>
        <v>7923.09928355158</v>
      </c>
      <c r="AE26" s="208">
        <v>0.304734587828907</v>
      </c>
      <c r="AF26" s="207">
        <v>14950</v>
      </c>
      <c r="AG26" s="109">
        <f t="shared" si="12"/>
        <v>29900</v>
      </c>
      <c r="AH26" s="207">
        <v>4236.87734187921</v>
      </c>
      <c r="AI26" s="109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9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9">
        <v>18</v>
      </c>
      <c r="H27" s="189">
        <v>5</v>
      </c>
      <c r="I27" s="207">
        <v>110000</v>
      </c>
      <c r="J27" s="109">
        <f t="shared" si="0"/>
        <v>330000</v>
      </c>
      <c r="K27" s="207">
        <f t="shared" si="1"/>
        <v>23100</v>
      </c>
      <c r="L27" s="109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9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9">
        <f t="shared" si="11"/>
        <v>38346.487977023</v>
      </c>
      <c r="AE27" s="208">
        <v>0.255643253180153</v>
      </c>
      <c r="AF27" s="207">
        <v>86250</v>
      </c>
      <c r="AG27" s="109">
        <f t="shared" si="12"/>
        <v>172500</v>
      </c>
      <c r="AH27" s="207">
        <v>20505.784445713</v>
      </c>
      <c r="AI27" s="109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7">
        <f t="shared" si="15"/>
        <v>0.988993047361315</v>
      </c>
      <c r="AO27" s="245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9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9">
        <f t="shared" si="0"/>
        <v>36000</v>
      </c>
      <c r="K28" s="207">
        <f t="shared" si="1"/>
        <v>2452.84224824324</v>
      </c>
      <c r="L28" s="109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9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9">
        <f t="shared" si="11"/>
        <v>4118.73094184178</v>
      </c>
      <c r="AE28" s="208">
        <v>0.264021214220627</v>
      </c>
      <c r="AF28" s="207">
        <v>8970</v>
      </c>
      <c r="AG28" s="109">
        <f t="shared" si="12"/>
        <v>17940</v>
      </c>
      <c r="AH28" s="207">
        <v>2202.49137114989</v>
      </c>
      <c r="AI28" s="109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9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9">
        <v>0</v>
      </c>
      <c r="H29" s="189">
        <v>0</v>
      </c>
      <c r="I29" s="207">
        <v>16000</v>
      </c>
      <c r="J29" s="109">
        <f t="shared" si="0"/>
        <v>48000</v>
      </c>
      <c r="K29" s="207">
        <f t="shared" si="1"/>
        <v>4150.83706676891</v>
      </c>
      <c r="L29" s="109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9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9">
        <f t="shared" si="11"/>
        <v>6969.9472412828</v>
      </c>
      <c r="AE29" s="208">
        <v>0.335093617369365</v>
      </c>
      <c r="AF29" s="207">
        <v>11960</v>
      </c>
      <c r="AG29" s="109">
        <f t="shared" si="12"/>
        <v>23920</v>
      </c>
      <c r="AH29" s="207">
        <v>3727.17928727598</v>
      </c>
      <c r="AI29" s="109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9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7">
        <v>20000</v>
      </c>
      <c r="J30" s="109">
        <f t="shared" si="0"/>
        <v>60000</v>
      </c>
      <c r="K30" s="207">
        <f t="shared" si="1"/>
        <v>5082.61172183964</v>
      </c>
      <c r="L30" s="109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9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9">
        <f t="shared" si="11"/>
        <v>8534.55218292238</v>
      </c>
      <c r="AE30" s="208">
        <v>0.328252007035477</v>
      </c>
      <c r="AF30" s="207">
        <v>14950</v>
      </c>
      <c r="AG30" s="109">
        <f t="shared" si="12"/>
        <v>29900</v>
      </c>
      <c r="AH30" s="207">
        <v>4563.85177981775</v>
      </c>
      <c r="AI30" s="109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7">
        <f t="shared" si="15"/>
        <v>0.976770640254672</v>
      </c>
      <c r="AO30" s="245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9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7">
        <v>15500</v>
      </c>
      <c r="J31" s="109">
        <f t="shared" si="0"/>
        <v>46500</v>
      </c>
      <c r="K31" s="207">
        <f t="shared" si="1"/>
        <v>3418.04248488085</v>
      </c>
      <c r="L31" s="109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9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9">
        <f t="shared" si="11"/>
        <v>5696.73747480142</v>
      </c>
      <c r="AE31" s="208">
        <v>0.284836873740071</v>
      </c>
      <c r="AF31" s="207">
        <v>11500</v>
      </c>
      <c r="AG31" s="109">
        <f t="shared" si="12"/>
        <v>23000</v>
      </c>
      <c r="AH31" s="207">
        <v>3046.33036465006</v>
      </c>
      <c r="AI31" s="109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7">
        <f t="shared" si="15"/>
        <v>0.858387809097778</v>
      </c>
      <c r="AO31" s="245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9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9">
        <v>3</v>
      </c>
      <c r="H32" s="189">
        <v>1</v>
      </c>
      <c r="I32" s="207">
        <v>17000</v>
      </c>
      <c r="J32" s="109">
        <f t="shared" si="0"/>
        <v>51000</v>
      </c>
      <c r="K32" s="207">
        <f t="shared" si="1"/>
        <v>3740</v>
      </c>
      <c r="L32" s="109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9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9">
        <f t="shared" si="11"/>
        <v>5230.46914657882</v>
      </c>
      <c r="AE32" s="208">
        <v>0.24384471545822</v>
      </c>
      <c r="AF32" s="207">
        <v>12333.75</v>
      </c>
      <c r="AG32" s="109">
        <f t="shared" si="12"/>
        <v>24667.5</v>
      </c>
      <c r="AH32" s="207">
        <v>2796.99337613303</v>
      </c>
      <c r="AI32" s="109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9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7">
        <v>10500</v>
      </c>
      <c r="J33" s="109">
        <f t="shared" si="0"/>
        <v>31500</v>
      </c>
      <c r="K33" s="207">
        <f t="shared" si="1"/>
        <v>2712.03459688336</v>
      </c>
      <c r="L33" s="109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9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9">
        <f t="shared" si="11"/>
        <v>4553.95809393332</v>
      </c>
      <c r="AE33" s="208">
        <v>0.333623303584858</v>
      </c>
      <c r="AF33" s="207">
        <v>7848.75</v>
      </c>
      <c r="AG33" s="109">
        <f t="shared" si="12"/>
        <v>15697.5</v>
      </c>
      <c r="AH33" s="207">
        <v>2435.22909073084</v>
      </c>
      <c r="AI33" s="109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9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9">
        <v>3</v>
      </c>
      <c r="H34" s="189">
        <v>3</v>
      </c>
      <c r="I34" s="207">
        <v>18000</v>
      </c>
      <c r="J34" s="109">
        <f t="shared" si="0"/>
        <v>54000</v>
      </c>
      <c r="K34" s="207">
        <f t="shared" si="1"/>
        <v>3780</v>
      </c>
      <c r="L34" s="109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9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9">
        <f t="shared" si="11"/>
        <v>5923.5158390059</v>
      </c>
      <c r="AE34" s="208">
        <v>0.242369715180274</v>
      </c>
      <c r="AF34" s="207">
        <v>14053</v>
      </c>
      <c r="AG34" s="109">
        <f t="shared" si="12"/>
        <v>28106</v>
      </c>
      <c r="AH34" s="207">
        <v>3167.6000949084</v>
      </c>
      <c r="AI34" s="109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9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9">
        <v>4</v>
      </c>
      <c r="H35" s="189">
        <v>1</v>
      </c>
      <c r="I35" s="207">
        <v>10500</v>
      </c>
      <c r="J35" s="109">
        <f t="shared" si="0"/>
        <v>31500</v>
      </c>
      <c r="K35" s="207">
        <f t="shared" si="1"/>
        <v>2495.10601372903</v>
      </c>
      <c r="L35" s="109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9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9">
        <f t="shared" si="11"/>
        <v>4189.69884805334</v>
      </c>
      <c r="AE35" s="208">
        <v>0.306937644546033</v>
      </c>
      <c r="AF35" s="207">
        <v>7848.75</v>
      </c>
      <c r="AG35" s="109">
        <f t="shared" si="12"/>
        <v>15697.5</v>
      </c>
      <c r="AH35" s="207">
        <v>2240.44145899653</v>
      </c>
      <c r="AI35" s="109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7">
        <f t="shared" si="15"/>
        <v>0.779970140698379</v>
      </c>
      <c r="AO35" s="245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9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9">
        <f t="shared" si="0"/>
        <v>49500</v>
      </c>
      <c r="K36" s="207">
        <f t="shared" si="1"/>
        <v>4280.43907891489</v>
      </c>
      <c r="L36" s="109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9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9">
        <f t="shared" si="11"/>
        <v>7187.57062001124</v>
      </c>
      <c r="AE36" s="208">
        <v>0.335084877389802</v>
      </c>
      <c r="AF36" s="207">
        <v>12333.75</v>
      </c>
      <c r="AG36" s="109">
        <f t="shared" si="12"/>
        <v>24667.5</v>
      </c>
      <c r="AH36" s="207">
        <v>3843.55338905101</v>
      </c>
      <c r="AI36" s="109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9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7">
        <v>12000</v>
      </c>
      <c r="J37" s="109">
        <f t="shared" si="0"/>
        <v>36000</v>
      </c>
      <c r="K37" s="207">
        <f t="shared" si="1"/>
        <v>3087.32656099038</v>
      </c>
      <c r="L37" s="109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9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9">
        <f t="shared" si="11"/>
        <v>4320.11320860806</v>
      </c>
      <c r="AE37" s="208">
        <v>0.332316400662159</v>
      </c>
      <c r="AF37" s="207">
        <v>7475</v>
      </c>
      <c r="AG37" s="109">
        <f t="shared" si="12"/>
        <v>14950</v>
      </c>
      <c r="AH37" s="207">
        <v>2310.18053830316</v>
      </c>
      <c r="AI37" s="109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9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9">
        <f t="shared" si="0"/>
        <v>30000</v>
      </c>
      <c r="K38" s="207">
        <f t="shared" si="1"/>
        <v>2785.2541967656</v>
      </c>
      <c r="L38" s="109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9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9">
        <f t="shared" si="11"/>
        <v>4676.90600540224</v>
      </c>
      <c r="AE38" s="208">
        <v>0.359762000415557</v>
      </c>
      <c r="AF38" s="207">
        <v>7475</v>
      </c>
      <c r="AG38" s="109">
        <f t="shared" si="12"/>
        <v>14950</v>
      </c>
      <c r="AH38" s="207">
        <v>2500.97548638885</v>
      </c>
      <c r="AI38" s="109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9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9">
        <f t="shared" si="0"/>
        <v>66000</v>
      </c>
      <c r="K39" s="207">
        <f t="shared" si="1"/>
        <v>4070</v>
      </c>
      <c r="L39" s="109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9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9">
        <f t="shared" si="11"/>
        <v>5807.5194212079</v>
      </c>
      <c r="AE39" s="208">
        <v>0.203060119622654</v>
      </c>
      <c r="AF39" s="207">
        <v>16445</v>
      </c>
      <c r="AG39" s="109">
        <f t="shared" si="12"/>
        <v>32890</v>
      </c>
      <c r="AH39" s="207">
        <v>3105.57101049092</v>
      </c>
      <c r="AI39" s="109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9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9">
        <f t="shared" si="0"/>
        <v>37500</v>
      </c>
      <c r="K40" s="207">
        <f t="shared" si="1"/>
        <v>2676.47507858221</v>
      </c>
      <c r="L40" s="109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9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9">
        <f t="shared" si="11"/>
        <v>4494.2477361193</v>
      </c>
      <c r="AE40" s="208">
        <v>0.276569091453495</v>
      </c>
      <c r="AF40" s="207">
        <v>9343.75</v>
      </c>
      <c r="AG40" s="109">
        <f t="shared" si="12"/>
        <v>18687.5</v>
      </c>
      <c r="AH40" s="207">
        <v>2403.29897688979</v>
      </c>
      <c r="AI40" s="109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9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9">
        <v>3</v>
      </c>
      <c r="H41" s="189">
        <v>0</v>
      </c>
      <c r="I41" s="207">
        <v>11000</v>
      </c>
      <c r="J41" s="109">
        <f t="shared" si="0"/>
        <v>33000</v>
      </c>
      <c r="K41" s="207">
        <f t="shared" si="1"/>
        <v>2425.38985702328</v>
      </c>
      <c r="L41" s="109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9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9">
        <f t="shared" si="11"/>
        <v>4072.63380158492</v>
      </c>
      <c r="AE41" s="208">
        <v>0.2847995665444</v>
      </c>
      <c r="AF41" s="207">
        <v>8222.5</v>
      </c>
      <c r="AG41" s="109">
        <f t="shared" si="12"/>
        <v>16445</v>
      </c>
      <c r="AH41" s="207">
        <v>2177.84092539753</v>
      </c>
      <c r="AI41" s="109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9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9">
        <f t="shared" si="0"/>
        <v>39000</v>
      </c>
      <c r="K42" s="207">
        <f t="shared" si="1"/>
        <v>3112.68440881857</v>
      </c>
      <c r="L42" s="109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9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9">
        <f t="shared" si="11"/>
        <v>5226.71590314118</v>
      </c>
      <c r="AE42" s="208">
        <v>0.309273130363384</v>
      </c>
      <c r="AF42" s="207">
        <v>9717.5</v>
      </c>
      <c r="AG42" s="109">
        <f t="shared" si="12"/>
        <v>19435</v>
      </c>
      <c r="AH42" s="207">
        <v>2794.98632920475</v>
      </c>
      <c r="AI42" s="109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9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9">
        <f t="shared" si="0"/>
        <v>60000</v>
      </c>
      <c r="K43" s="207">
        <f t="shared" si="1"/>
        <v>4000</v>
      </c>
      <c r="L43" s="109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9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9">
        <f t="shared" si="11"/>
        <v>6441.3767251238</v>
      </c>
      <c r="AE43" s="208">
        <v>0.247745258658608</v>
      </c>
      <c r="AF43" s="207">
        <v>14950</v>
      </c>
      <c r="AG43" s="109">
        <f t="shared" si="12"/>
        <v>29900</v>
      </c>
      <c r="AH43" s="207">
        <v>3444.52620375995</v>
      </c>
      <c r="AI43" s="109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9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9">
        <v>4</v>
      </c>
      <c r="H44" s="189">
        <v>2</v>
      </c>
      <c r="I44" s="207">
        <v>16000</v>
      </c>
      <c r="J44" s="109">
        <f t="shared" si="0"/>
        <v>48000</v>
      </c>
      <c r="K44" s="207">
        <f t="shared" si="1"/>
        <v>3882.23202412019</v>
      </c>
      <c r="L44" s="109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9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9">
        <f t="shared" si="11"/>
        <v>6518.91460716848</v>
      </c>
      <c r="AE44" s="208">
        <v>0.313409356113869</v>
      </c>
      <c r="AF44" s="207">
        <v>11960</v>
      </c>
      <c r="AG44" s="109">
        <f t="shared" si="12"/>
        <v>23920</v>
      </c>
      <c r="AH44" s="207">
        <v>3485.98958618335</v>
      </c>
      <c r="AI44" s="109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9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9">
        <v>2</v>
      </c>
      <c r="H45" s="189">
        <v>1</v>
      </c>
      <c r="I45" s="207">
        <v>13000</v>
      </c>
      <c r="J45" s="109">
        <f t="shared" si="0"/>
        <v>39000</v>
      </c>
      <c r="K45" s="207">
        <f t="shared" si="1"/>
        <v>2708.46907780052</v>
      </c>
      <c r="L45" s="109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9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9">
        <f t="shared" si="11"/>
        <v>4198.12707059082</v>
      </c>
      <c r="AE45" s="208">
        <v>0.269110709653257</v>
      </c>
      <c r="AF45" s="207">
        <v>8970</v>
      </c>
      <c r="AG45" s="109">
        <f t="shared" si="12"/>
        <v>17940</v>
      </c>
      <c r="AH45" s="207">
        <v>2244.94845099844</v>
      </c>
      <c r="AI45" s="109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9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7">
        <v>12000</v>
      </c>
      <c r="J46" s="109">
        <f t="shared" si="0"/>
        <v>36000</v>
      </c>
      <c r="K46" s="207">
        <f t="shared" si="1"/>
        <v>2517.06324829</v>
      </c>
      <c r="L46" s="109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9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9">
        <f t="shared" si="11"/>
        <v>3698.24761636776</v>
      </c>
      <c r="AE46" s="208">
        <v>0.270933891308993</v>
      </c>
      <c r="AF46" s="207">
        <v>7848.75</v>
      </c>
      <c r="AG46" s="109">
        <f t="shared" si="12"/>
        <v>15697.5</v>
      </c>
      <c r="AH46" s="207">
        <v>1977.63791285266</v>
      </c>
      <c r="AI46" s="109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9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9">
        <v>2</v>
      </c>
      <c r="H47" s="189">
        <v>2</v>
      </c>
      <c r="I47" s="207">
        <v>20000</v>
      </c>
      <c r="J47" s="109">
        <f t="shared" si="0"/>
        <v>60000</v>
      </c>
      <c r="K47" s="207">
        <f t="shared" si="1"/>
        <v>4483.2797613214</v>
      </c>
      <c r="L47" s="109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9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9">
        <f t="shared" si="11"/>
        <v>7528.1739325522</v>
      </c>
      <c r="AE47" s="208">
        <v>0.289545151252007</v>
      </c>
      <c r="AF47" s="207">
        <v>14950</v>
      </c>
      <c r="AG47" s="109">
        <f t="shared" si="12"/>
        <v>29900</v>
      </c>
      <c r="AH47" s="207">
        <v>4025.69101043228</v>
      </c>
      <c r="AI47" s="109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9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7">
        <v>15000</v>
      </c>
      <c r="J48" s="109">
        <f t="shared" si="0"/>
        <v>45000</v>
      </c>
      <c r="K48" s="207">
        <f t="shared" si="1"/>
        <v>3701.52435114829</v>
      </c>
      <c r="L48" s="109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9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9">
        <f t="shared" si="11"/>
        <v>6215.47630630318</v>
      </c>
      <c r="AE48" s="208">
        <v>0.318742374682214</v>
      </c>
      <c r="AF48" s="207">
        <v>11212.5</v>
      </c>
      <c r="AG48" s="109">
        <f t="shared" si="12"/>
        <v>22425</v>
      </c>
      <c r="AH48" s="207">
        <v>3323.72595479563</v>
      </c>
      <c r="AI48" s="109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8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9">
        <f t="shared" si="0"/>
        <v>180000</v>
      </c>
      <c r="K49" s="203">
        <f t="shared" si="1"/>
        <v>9900</v>
      </c>
      <c r="L49" s="109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9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9">
        <f t="shared" si="11"/>
        <v>18160.9538193844</v>
      </c>
      <c r="AE49" s="204">
        <v>0.201788375770938</v>
      </c>
      <c r="AF49" s="203">
        <v>51750</v>
      </c>
      <c r="AG49" s="109">
        <f t="shared" si="12"/>
        <v>103500</v>
      </c>
      <c r="AH49" s="203">
        <v>9711.5700549158</v>
      </c>
      <c r="AI49" s="109">
        <f t="shared" si="13"/>
        <v>19423.1401098316</v>
      </c>
      <c r="AJ49" s="242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9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9">
        <f t="shared" si="0"/>
        <v>60000</v>
      </c>
      <c r="K50" s="207">
        <f t="shared" si="1"/>
        <v>4892.81317596246</v>
      </c>
      <c r="L50" s="109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9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9">
        <f t="shared" si="11"/>
        <v>6319.88368561818</v>
      </c>
      <c r="AE50" s="208">
        <v>0.315994184280909</v>
      </c>
      <c r="AF50" s="207">
        <v>11500</v>
      </c>
      <c r="AG50" s="109">
        <f t="shared" si="12"/>
        <v>23000</v>
      </c>
      <c r="AH50" s="207">
        <v>3379.55780088432</v>
      </c>
      <c r="AI50" s="109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9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9">
        <v>4</v>
      </c>
      <c r="H51" s="189">
        <v>1</v>
      </c>
      <c r="I51" s="207">
        <v>16000</v>
      </c>
      <c r="J51" s="109">
        <f t="shared" si="0"/>
        <v>48000</v>
      </c>
      <c r="K51" s="207">
        <f t="shared" si="1"/>
        <v>3243.04983114806</v>
      </c>
      <c r="L51" s="109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9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9">
        <f t="shared" si="11"/>
        <v>5445.62117480278</v>
      </c>
      <c r="AE51" s="208">
        <v>0.261808710327057</v>
      </c>
      <c r="AF51" s="207">
        <v>11960</v>
      </c>
      <c r="AG51" s="109">
        <f t="shared" si="12"/>
        <v>23920</v>
      </c>
      <c r="AH51" s="207">
        <v>2912.04592322579</v>
      </c>
      <c r="AI51" s="109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9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9">
        <f t="shared" si="0"/>
        <v>63000</v>
      </c>
      <c r="K52" s="207">
        <f t="shared" si="1"/>
        <v>4935</v>
      </c>
      <c r="L52" s="109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9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9">
        <f t="shared" si="11"/>
        <v>7942.71602576674</v>
      </c>
      <c r="AE52" s="208">
        <v>0.290941978965815</v>
      </c>
      <c r="AF52" s="207">
        <v>15697.5</v>
      </c>
      <c r="AG52" s="109">
        <f t="shared" si="12"/>
        <v>31395</v>
      </c>
      <c r="AH52" s="207">
        <v>4247.36739477876</v>
      </c>
      <c r="AI52" s="109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7">
        <f t="shared" si="15"/>
        <v>0.854468418357541</v>
      </c>
      <c r="AO52" s="245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8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9">
        <f t="shared" si="0"/>
        <v>54000</v>
      </c>
      <c r="K53" s="207">
        <f t="shared" si="1"/>
        <v>4373.84278546092</v>
      </c>
      <c r="L53" s="109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9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9">
        <f t="shared" si="11"/>
        <v>7344.41101058648</v>
      </c>
      <c r="AE53" s="208">
        <v>0.313863718401131</v>
      </c>
      <c r="AF53" s="207">
        <v>13455</v>
      </c>
      <c r="AG53" s="109">
        <f t="shared" si="12"/>
        <v>26910</v>
      </c>
      <c r="AH53" s="207">
        <v>3927.42378791112</v>
      </c>
      <c r="AI53" s="109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9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9">
        <v>2</v>
      </c>
      <c r="H54" s="189">
        <v>2</v>
      </c>
      <c r="I54" s="207">
        <v>12000</v>
      </c>
      <c r="J54" s="109">
        <f t="shared" si="0"/>
        <v>36000</v>
      </c>
      <c r="K54" s="207">
        <f t="shared" si="1"/>
        <v>2607.42358836976</v>
      </c>
      <c r="L54" s="109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9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9">
        <f t="shared" si="11"/>
        <v>4378.2987754709</v>
      </c>
      <c r="AE54" s="208">
        <v>0.280660177914801</v>
      </c>
      <c r="AF54" s="207">
        <v>8970</v>
      </c>
      <c r="AG54" s="109">
        <f t="shared" si="12"/>
        <v>17940</v>
      </c>
      <c r="AH54" s="207">
        <v>2341.29527018306</v>
      </c>
      <c r="AI54" s="109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9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9">
        <f t="shared" si="0"/>
        <v>63000</v>
      </c>
      <c r="K55" s="207">
        <f t="shared" si="1"/>
        <v>4830</v>
      </c>
      <c r="L55" s="109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9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9">
        <f t="shared" si="11"/>
        <v>8104.57797256814</v>
      </c>
      <c r="AE55" s="208">
        <v>0.296870988006159</v>
      </c>
      <c r="AF55" s="207">
        <v>15697.5</v>
      </c>
      <c r="AG55" s="109">
        <f t="shared" si="12"/>
        <v>31395</v>
      </c>
      <c r="AH55" s="207">
        <v>4333.92307083082</v>
      </c>
      <c r="AI55" s="109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9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9">
        <f t="shared" si="0"/>
        <v>165000</v>
      </c>
      <c r="K56" s="203">
        <f t="shared" si="1"/>
        <v>9075</v>
      </c>
      <c r="L56" s="109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9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9">
        <f t="shared" si="11"/>
        <v>16267.2061240434</v>
      </c>
      <c r="AE56" s="204">
        <v>0.203340076550543</v>
      </c>
      <c r="AF56" s="203">
        <v>46000</v>
      </c>
      <c r="AG56" s="109">
        <f t="shared" si="12"/>
        <v>92000</v>
      </c>
      <c r="AH56" s="203">
        <v>8698.88847483221</v>
      </c>
      <c r="AI56" s="109">
        <f t="shared" si="13"/>
        <v>17397.7769496644</v>
      </c>
      <c r="AJ56" s="242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9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9">
        <f t="shared" si="0"/>
        <v>31500</v>
      </c>
      <c r="K57" s="207">
        <f t="shared" si="1"/>
        <v>2760.00902010775</v>
      </c>
      <c r="L57" s="109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9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9">
        <f t="shared" si="11"/>
        <v>4634.51514626426</v>
      </c>
      <c r="AE57" s="208">
        <v>0.339524919140239</v>
      </c>
      <c r="AF57" s="207">
        <v>7848.75</v>
      </c>
      <c r="AG57" s="109">
        <f t="shared" si="12"/>
        <v>15697.5</v>
      </c>
      <c r="AH57" s="207">
        <v>2478.30697446482</v>
      </c>
      <c r="AI57" s="109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9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7">
        <v>11000</v>
      </c>
      <c r="J58" s="109">
        <f t="shared" si="0"/>
        <v>33000</v>
      </c>
      <c r="K58" s="207">
        <f t="shared" si="1"/>
        <v>2887.20942180592</v>
      </c>
      <c r="L58" s="109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9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9">
        <f t="shared" si="11"/>
        <v>4848.10582078244</v>
      </c>
      <c r="AE58" s="208">
        <v>0.339028379075695</v>
      </c>
      <c r="AF58" s="207">
        <v>8222.5</v>
      </c>
      <c r="AG58" s="109">
        <f t="shared" si="12"/>
        <v>16445</v>
      </c>
      <c r="AH58" s="207">
        <v>2592.52458766341</v>
      </c>
      <c r="AI58" s="109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7">
        <f t="shared" si="15"/>
        <v>0.900285629346181</v>
      </c>
      <c r="AO58" s="245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9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9">
        <f t="shared" si="0"/>
        <v>25500</v>
      </c>
      <c r="K59" s="207">
        <f t="shared" si="1"/>
        <v>2355.63619337952</v>
      </c>
      <c r="L59" s="109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9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9">
        <f t="shared" si="11"/>
        <v>3955.50577471644</v>
      </c>
      <c r="AE59" s="208">
        <v>0.35796432350375</v>
      </c>
      <c r="AF59" s="207">
        <v>6353.75</v>
      </c>
      <c r="AG59" s="109">
        <f t="shared" si="12"/>
        <v>12707.5</v>
      </c>
      <c r="AH59" s="207">
        <v>2115.20671302962</v>
      </c>
      <c r="AI59" s="109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9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9">
        <f t="shared" si="0"/>
        <v>36000</v>
      </c>
      <c r="K60" s="207">
        <f t="shared" si="1"/>
        <v>2988.98295816833</v>
      </c>
      <c r="L60" s="109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9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9">
        <f t="shared" si="11"/>
        <v>5019.00055059098</v>
      </c>
      <c r="AE60" s="208">
        <v>0.321730804525063</v>
      </c>
      <c r="AF60" s="207">
        <v>8970</v>
      </c>
      <c r="AG60" s="109">
        <f t="shared" si="12"/>
        <v>17940</v>
      </c>
      <c r="AH60" s="207">
        <v>2683.91054442853</v>
      </c>
      <c r="AI60" s="109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9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9">
        <f t="shared" si="0"/>
        <v>31500</v>
      </c>
      <c r="K61" s="207">
        <f t="shared" si="1"/>
        <v>2731.51624453103</v>
      </c>
      <c r="L61" s="109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9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9">
        <f t="shared" si="11"/>
        <v>4586.67102727502</v>
      </c>
      <c r="AE61" s="208">
        <v>0.336019855478023</v>
      </c>
      <c r="AF61" s="207">
        <v>7848.75</v>
      </c>
      <c r="AG61" s="109">
        <f t="shared" si="12"/>
        <v>15697.5</v>
      </c>
      <c r="AH61" s="207">
        <v>2452.72233183532</v>
      </c>
      <c r="AI61" s="109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9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9">
        <f t="shared" si="0"/>
        <v>25500</v>
      </c>
      <c r="K62" s="207">
        <f t="shared" si="1"/>
        <v>2090.57779295042</v>
      </c>
      <c r="L62" s="109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9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9">
        <f t="shared" si="11"/>
        <v>3510.42854399592</v>
      </c>
      <c r="AE62" s="208">
        <v>0.317685841085603</v>
      </c>
      <c r="AF62" s="207">
        <v>6353.75</v>
      </c>
      <c r="AG62" s="109">
        <f t="shared" si="12"/>
        <v>12707.5</v>
      </c>
      <c r="AH62" s="207">
        <v>1877.20166390182</v>
      </c>
      <c r="AI62" s="109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7">
        <f t="shared" si="15"/>
        <v>0.961922442710153</v>
      </c>
      <c r="AO62" s="245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9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9">
        <f t="shared" si="0"/>
        <v>36000</v>
      </c>
      <c r="K63" s="203">
        <f t="shared" si="1"/>
        <v>3166.77536262001</v>
      </c>
      <c r="L63" s="109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9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9">
        <f t="shared" si="11"/>
        <v>5317.54362973278</v>
      </c>
      <c r="AE63" s="204">
        <v>0.340868181393126</v>
      </c>
      <c r="AF63" s="203">
        <v>8970</v>
      </c>
      <c r="AG63" s="109">
        <f t="shared" si="12"/>
        <v>17940</v>
      </c>
      <c r="AH63" s="203">
        <v>2843.5564559996</v>
      </c>
      <c r="AI63" s="109">
        <f t="shared" si="13"/>
        <v>5687.1129119992</v>
      </c>
      <c r="AJ63" s="242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9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7">
        <v>18000</v>
      </c>
      <c r="J64" s="109">
        <f t="shared" si="0"/>
        <v>54000</v>
      </c>
      <c r="K64" s="207">
        <f t="shared" si="1"/>
        <v>4067.52134459704</v>
      </c>
      <c r="L64" s="109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9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9">
        <f t="shared" si="11"/>
        <v>6830.04625780254</v>
      </c>
      <c r="AE64" s="208">
        <v>0.29188231870951</v>
      </c>
      <c r="AF64" s="207">
        <v>13455</v>
      </c>
      <c r="AG64" s="109">
        <f t="shared" si="12"/>
        <v>26910</v>
      </c>
      <c r="AH64" s="207">
        <v>3652.36723635991</v>
      </c>
      <c r="AI64" s="109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9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9">
        <f t="shared" si="0"/>
        <v>40500</v>
      </c>
      <c r="K65" s="207">
        <f t="shared" si="1"/>
        <v>3268.75784957907</v>
      </c>
      <c r="L65" s="109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9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9">
        <f t="shared" si="11"/>
        <v>5488.78922241818</v>
      </c>
      <c r="AE65" s="208">
        <v>0.312751522644911</v>
      </c>
      <c r="AF65" s="207">
        <v>10091.25</v>
      </c>
      <c r="AG65" s="109">
        <f t="shared" si="12"/>
        <v>20182.5</v>
      </c>
      <c r="AH65" s="207">
        <v>2935.13003668813</v>
      </c>
      <c r="AI65" s="109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9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9">
        <v>3</v>
      </c>
      <c r="H66" s="189">
        <v>3</v>
      </c>
      <c r="I66" s="207">
        <v>40000</v>
      </c>
      <c r="J66" s="109">
        <f t="shared" si="0"/>
        <v>120000</v>
      </c>
      <c r="K66" s="207">
        <f t="shared" si="1"/>
        <v>8800</v>
      </c>
      <c r="L66" s="109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9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9">
        <f t="shared" si="11"/>
        <v>13205.9875669155</v>
      </c>
      <c r="AE66" s="208">
        <v>0.264119751338311</v>
      </c>
      <c r="AF66" s="207">
        <v>28750</v>
      </c>
      <c r="AG66" s="109">
        <f t="shared" si="12"/>
        <v>57500</v>
      </c>
      <c r="AH66" s="207">
        <v>7061.90185140809</v>
      </c>
      <c r="AI66" s="109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7">
        <v>22000</v>
      </c>
      <c r="J67" s="109">
        <f t="shared" si="0"/>
        <v>66000</v>
      </c>
      <c r="K67" s="207">
        <f t="shared" si="1"/>
        <v>5532.56027364355</v>
      </c>
      <c r="L67" s="109">
        <f t="shared" si="2"/>
        <v>16597.6808209306</v>
      </c>
      <c r="M67" s="208">
        <v>0.251480012438343</v>
      </c>
      <c r="N67" s="209">
        <v>27500</v>
      </c>
      <c r="O67" s="206">
        <f t="shared" si="3"/>
        <v>82500</v>
      </c>
      <c r="P67" s="207">
        <f t="shared" si="4"/>
        <v>6397.02281640034</v>
      </c>
      <c r="Q67" s="109">
        <f t="shared" si="5"/>
        <v>19191.068449201</v>
      </c>
      <c r="R67" s="208">
        <v>0.232619011505467</v>
      </c>
      <c r="S67" s="222">
        <v>66156.62</v>
      </c>
      <c r="T67" s="222">
        <v>17591.42</v>
      </c>
      <c r="U67" s="219">
        <f t="shared" si="6"/>
        <v>1.00237303030303</v>
      </c>
      <c r="V67" s="219">
        <f t="shared" si="7"/>
        <v>1.05987217068401</v>
      </c>
      <c r="W67" s="223">
        <f t="shared" si="8"/>
        <v>0.801898424242424</v>
      </c>
      <c r="X67" s="223">
        <f t="shared" si="9"/>
        <v>0.916646201672654</v>
      </c>
      <c r="Y67" s="192">
        <f t="shared" si="25"/>
        <v>900</v>
      </c>
      <c r="Z67" s="230">
        <f>(T67-L67)*0.2</f>
        <v>198.74783581388</v>
      </c>
      <c r="AA67" s="234">
        <v>14300</v>
      </c>
      <c r="AB67" s="206">
        <f t="shared" si="10"/>
        <v>28600</v>
      </c>
      <c r="AC67" s="207">
        <v>4645.04539641323</v>
      </c>
      <c r="AD67" s="109">
        <f t="shared" si="11"/>
        <v>9290.09079282646</v>
      </c>
      <c r="AE67" s="208">
        <v>0.324828349399526</v>
      </c>
      <c r="AF67" s="207">
        <v>16445</v>
      </c>
      <c r="AG67" s="109">
        <f t="shared" si="12"/>
        <v>32890</v>
      </c>
      <c r="AH67" s="207">
        <v>4967.87605146395</v>
      </c>
      <c r="AI67" s="109">
        <f t="shared" si="13"/>
        <v>9935.7521029279</v>
      </c>
      <c r="AJ67" s="243">
        <v>0.302090364941559</v>
      </c>
      <c r="AK67" s="244">
        <v>43781.39</v>
      </c>
      <c r="AL67" s="244">
        <v>12420.96</v>
      </c>
      <c r="AM67" s="245">
        <f t="shared" si="14"/>
        <v>1.53081783216783</v>
      </c>
      <c r="AN67" s="245">
        <f t="shared" si="15"/>
        <v>1.33701169095044</v>
      </c>
      <c r="AO67" s="245">
        <f t="shared" si="16"/>
        <v>1.33114594101551</v>
      </c>
      <c r="AP67" s="245">
        <f t="shared" si="17"/>
        <v>1.2501278082753</v>
      </c>
      <c r="AQ67" s="192">
        <v>500</v>
      </c>
      <c r="AR67" s="230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9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7">
        <v>7000</v>
      </c>
      <c r="J68" s="109">
        <f t="shared" ref="J68:J131" si="27">I68*3</f>
        <v>21000</v>
      </c>
      <c r="K68" s="207">
        <f t="shared" ref="K68:K131" si="28">I68*M68</f>
        <v>1810.01108718606</v>
      </c>
      <c r="L68" s="109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9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9">
        <f t="shared" ref="AD68:AD131" si="38">AC68*2</f>
        <v>3039.31028389992</v>
      </c>
      <c r="AE68" s="208">
        <v>0.333990141087904</v>
      </c>
      <c r="AF68" s="207">
        <v>5232.5</v>
      </c>
      <c r="AG68" s="109">
        <f t="shared" ref="AG68:AG131" si="39">AF68*2</f>
        <v>10465</v>
      </c>
      <c r="AH68" s="207">
        <v>1625.27117431549</v>
      </c>
      <c r="AI68" s="109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7">
        <f t="shared" ref="AN68:AN131" si="42">AL68/AD68</f>
        <v>0.775416058203817</v>
      </c>
      <c r="AO68" s="245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9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9">
        <f t="shared" si="27"/>
        <v>69000</v>
      </c>
      <c r="K69" s="207">
        <f t="shared" si="28"/>
        <v>5687.30745424912</v>
      </c>
      <c r="L69" s="109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9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9">
        <f t="shared" si="38"/>
        <v>9549.93710025996</v>
      </c>
      <c r="AE69" s="208">
        <v>0.319395889640802</v>
      </c>
      <c r="AF69" s="207">
        <v>17192.5</v>
      </c>
      <c r="AG69" s="109">
        <f t="shared" si="39"/>
        <v>34385</v>
      </c>
      <c r="AH69" s="207">
        <v>5106.82886436402</v>
      </c>
      <c r="AI69" s="109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7">
        <f t="shared" si="42"/>
        <v>0.776512967797258</v>
      </c>
      <c r="AO69" s="245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9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7">
        <v>12000</v>
      </c>
      <c r="J70" s="109">
        <f t="shared" si="27"/>
        <v>36000</v>
      </c>
      <c r="K70" s="207">
        <f t="shared" si="28"/>
        <v>2440.87701884138</v>
      </c>
      <c r="L70" s="109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9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9">
        <f t="shared" si="38"/>
        <v>3757.0860501819</v>
      </c>
      <c r="AE70" s="208">
        <v>0.262733290222511</v>
      </c>
      <c r="AF70" s="207">
        <v>8222.5</v>
      </c>
      <c r="AG70" s="109">
        <f t="shared" si="39"/>
        <v>16445</v>
      </c>
      <c r="AH70" s="207">
        <v>2009.10176533477</v>
      </c>
      <c r="AI70" s="109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7">
        <f t="shared" si="42"/>
        <v>0.892377751059941</v>
      </c>
      <c r="AO70" s="245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9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9">
        <f t="shared" si="27"/>
        <v>45000</v>
      </c>
      <c r="K71" s="207">
        <f t="shared" si="28"/>
        <v>3787.3709358403</v>
      </c>
      <c r="L71" s="109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9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9">
        <f t="shared" si="38"/>
        <v>6359.62702976518</v>
      </c>
      <c r="AE71" s="208">
        <v>0.326134719475138</v>
      </c>
      <c r="AF71" s="207">
        <v>11212.5</v>
      </c>
      <c r="AG71" s="109">
        <f t="shared" si="39"/>
        <v>22425</v>
      </c>
      <c r="AH71" s="207">
        <v>3400.81055416694</v>
      </c>
      <c r="AI71" s="109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9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9">
        <f t="shared" si="27"/>
        <v>31500</v>
      </c>
      <c r="K72" s="207">
        <f t="shared" si="28"/>
        <v>2100</v>
      </c>
      <c r="L72" s="109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9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9">
        <f t="shared" si="38"/>
        <v>3415.81819923768</v>
      </c>
      <c r="AE72" s="208">
        <v>0.250243091519244</v>
      </c>
      <c r="AF72" s="207">
        <v>7848.75</v>
      </c>
      <c r="AG72" s="109">
        <f t="shared" si="39"/>
        <v>15697.5</v>
      </c>
      <c r="AH72" s="207">
        <v>1826.60878204235</v>
      </c>
      <c r="AI72" s="109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7">
        <f t="shared" si="42"/>
        <v>0.926700373195049</v>
      </c>
      <c r="AO72" s="245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9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9">
        <f t="shared" si="27"/>
        <v>36000</v>
      </c>
      <c r="K73" s="207">
        <f t="shared" si="28"/>
        <v>3002.82239236596</v>
      </c>
      <c r="L73" s="109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9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9">
        <f t="shared" si="38"/>
        <v>5042.23926718118</v>
      </c>
      <c r="AE73" s="208">
        <v>0.323220465844947</v>
      </c>
      <c r="AF73" s="207">
        <v>8970</v>
      </c>
      <c r="AG73" s="109">
        <f t="shared" si="39"/>
        <v>17940</v>
      </c>
      <c r="AH73" s="207">
        <v>2696.33744812513</v>
      </c>
      <c r="AI73" s="109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7">
        <f t="shared" si="42"/>
        <v>0.899643939851338</v>
      </c>
      <c r="AO73" s="245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9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7">
        <v>13500</v>
      </c>
      <c r="J74" s="109">
        <f t="shared" si="27"/>
        <v>40500</v>
      </c>
      <c r="K74" s="207">
        <f t="shared" si="28"/>
        <v>2160</v>
      </c>
      <c r="L74" s="109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9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9">
        <f t="shared" si="38"/>
        <v>3062.47880179684</v>
      </c>
      <c r="AE74" s="208">
        <v>0.174500216626601</v>
      </c>
      <c r="AF74" s="207">
        <v>10091.25</v>
      </c>
      <c r="AG74" s="109">
        <f t="shared" si="39"/>
        <v>20182.5</v>
      </c>
      <c r="AH74" s="207">
        <v>1637.66053926087</v>
      </c>
      <c r="AI74" s="109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7">
        <f t="shared" si="42"/>
        <v>0.998188133810564</v>
      </c>
      <c r="AO74" s="245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9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9">
        <f t="shared" si="27"/>
        <v>30000</v>
      </c>
      <c r="K75" s="207">
        <f t="shared" si="28"/>
        <v>2045.59926977135</v>
      </c>
      <c r="L75" s="109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9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9">
        <f t="shared" si="38"/>
        <v>3434.90210715772</v>
      </c>
      <c r="AE75" s="208">
        <v>0.264223239012133</v>
      </c>
      <c r="AF75" s="207">
        <v>7475</v>
      </c>
      <c r="AG75" s="109">
        <f t="shared" si="39"/>
        <v>14950</v>
      </c>
      <c r="AH75" s="207">
        <v>1836.8139018026</v>
      </c>
      <c r="AI75" s="109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9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9">
        <f t="shared" si="27"/>
        <v>75000</v>
      </c>
      <c r="K76" s="207">
        <f t="shared" si="28"/>
        <v>6125</v>
      </c>
      <c r="L76" s="109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9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9">
        <f t="shared" si="38"/>
        <v>7760.81173137888</v>
      </c>
      <c r="AE76" s="208">
        <v>0.298492758899187</v>
      </c>
      <c r="AF76" s="207">
        <v>14950</v>
      </c>
      <c r="AG76" s="109">
        <f t="shared" si="39"/>
        <v>29900</v>
      </c>
      <c r="AH76" s="207">
        <v>4150.09407335485</v>
      </c>
      <c r="AI76" s="109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9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9">
        <f t="shared" si="27"/>
        <v>22500</v>
      </c>
      <c r="K77" s="207">
        <f t="shared" si="28"/>
        <v>1200</v>
      </c>
      <c r="L77" s="109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9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9">
        <f t="shared" si="38"/>
        <v>1655.7092549705</v>
      </c>
      <c r="AE77" s="208">
        <v>0.169816333843129</v>
      </c>
      <c r="AF77" s="207">
        <v>5606.25</v>
      </c>
      <c r="AG77" s="109">
        <f t="shared" si="39"/>
        <v>11212.5</v>
      </c>
      <c r="AH77" s="207">
        <v>885.390524095477</v>
      </c>
      <c r="AI77" s="109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9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9">
        <v>2</v>
      </c>
      <c r="H78" s="189">
        <v>2</v>
      </c>
      <c r="I78" s="207">
        <v>15000</v>
      </c>
      <c r="J78" s="109">
        <f t="shared" si="27"/>
        <v>45000</v>
      </c>
      <c r="K78" s="207">
        <f t="shared" si="28"/>
        <v>3204.44400982875</v>
      </c>
      <c r="L78" s="109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9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9">
        <f t="shared" si="38"/>
        <v>5380.79556650412</v>
      </c>
      <c r="AE78" s="208">
        <v>0.275938234179699</v>
      </c>
      <c r="AF78" s="207">
        <v>11212.5</v>
      </c>
      <c r="AG78" s="109">
        <f t="shared" si="39"/>
        <v>22425</v>
      </c>
      <c r="AH78" s="207">
        <v>2877.38042918808</v>
      </c>
      <c r="AI78" s="109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9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9">
        <f t="shared" si="27"/>
        <v>72000</v>
      </c>
      <c r="K79" s="207">
        <f t="shared" si="28"/>
        <v>5280</v>
      </c>
      <c r="L79" s="109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9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9">
        <f t="shared" si="38"/>
        <v>8192.6808161648</v>
      </c>
      <c r="AE79" s="208">
        <v>0.273089360538826</v>
      </c>
      <c r="AF79" s="207">
        <v>17250</v>
      </c>
      <c r="AG79" s="109">
        <f t="shared" si="39"/>
        <v>34500</v>
      </c>
      <c r="AH79" s="207">
        <v>4381.03606644412</v>
      </c>
      <c r="AI79" s="109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7">
        <f t="shared" si="42"/>
        <v>0.95950277770981</v>
      </c>
      <c r="AO79" s="245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9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7">
        <v>7500</v>
      </c>
      <c r="J80" s="109">
        <f t="shared" si="27"/>
        <v>22500</v>
      </c>
      <c r="K80" s="207">
        <f t="shared" si="28"/>
        <v>1350</v>
      </c>
      <c r="L80" s="109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9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9">
        <f t="shared" si="38"/>
        <v>2246.68559202198</v>
      </c>
      <c r="AE80" s="208">
        <v>0.230429291489435</v>
      </c>
      <c r="AF80" s="207">
        <v>5606.25</v>
      </c>
      <c r="AG80" s="109">
        <f t="shared" si="39"/>
        <v>11212.5</v>
      </c>
      <c r="AH80" s="207">
        <v>1201.41512033376</v>
      </c>
      <c r="AI80" s="109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9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7">
        <v>8500</v>
      </c>
      <c r="J81" s="109">
        <f t="shared" si="27"/>
        <v>25500</v>
      </c>
      <c r="K81" s="207">
        <f t="shared" si="28"/>
        <v>1572.5</v>
      </c>
      <c r="L81" s="109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9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9">
        <f t="shared" si="38"/>
        <v>2520.44101555156</v>
      </c>
      <c r="AE81" s="208">
        <v>0.228094209552178</v>
      </c>
      <c r="AF81" s="207">
        <v>6353.75</v>
      </c>
      <c r="AG81" s="109">
        <f t="shared" si="39"/>
        <v>12707.5</v>
      </c>
      <c r="AH81" s="207">
        <v>1347.8058330662</v>
      </c>
      <c r="AI81" s="109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9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7">
        <v>18000</v>
      </c>
      <c r="J82" s="109">
        <f t="shared" si="27"/>
        <v>54000</v>
      </c>
      <c r="K82" s="207">
        <f t="shared" si="28"/>
        <v>4346.4547742587</v>
      </c>
      <c r="L82" s="109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9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9">
        <f t="shared" si="38"/>
        <v>7298.4219751094</v>
      </c>
      <c r="AE82" s="208">
        <v>0.311898375004675</v>
      </c>
      <c r="AF82" s="207">
        <v>13455</v>
      </c>
      <c r="AG82" s="109">
        <f t="shared" si="39"/>
        <v>26910</v>
      </c>
      <c r="AH82" s="207">
        <v>3902.83115118975</v>
      </c>
      <c r="AI82" s="109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7">
        <f t="shared" si="42"/>
        <v>0.790400996225425</v>
      </c>
      <c r="AO82" s="245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9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9">
        <v>2</v>
      </c>
      <c r="H83" s="189">
        <v>1</v>
      </c>
      <c r="I83" s="207">
        <v>6500</v>
      </c>
      <c r="J83" s="109">
        <f t="shared" si="27"/>
        <v>19500</v>
      </c>
      <c r="K83" s="207">
        <f t="shared" si="28"/>
        <v>1339.12512930804</v>
      </c>
      <c r="L83" s="109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9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9">
        <f t="shared" si="38"/>
        <v>2248.61427962976</v>
      </c>
      <c r="AE83" s="208">
        <v>0.266108198772752</v>
      </c>
      <c r="AF83" s="207">
        <v>4858.75</v>
      </c>
      <c r="AG83" s="109">
        <f t="shared" si="39"/>
        <v>9717.5</v>
      </c>
      <c r="AH83" s="207">
        <v>1202.44648603201</v>
      </c>
      <c r="AI83" s="109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9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7">
        <v>35000</v>
      </c>
      <c r="J84" s="109">
        <f t="shared" si="27"/>
        <v>105000</v>
      </c>
      <c r="K84" s="207">
        <f t="shared" si="28"/>
        <v>7700</v>
      </c>
      <c r="L84" s="109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9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9">
        <f t="shared" si="38"/>
        <v>11397.5972771906</v>
      </c>
      <c r="AE84" s="208">
        <v>0.259036301754333</v>
      </c>
      <c r="AF84" s="207">
        <v>25300</v>
      </c>
      <c r="AG84" s="109">
        <f t="shared" si="39"/>
        <v>50600</v>
      </c>
      <c r="AH84" s="207">
        <v>6094.86514397769</v>
      </c>
      <c r="AI84" s="109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7">
        <f t="shared" si="42"/>
        <v>0.93848464196978</v>
      </c>
      <c r="AO84" s="245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9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9">
        <v>3</v>
      </c>
      <c r="H85" s="189">
        <v>1</v>
      </c>
      <c r="I85" s="207">
        <v>15000</v>
      </c>
      <c r="J85" s="109">
        <f t="shared" si="27"/>
        <v>45000</v>
      </c>
      <c r="K85" s="207">
        <f t="shared" si="28"/>
        <v>3190.82276287517</v>
      </c>
      <c r="L85" s="109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9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9">
        <f t="shared" si="38"/>
        <v>5357.9232226612</v>
      </c>
      <c r="AE85" s="208">
        <v>0.274765293469806</v>
      </c>
      <c r="AF85" s="207">
        <v>11212.5</v>
      </c>
      <c r="AG85" s="109">
        <f t="shared" si="39"/>
        <v>22425</v>
      </c>
      <c r="AH85" s="207">
        <v>2865.14944331808</v>
      </c>
      <c r="AI85" s="109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9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7">
        <v>10500</v>
      </c>
      <c r="J86" s="109">
        <f t="shared" si="27"/>
        <v>31500</v>
      </c>
      <c r="K86" s="207">
        <f t="shared" si="28"/>
        <v>1837.5</v>
      </c>
      <c r="L86" s="109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9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9">
        <f t="shared" si="38"/>
        <v>3040.10658431652</v>
      </c>
      <c r="AE86" s="208">
        <v>0.22271843108546</v>
      </c>
      <c r="AF86" s="207">
        <v>7848.75</v>
      </c>
      <c r="AG86" s="109">
        <f t="shared" si="39"/>
        <v>15697.5</v>
      </c>
      <c r="AH86" s="207">
        <v>1625.69699596326</v>
      </c>
      <c r="AI86" s="109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9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3">
        <v>11000</v>
      </c>
      <c r="J87" s="109">
        <f t="shared" si="27"/>
        <v>33000</v>
      </c>
      <c r="K87" s="203">
        <f t="shared" si="28"/>
        <v>1815</v>
      </c>
      <c r="L87" s="109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9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9">
        <f t="shared" si="38"/>
        <v>2749.74644159994</v>
      </c>
      <c r="AE87" s="204">
        <v>0.192289960951044</v>
      </c>
      <c r="AF87" s="203">
        <v>8222.5</v>
      </c>
      <c r="AG87" s="109">
        <f t="shared" si="39"/>
        <v>16445</v>
      </c>
      <c r="AH87" s="203">
        <v>1470.42690964557</v>
      </c>
      <c r="AI87" s="109">
        <f t="shared" si="40"/>
        <v>2940.85381929114</v>
      </c>
      <c r="AJ87" s="242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9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9">
        <f t="shared" si="27"/>
        <v>30000</v>
      </c>
      <c r="K88" s="207">
        <f t="shared" si="28"/>
        <v>2319.63140254076</v>
      </c>
      <c r="L88" s="109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9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9">
        <f t="shared" si="38"/>
        <v>3895.0477300997</v>
      </c>
      <c r="AE88" s="208">
        <v>0.299619056161515</v>
      </c>
      <c r="AF88" s="207">
        <v>7475</v>
      </c>
      <c r="AG88" s="109">
        <f t="shared" si="39"/>
        <v>14950</v>
      </c>
      <c r="AH88" s="207">
        <v>2082.87677367081</v>
      </c>
      <c r="AI88" s="109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7">
        <f t="shared" si="42"/>
        <v>0.527705985247936</v>
      </c>
      <c r="AO88" s="245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8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9">
        <f t="shared" si="27"/>
        <v>30000</v>
      </c>
      <c r="K89" s="207">
        <f t="shared" si="28"/>
        <v>2307.36372521544</v>
      </c>
      <c r="L89" s="109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9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9">
        <f t="shared" si="38"/>
        <v>3874.4482552576</v>
      </c>
      <c r="AE89" s="208">
        <v>0.298034481173662</v>
      </c>
      <c r="AF89" s="207">
        <v>7475</v>
      </c>
      <c r="AG89" s="109">
        <f t="shared" si="39"/>
        <v>14950</v>
      </c>
      <c r="AH89" s="207">
        <v>2071.861204499</v>
      </c>
      <c r="AI89" s="109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9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7">
        <v>9500</v>
      </c>
      <c r="J90" s="109">
        <f t="shared" si="27"/>
        <v>28500</v>
      </c>
      <c r="K90" s="207">
        <f t="shared" si="28"/>
        <v>2201.486306775</v>
      </c>
      <c r="L90" s="109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9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9">
        <f t="shared" si="38"/>
        <v>4085.78478382386</v>
      </c>
      <c r="AE90" s="208">
        <v>0.299324892587829</v>
      </c>
      <c r="AF90" s="207">
        <v>7848.75</v>
      </c>
      <c r="AG90" s="109">
        <f t="shared" si="39"/>
        <v>15697.5</v>
      </c>
      <c r="AH90" s="207">
        <v>2184.87341314981</v>
      </c>
      <c r="AI90" s="109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8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9">
        <f t="shared" si="27"/>
        <v>60000</v>
      </c>
      <c r="K91" s="207">
        <f t="shared" si="28"/>
        <v>4388.93422405688</v>
      </c>
      <c r="L91" s="109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9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9">
        <f t="shared" si="38"/>
        <v>7369.75205122884</v>
      </c>
      <c r="AE91" s="208">
        <v>0.28345200197034</v>
      </c>
      <c r="AF91" s="207">
        <v>14950</v>
      </c>
      <c r="AG91" s="109">
        <f t="shared" si="39"/>
        <v>29900</v>
      </c>
      <c r="AH91" s="207">
        <v>3940.97490939462</v>
      </c>
      <c r="AI91" s="109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9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9">
        <f t="shared" si="27"/>
        <v>30000</v>
      </c>
      <c r="K92" s="207">
        <f t="shared" si="28"/>
        <v>2229.00137952835</v>
      </c>
      <c r="L92" s="109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9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9">
        <f t="shared" si="38"/>
        <v>3742.86481645802</v>
      </c>
      <c r="AE92" s="208">
        <v>0.287912678189078</v>
      </c>
      <c r="AF92" s="207">
        <v>7475</v>
      </c>
      <c r="AG92" s="109">
        <f t="shared" si="39"/>
        <v>14950</v>
      </c>
      <c r="AH92" s="207">
        <v>2001.49696060092</v>
      </c>
      <c r="AI92" s="109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9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9">
        <v>3</v>
      </c>
      <c r="H93" s="189">
        <v>1</v>
      </c>
      <c r="I93" s="207">
        <v>14000</v>
      </c>
      <c r="J93" s="109">
        <f t="shared" si="27"/>
        <v>42000</v>
      </c>
      <c r="K93" s="207">
        <f t="shared" si="28"/>
        <v>3007.94135761881</v>
      </c>
      <c r="L93" s="109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9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9">
        <f t="shared" si="38"/>
        <v>3788.12614725118</v>
      </c>
      <c r="AE93" s="208">
        <v>0.277518399066021</v>
      </c>
      <c r="AF93" s="207">
        <v>7848.75</v>
      </c>
      <c r="AG93" s="109">
        <f t="shared" si="39"/>
        <v>15697.5</v>
      </c>
      <c r="AH93" s="207">
        <v>2025.70045724257</v>
      </c>
      <c r="AI93" s="109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9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9">
        <v>2</v>
      </c>
      <c r="H94" s="189">
        <v>0</v>
      </c>
      <c r="I94" s="207">
        <v>10500</v>
      </c>
      <c r="J94" s="109">
        <f t="shared" si="27"/>
        <v>31500</v>
      </c>
      <c r="K94" s="207">
        <f t="shared" si="28"/>
        <v>2122.95546272515</v>
      </c>
      <c r="L94" s="109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9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9">
        <f t="shared" si="38"/>
        <v>3564.79604782598</v>
      </c>
      <c r="AE94" s="208">
        <v>0.26115721962095</v>
      </c>
      <c r="AF94" s="207">
        <v>7848.75</v>
      </c>
      <c r="AG94" s="109">
        <f t="shared" si="39"/>
        <v>15697.5</v>
      </c>
      <c r="AH94" s="207">
        <v>1906.27468657494</v>
      </c>
      <c r="AI94" s="109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9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9">
        <v>4</v>
      </c>
      <c r="H95" s="189">
        <v>0</v>
      </c>
      <c r="I95" s="207">
        <v>13500</v>
      </c>
      <c r="J95" s="109">
        <f t="shared" si="27"/>
        <v>40500</v>
      </c>
      <c r="K95" s="207">
        <f t="shared" si="28"/>
        <v>3147.9473750143</v>
      </c>
      <c r="L95" s="109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9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9">
        <f t="shared" si="38"/>
        <v>5403.39337389028</v>
      </c>
      <c r="AE95" s="208">
        <v>0.301192495757541</v>
      </c>
      <c r="AF95" s="207">
        <v>10315.5</v>
      </c>
      <c r="AG95" s="109">
        <f t="shared" si="39"/>
        <v>20631</v>
      </c>
      <c r="AH95" s="207">
        <v>2889.46460668783</v>
      </c>
      <c r="AI95" s="109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9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9">
        <f t="shared" si="27"/>
        <v>45000</v>
      </c>
      <c r="K96" s="207">
        <f t="shared" si="28"/>
        <v>3005.25815281145</v>
      </c>
      <c r="L96" s="109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9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9">
        <f t="shared" si="38"/>
        <v>5046.32931492922</v>
      </c>
      <c r="AE96" s="208">
        <v>0.258786118714319</v>
      </c>
      <c r="AF96" s="207">
        <v>11212.5</v>
      </c>
      <c r="AG96" s="109">
        <f t="shared" si="39"/>
        <v>22425</v>
      </c>
      <c r="AH96" s="207">
        <v>2698.5246011584</v>
      </c>
      <c r="AI96" s="109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9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9">
        <f t="shared" si="27"/>
        <v>21000</v>
      </c>
      <c r="K97" s="207">
        <f t="shared" si="28"/>
        <v>1770.61321317975</v>
      </c>
      <c r="L97" s="109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9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9">
        <f t="shared" si="38"/>
        <v>2760.78649519306</v>
      </c>
      <c r="AE97" s="208">
        <v>0.32672029528912</v>
      </c>
      <c r="AF97" s="207">
        <v>4858.75</v>
      </c>
      <c r="AG97" s="109">
        <f t="shared" si="39"/>
        <v>9717.5</v>
      </c>
      <c r="AH97" s="207">
        <v>1476.33057830449</v>
      </c>
      <c r="AI97" s="109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9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7">
        <v>13000</v>
      </c>
      <c r="J98" s="109">
        <f t="shared" si="27"/>
        <v>39000</v>
      </c>
      <c r="K98" s="207">
        <f t="shared" si="28"/>
        <v>3232.07804368849</v>
      </c>
      <c r="L98" s="109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9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9">
        <f t="shared" si="38"/>
        <v>5427.19771502694</v>
      </c>
      <c r="AE98" s="208">
        <v>0.321135959469049</v>
      </c>
      <c r="AF98" s="207">
        <v>9717.5</v>
      </c>
      <c r="AG98" s="109">
        <f t="shared" si="39"/>
        <v>19435</v>
      </c>
      <c r="AH98" s="207">
        <v>2902.19397811065</v>
      </c>
      <c r="AI98" s="109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9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7">
        <v>14000</v>
      </c>
      <c r="J99" s="109">
        <f t="shared" si="27"/>
        <v>42000</v>
      </c>
      <c r="K99" s="207">
        <f t="shared" si="28"/>
        <v>3680.93439563581</v>
      </c>
      <c r="L99" s="109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9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9">
        <f t="shared" si="38"/>
        <v>5518.66280298078</v>
      </c>
      <c r="AE99" s="208">
        <v>0.339610018644971</v>
      </c>
      <c r="AF99" s="207">
        <v>9343.75</v>
      </c>
      <c r="AG99" s="109">
        <f t="shared" si="39"/>
        <v>18687.5</v>
      </c>
      <c r="AH99" s="207">
        <v>2951.10493389397</v>
      </c>
      <c r="AI99" s="109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9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3">
        <v>13500</v>
      </c>
      <c r="J100" s="109">
        <f t="shared" si="27"/>
        <v>40500</v>
      </c>
      <c r="K100" s="203">
        <f t="shared" si="28"/>
        <v>3320.5557086545</v>
      </c>
      <c r="L100" s="109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9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9">
        <f t="shared" si="38"/>
        <v>5575.76646078236</v>
      </c>
      <c r="AE100" s="204">
        <v>0.317707490642869</v>
      </c>
      <c r="AF100" s="203">
        <v>10091.25</v>
      </c>
      <c r="AG100" s="109">
        <f t="shared" si="39"/>
        <v>20182.5</v>
      </c>
      <c r="AH100" s="203">
        <v>2981.64111490337</v>
      </c>
      <c r="AI100" s="109">
        <f t="shared" si="40"/>
        <v>5963.28222980674</v>
      </c>
      <c r="AJ100" s="242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9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9">
        <v>3</v>
      </c>
      <c r="H101" s="189">
        <v>0</v>
      </c>
      <c r="I101" s="207">
        <v>10000</v>
      </c>
      <c r="J101" s="109">
        <f t="shared" si="27"/>
        <v>30000</v>
      </c>
      <c r="K101" s="207">
        <f t="shared" si="28"/>
        <v>2553.9848341911</v>
      </c>
      <c r="L101" s="109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9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9">
        <f t="shared" si="38"/>
        <v>4288.56620074588</v>
      </c>
      <c r="AE101" s="208">
        <v>0.329889707749683</v>
      </c>
      <c r="AF101" s="207">
        <v>7475</v>
      </c>
      <c r="AG101" s="109">
        <f t="shared" si="39"/>
        <v>14950</v>
      </c>
      <c r="AH101" s="207">
        <v>2293.31077584886</v>
      </c>
      <c r="AI101" s="109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9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9">
        <f t="shared" si="27"/>
        <v>36000</v>
      </c>
      <c r="K102" s="207">
        <f t="shared" si="28"/>
        <v>3004.28093533322</v>
      </c>
      <c r="L102" s="109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9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9">
        <f t="shared" si="38"/>
        <v>5044.68840391372</v>
      </c>
      <c r="AE102" s="208">
        <v>0.323377461789341</v>
      </c>
      <c r="AF102" s="207">
        <v>8970</v>
      </c>
      <c r="AG102" s="109">
        <f t="shared" si="39"/>
        <v>17940</v>
      </c>
      <c r="AH102" s="207">
        <v>2697.64712399286</v>
      </c>
      <c r="AI102" s="109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9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9">
        <v>5</v>
      </c>
      <c r="H103" s="189">
        <v>1</v>
      </c>
      <c r="I103" s="207">
        <v>40000</v>
      </c>
      <c r="J103" s="109">
        <f t="shared" si="27"/>
        <v>120000</v>
      </c>
      <c r="K103" s="207">
        <f t="shared" si="28"/>
        <v>8000</v>
      </c>
      <c r="L103" s="109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9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9">
        <f t="shared" si="38"/>
        <v>12284.2508523224</v>
      </c>
      <c r="AE103" s="208">
        <v>0.245685017046449</v>
      </c>
      <c r="AF103" s="207">
        <v>28750</v>
      </c>
      <c r="AG103" s="109">
        <f t="shared" si="39"/>
        <v>57500</v>
      </c>
      <c r="AH103" s="207">
        <v>6569.00314327943</v>
      </c>
      <c r="AI103" s="109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9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9">
        <f t="shared" si="27"/>
        <v>30000</v>
      </c>
      <c r="K104" s="207">
        <f t="shared" si="28"/>
        <v>2103.34478047153</v>
      </c>
      <c r="L104" s="109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9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9">
        <f t="shared" si="38"/>
        <v>3531.8664438751</v>
      </c>
      <c r="AE104" s="208">
        <v>0.271682034144239</v>
      </c>
      <c r="AF104" s="207">
        <v>7475</v>
      </c>
      <c r="AG104" s="109">
        <f t="shared" si="39"/>
        <v>14950</v>
      </c>
      <c r="AH104" s="207">
        <v>1888.66558086221</v>
      </c>
      <c r="AI104" s="109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9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9">
        <f t="shared" si="27"/>
        <v>24000</v>
      </c>
      <c r="K105" s="207">
        <f t="shared" si="28"/>
        <v>1280</v>
      </c>
      <c r="L105" s="109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9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9">
        <f t="shared" si="38"/>
        <v>1886.48082874653</v>
      </c>
      <c r="AE105" s="208">
        <v>0.181392387379474</v>
      </c>
      <c r="AF105" s="207">
        <v>5980</v>
      </c>
      <c r="AG105" s="109">
        <f t="shared" si="39"/>
        <v>11960</v>
      </c>
      <c r="AH105" s="207">
        <v>1008.79562317221</v>
      </c>
      <c r="AI105" s="109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9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9">
        <f t="shared" si="27"/>
        <v>31500</v>
      </c>
      <c r="K106" s="207">
        <f t="shared" si="28"/>
        <v>2100</v>
      </c>
      <c r="L106" s="109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9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9">
        <f t="shared" si="38"/>
        <v>3388.6541050783</v>
      </c>
      <c r="AE106" s="208">
        <v>0.248253047991084</v>
      </c>
      <c r="AF106" s="207">
        <v>7848.75</v>
      </c>
      <c r="AG106" s="109">
        <f t="shared" si="39"/>
        <v>15697.5</v>
      </c>
      <c r="AH106" s="207">
        <v>1812.08278269062</v>
      </c>
      <c r="AI106" s="109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9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9">
        <f t="shared" si="27"/>
        <v>25500</v>
      </c>
      <c r="K107" s="207">
        <f t="shared" si="28"/>
        <v>2209.47080860302</v>
      </c>
      <c r="L107" s="109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9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9">
        <f t="shared" si="38"/>
        <v>3710.06973277926</v>
      </c>
      <c r="AE107" s="208">
        <v>0.335752916993597</v>
      </c>
      <c r="AF107" s="207">
        <v>6353.75</v>
      </c>
      <c r="AG107" s="109">
        <f t="shared" si="39"/>
        <v>12707.5</v>
      </c>
      <c r="AH107" s="207">
        <v>1983.9597896037</v>
      </c>
      <c r="AI107" s="109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9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9">
        <v>3</v>
      </c>
      <c r="H108" s="189">
        <v>1</v>
      </c>
      <c r="I108" s="207">
        <v>8500</v>
      </c>
      <c r="J108" s="109">
        <f t="shared" si="27"/>
        <v>25500</v>
      </c>
      <c r="K108" s="207">
        <f t="shared" si="28"/>
        <v>2013.88715716473</v>
      </c>
      <c r="L108" s="109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9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9">
        <f t="shared" si="38"/>
        <v>3381.6521847391</v>
      </c>
      <c r="AE108" s="208">
        <v>0.306031871922091</v>
      </c>
      <c r="AF108" s="207">
        <v>6353.75</v>
      </c>
      <c r="AG108" s="109">
        <f t="shared" si="39"/>
        <v>12707.5</v>
      </c>
      <c r="AH108" s="207">
        <v>1808.33850578923</v>
      </c>
      <c r="AI108" s="109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9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9">
        <f t="shared" si="27"/>
        <v>28500</v>
      </c>
      <c r="K109" s="207">
        <f t="shared" si="28"/>
        <v>2311.82854096569</v>
      </c>
      <c r="L109" s="109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9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9">
        <f t="shared" si="38"/>
        <v>3881.94542503824</v>
      </c>
      <c r="AE109" s="208">
        <v>0.314327564780424</v>
      </c>
      <c r="AF109" s="207">
        <v>7101.25</v>
      </c>
      <c r="AG109" s="109">
        <f t="shared" si="39"/>
        <v>14202.5</v>
      </c>
      <c r="AH109" s="207">
        <v>2075.8703160392</v>
      </c>
      <c r="AI109" s="109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9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9">
        <f t="shared" si="27"/>
        <v>33000</v>
      </c>
      <c r="K110" s="203">
        <f t="shared" si="28"/>
        <v>2951.4921765291</v>
      </c>
      <c r="L110" s="109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9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9">
        <f t="shared" si="38"/>
        <v>4956.04727975512</v>
      </c>
      <c r="AE110" s="204">
        <v>0.346576732850008</v>
      </c>
      <c r="AF110" s="203">
        <v>8222.5</v>
      </c>
      <c r="AG110" s="109">
        <f t="shared" si="39"/>
        <v>16445</v>
      </c>
      <c r="AH110" s="203">
        <v>2650.24628284905</v>
      </c>
      <c r="AI110" s="109">
        <f t="shared" si="40"/>
        <v>5300.4925656981</v>
      </c>
      <c r="AJ110" s="242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9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7">
        <v>10000</v>
      </c>
      <c r="J111" s="109">
        <f t="shared" si="27"/>
        <v>30000</v>
      </c>
      <c r="K111" s="207">
        <f t="shared" si="28"/>
        <v>1900</v>
      </c>
      <c r="L111" s="109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9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9">
        <f t="shared" si="38"/>
        <v>2943.68740182832</v>
      </c>
      <c r="AE111" s="208">
        <v>0.226437492448332</v>
      </c>
      <c r="AF111" s="207">
        <v>7475</v>
      </c>
      <c r="AG111" s="109">
        <f t="shared" si="39"/>
        <v>14950</v>
      </c>
      <c r="AH111" s="207">
        <v>1574.13683812769</v>
      </c>
      <c r="AI111" s="109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9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9">
        <f t="shared" si="27"/>
        <v>48000</v>
      </c>
      <c r="K112" s="207">
        <f t="shared" si="28"/>
        <v>3877.16013868277</v>
      </c>
      <c r="L112" s="109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9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9">
        <f t="shared" si="38"/>
        <v>6510.39806620482</v>
      </c>
      <c r="AE112" s="208">
        <v>0.312999907029078</v>
      </c>
      <c r="AF112" s="207">
        <v>11960</v>
      </c>
      <c r="AG112" s="109">
        <f t="shared" si="39"/>
        <v>23920</v>
      </c>
      <c r="AH112" s="207">
        <v>3481.43536590302</v>
      </c>
      <c r="AI112" s="109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9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9">
        <v>3</v>
      </c>
      <c r="H113" s="189">
        <v>1</v>
      </c>
      <c r="I113" s="207">
        <v>10000</v>
      </c>
      <c r="J113" s="109">
        <f t="shared" si="27"/>
        <v>30000</v>
      </c>
      <c r="K113" s="207">
        <f t="shared" si="28"/>
        <v>2245.04272417238</v>
      </c>
      <c r="L113" s="109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9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9">
        <f t="shared" si="38"/>
        <v>3769.8009076728</v>
      </c>
      <c r="AE113" s="208">
        <v>0.289984685205599</v>
      </c>
      <c r="AF113" s="207">
        <v>7475</v>
      </c>
      <c r="AG113" s="109">
        <f t="shared" si="39"/>
        <v>14950</v>
      </c>
      <c r="AH113" s="207">
        <v>2015.90103537802</v>
      </c>
      <c r="AI113" s="109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9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9">
        <f t="shared" si="27"/>
        <v>30000</v>
      </c>
      <c r="K114" s="207">
        <f t="shared" si="28"/>
        <v>2000</v>
      </c>
      <c r="L114" s="109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9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9">
        <f t="shared" si="38"/>
        <v>3213.28031644348</v>
      </c>
      <c r="AE114" s="208">
        <v>0.24717540895719</v>
      </c>
      <c r="AF114" s="207">
        <v>7475</v>
      </c>
      <c r="AG114" s="109">
        <f t="shared" si="39"/>
        <v>14950</v>
      </c>
      <c r="AH114" s="207">
        <v>1718.30164921815</v>
      </c>
      <c r="AI114" s="109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9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7">
        <v>10500</v>
      </c>
      <c r="J115" s="109">
        <f t="shared" si="27"/>
        <v>31500</v>
      </c>
      <c r="K115" s="207">
        <f t="shared" si="28"/>
        <v>2726.87567961291</v>
      </c>
      <c r="L115" s="109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9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9">
        <f t="shared" si="38"/>
        <v>4578.87874535002</v>
      </c>
      <c r="AE115" s="208">
        <v>0.335448992333334</v>
      </c>
      <c r="AF115" s="207">
        <v>7848.75</v>
      </c>
      <c r="AG115" s="109">
        <f t="shared" si="39"/>
        <v>15697.5</v>
      </c>
      <c r="AH115" s="207">
        <v>2448.55540907592</v>
      </c>
      <c r="AI115" s="109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9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9">
        <f t="shared" si="27"/>
        <v>24000</v>
      </c>
      <c r="K116" s="207">
        <f t="shared" si="28"/>
        <v>1872.35902704079</v>
      </c>
      <c r="L116" s="109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9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9">
        <f t="shared" si="38"/>
        <v>3144.00286623932</v>
      </c>
      <c r="AE116" s="208">
        <v>0.302307967907628</v>
      </c>
      <c r="AF116" s="207">
        <v>5980</v>
      </c>
      <c r="AG116" s="109">
        <f t="shared" si="39"/>
        <v>11960</v>
      </c>
      <c r="AH116" s="207">
        <v>1681.25553272148</v>
      </c>
      <c r="AI116" s="109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9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9">
        <v>2</v>
      </c>
      <c r="H117" s="189">
        <v>2</v>
      </c>
      <c r="I117" s="207">
        <v>8000</v>
      </c>
      <c r="J117" s="109">
        <f t="shared" si="27"/>
        <v>24000</v>
      </c>
      <c r="K117" s="207">
        <f t="shared" si="28"/>
        <v>1600</v>
      </c>
      <c r="L117" s="109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9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9">
        <f t="shared" si="38"/>
        <v>2658.21787037858</v>
      </c>
      <c r="AE117" s="208">
        <v>0.255597872151787</v>
      </c>
      <c r="AF117" s="207">
        <v>5980</v>
      </c>
      <c r="AG117" s="109">
        <f t="shared" si="39"/>
        <v>11960</v>
      </c>
      <c r="AH117" s="207">
        <v>1421.48200618495</v>
      </c>
      <c r="AI117" s="109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9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9">
        <f t="shared" si="27"/>
        <v>42000</v>
      </c>
      <c r="K118" s="207">
        <f t="shared" si="28"/>
        <v>3544.15784126408</v>
      </c>
      <c r="L118" s="109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9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9">
        <f t="shared" si="38"/>
        <v>5951.23170845594</v>
      </c>
      <c r="AE118" s="208">
        <v>0.326990753211865</v>
      </c>
      <c r="AF118" s="207">
        <v>10465</v>
      </c>
      <c r="AG118" s="109">
        <f t="shared" si="39"/>
        <v>20930</v>
      </c>
      <c r="AH118" s="207">
        <v>3182.42115609681</v>
      </c>
      <c r="AI118" s="109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9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9">
        <f t="shared" si="27"/>
        <v>18000</v>
      </c>
      <c r="K119" s="207">
        <f t="shared" si="28"/>
        <v>1607.86733471036</v>
      </c>
      <c r="L119" s="109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9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9">
        <f t="shared" si="38"/>
        <v>2699.8772328678</v>
      </c>
      <c r="AE119" s="208">
        <v>0.346138106777924</v>
      </c>
      <c r="AF119" s="207">
        <v>4485</v>
      </c>
      <c r="AG119" s="109">
        <f t="shared" si="39"/>
        <v>8970</v>
      </c>
      <c r="AH119" s="207">
        <v>1443.75935027606</v>
      </c>
      <c r="AI119" s="109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9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9">
        <v>2</v>
      </c>
      <c r="H120" s="189">
        <v>2</v>
      </c>
      <c r="I120" s="207">
        <v>8000</v>
      </c>
      <c r="J120" s="109">
        <f t="shared" si="27"/>
        <v>24000</v>
      </c>
      <c r="K120" s="207">
        <f t="shared" si="28"/>
        <v>1847.47246518138</v>
      </c>
      <c r="L120" s="109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9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9">
        <f t="shared" si="38"/>
        <v>3102.21418111706</v>
      </c>
      <c r="AE120" s="208">
        <v>0.29828982510741</v>
      </c>
      <c r="AF120" s="207">
        <v>5980</v>
      </c>
      <c r="AG120" s="109">
        <f t="shared" si="39"/>
        <v>11960</v>
      </c>
      <c r="AH120" s="207">
        <v>1658.90903335235</v>
      </c>
      <c r="AI120" s="109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9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9">
        <f t="shared" si="27"/>
        <v>42000</v>
      </c>
      <c r="K121" s="207">
        <f t="shared" si="28"/>
        <v>2940</v>
      </c>
      <c r="L121" s="109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9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9">
        <f t="shared" si="38"/>
        <v>4724.25923305506</v>
      </c>
      <c r="AE121" s="208">
        <v>0.259574683134893</v>
      </c>
      <c r="AF121" s="207">
        <v>10465</v>
      </c>
      <c r="AG121" s="109">
        <f t="shared" si="39"/>
        <v>20930</v>
      </c>
      <c r="AH121" s="207">
        <v>2526.29762487619</v>
      </c>
      <c r="AI121" s="109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9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7">
        <v>8500</v>
      </c>
      <c r="J122" s="109">
        <f t="shared" si="27"/>
        <v>25500</v>
      </c>
      <c r="K122" s="207">
        <f t="shared" si="28"/>
        <v>1959.29381837828</v>
      </c>
      <c r="L122" s="109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9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9">
        <f t="shared" si="38"/>
        <v>3289.98087002686</v>
      </c>
      <c r="AE122" s="208">
        <v>0.297735825341798</v>
      </c>
      <c r="AF122" s="207">
        <v>6353.75</v>
      </c>
      <c r="AG122" s="109">
        <f t="shared" si="39"/>
        <v>12707.5</v>
      </c>
      <c r="AH122" s="207">
        <v>1759.31727024687</v>
      </c>
      <c r="AI122" s="109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9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9">
        <f t="shared" si="27"/>
        <v>18000</v>
      </c>
      <c r="K123" s="207">
        <f t="shared" si="28"/>
        <v>1734.02389881257</v>
      </c>
      <c r="L123" s="109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9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9">
        <f t="shared" si="38"/>
        <v>2911.71513008944</v>
      </c>
      <c r="AE123" s="208">
        <v>0.373296811549928</v>
      </c>
      <c r="AF123" s="207">
        <v>4485</v>
      </c>
      <c r="AG123" s="109">
        <f t="shared" si="39"/>
        <v>8970</v>
      </c>
      <c r="AH123" s="207">
        <v>1557.03966581533</v>
      </c>
      <c r="AI123" s="109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9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9">
        <f t="shared" si="27"/>
        <v>37500</v>
      </c>
      <c r="K124" s="207">
        <f t="shared" si="28"/>
        <v>2663.34180523624</v>
      </c>
      <c r="L124" s="109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9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9">
        <f t="shared" si="38"/>
        <v>4472.1947812925</v>
      </c>
      <c r="AE124" s="208">
        <v>0.275211986541077</v>
      </c>
      <c r="AF124" s="207">
        <v>9343.75</v>
      </c>
      <c r="AG124" s="109">
        <f t="shared" si="39"/>
        <v>18687.5</v>
      </c>
      <c r="AH124" s="207">
        <v>2391.50615929617</v>
      </c>
      <c r="AI124" s="109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9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9">
        <f t="shared" si="27"/>
        <v>30000</v>
      </c>
      <c r="K125" s="207">
        <f t="shared" si="28"/>
        <v>1650</v>
      </c>
      <c r="L125" s="109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9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9">
        <f t="shared" si="38"/>
        <v>2525.59038126776</v>
      </c>
      <c r="AE125" s="208">
        <v>0.194276183174443</v>
      </c>
      <c r="AF125" s="207">
        <v>7475</v>
      </c>
      <c r="AG125" s="109">
        <f t="shared" si="39"/>
        <v>14950</v>
      </c>
      <c r="AH125" s="207">
        <v>1350.55945638293</v>
      </c>
      <c r="AI125" s="109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9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9">
        <v>3</v>
      </c>
      <c r="H126" s="189">
        <v>1</v>
      </c>
      <c r="I126" s="207">
        <v>9500</v>
      </c>
      <c r="J126" s="109">
        <f t="shared" si="27"/>
        <v>28500</v>
      </c>
      <c r="K126" s="207">
        <f t="shared" si="28"/>
        <v>1900</v>
      </c>
      <c r="L126" s="109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9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9">
        <f t="shared" si="38"/>
        <v>2894.37486581096</v>
      </c>
      <c r="AE126" s="208">
        <v>0.234362337312629</v>
      </c>
      <c r="AF126" s="207">
        <v>7101.25</v>
      </c>
      <c r="AG126" s="109">
        <f t="shared" si="39"/>
        <v>14202.5</v>
      </c>
      <c r="AH126" s="207">
        <v>1547.76695949241</v>
      </c>
      <c r="AI126" s="109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9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9">
        <f t="shared" si="27"/>
        <v>28500</v>
      </c>
      <c r="K127" s="207">
        <f t="shared" si="28"/>
        <v>1900</v>
      </c>
      <c r="L127" s="109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9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9">
        <f t="shared" si="38"/>
        <v>3158.23770440644</v>
      </c>
      <c r="AE127" s="208">
        <v>0.255727749344651</v>
      </c>
      <c r="AF127" s="207">
        <v>7101.25</v>
      </c>
      <c r="AG127" s="109">
        <f t="shared" si="39"/>
        <v>14202.5</v>
      </c>
      <c r="AH127" s="207">
        <v>1688.86761243134</v>
      </c>
      <c r="AI127" s="109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9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7">
        <v>9500</v>
      </c>
      <c r="J128" s="109">
        <f t="shared" si="27"/>
        <v>28500</v>
      </c>
      <c r="K128" s="207">
        <f t="shared" si="28"/>
        <v>1900</v>
      </c>
      <c r="L128" s="109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9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9">
        <f t="shared" si="38"/>
        <v>3023.4367267444</v>
      </c>
      <c r="AE128" s="208">
        <v>0.244812690424649</v>
      </c>
      <c r="AF128" s="207">
        <v>7101.25</v>
      </c>
      <c r="AG128" s="109">
        <f t="shared" si="39"/>
        <v>14202.5</v>
      </c>
      <c r="AH128" s="207">
        <v>1616.78278962657</v>
      </c>
      <c r="AI128" s="109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9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7">
        <v>6000</v>
      </c>
      <c r="J129" s="109">
        <f t="shared" si="27"/>
        <v>18000</v>
      </c>
      <c r="K129" s="207">
        <f t="shared" si="28"/>
        <v>1353.51345592259</v>
      </c>
      <c r="L129" s="109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9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9">
        <f t="shared" si="38"/>
        <v>2272.77467807002</v>
      </c>
      <c r="AE129" s="208">
        <v>0.291381368983336</v>
      </c>
      <c r="AF129" s="207">
        <v>4485</v>
      </c>
      <c r="AG129" s="109">
        <f t="shared" si="39"/>
        <v>8970</v>
      </c>
      <c r="AH129" s="207">
        <v>1215.36625909795</v>
      </c>
      <c r="AI129" s="109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9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9">
        <f t="shared" si="27"/>
        <v>24000</v>
      </c>
      <c r="K130" s="207">
        <f t="shared" si="28"/>
        <v>2116.10760979978</v>
      </c>
      <c r="L130" s="109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9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9">
        <f t="shared" si="38"/>
        <v>3331.21627636452</v>
      </c>
      <c r="AE130" s="208">
        <v>0.341663207832257</v>
      </c>
      <c r="AF130" s="207">
        <v>5606.25</v>
      </c>
      <c r="AG130" s="109">
        <f t="shared" si="39"/>
        <v>11212.5</v>
      </c>
      <c r="AH130" s="207">
        <v>1781.36790378592</v>
      </c>
      <c r="AI130" s="109">
        <f t="shared" si="40"/>
        <v>3562.73580757184</v>
      </c>
      <c r="AJ130" s="243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9" customFormat="1" spans="1:60">
      <c r="A131" s="265">
        <v>109</v>
      </c>
      <c r="B131" s="27">
        <v>52</v>
      </c>
      <c r="C131" s="28" t="s">
        <v>177</v>
      </c>
      <c r="D131" s="266" t="s">
        <v>55</v>
      </c>
      <c r="E131" s="267">
        <v>37</v>
      </c>
      <c r="F131" s="68">
        <v>100</v>
      </c>
      <c r="G131" s="189">
        <v>2</v>
      </c>
      <c r="H131" s="189">
        <v>0</v>
      </c>
      <c r="I131" s="207">
        <v>10000</v>
      </c>
      <c r="J131" s="109">
        <f t="shared" si="27"/>
        <v>30000</v>
      </c>
      <c r="K131" s="207">
        <f t="shared" si="28"/>
        <v>2275.69677607236</v>
      </c>
      <c r="L131" s="109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9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9">
        <f t="shared" si="38"/>
        <v>3821.2741698215</v>
      </c>
      <c r="AE131" s="208">
        <v>0.293944166909347</v>
      </c>
      <c r="AF131" s="207">
        <v>7475</v>
      </c>
      <c r="AG131" s="109">
        <f t="shared" si="39"/>
        <v>14950</v>
      </c>
      <c r="AH131" s="207">
        <v>2043.42636231205</v>
      </c>
      <c r="AI131" s="109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9" customFormat="1" spans="1:60">
      <c r="A132" s="268" t="s">
        <v>178</v>
      </c>
      <c r="B132" s="268"/>
      <c r="C132" s="268"/>
      <c r="D132" s="268"/>
      <c r="E132" s="268"/>
      <c r="F132" s="108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9">
        <f t="shared" si="55"/>
        <v>6055500</v>
      </c>
      <c r="K132" s="207">
        <f t="shared" si="55"/>
        <v>441042.636416023</v>
      </c>
      <c r="L132" s="109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9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9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9">
        <f>SUM(AG4:AG131)</f>
        <v>3023844.5</v>
      </c>
      <c r="AH132" s="207">
        <f>SUM(AH1:AH57)</f>
        <v>201929.129852447</v>
      </c>
      <c r="AI132" s="109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A2" sqref="$A2:$XFD2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ht="12.75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180</v>
      </c>
      <c r="C2" s="150" t="s">
        <v>181</v>
      </c>
      <c r="D2" s="149" t="s">
        <v>182</v>
      </c>
      <c r="E2" s="151" t="s">
        <v>183</v>
      </c>
      <c r="F2" s="149" t="s">
        <v>184</v>
      </c>
      <c r="G2" s="149" t="s">
        <v>185</v>
      </c>
      <c r="H2" s="152" t="s">
        <v>24</v>
      </c>
      <c r="I2" s="21" t="s">
        <v>186</v>
      </c>
    </row>
    <row r="3" s="141" customFormat="1" hidden="1" customHeight="1" spans="1:9">
      <c r="A3" s="153">
        <v>1</v>
      </c>
      <c r="B3" s="153">
        <v>385</v>
      </c>
      <c r="C3" s="154" t="s">
        <v>187</v>
      </c>
      <c r="D3" s="153">
        <v>7749</v>
      </c>
      <c r="E3" s="155" t="s">
        <v>188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hidden="1" customHeight="1" spans="1:9">
      <c r="A4" s="153">
        <v>2</v>
      </c>
      <c r="B4" s="153">
        <v>343</v>
      </c>
      <c r="C4" s="154" t="s">
        <v>189</v>
      </c>
      <c r="D4" s="153">
        <v>7583</v>
      </c>
      <c r="E4" s="155" t="s">
        <v>190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hidden="1" customHeight="1" spans="1:9">
      <c r="A5" s="153">
        <v>3</v>
      </c>
      <c r="B5" s="153">
        <v>307</v>
      </c>
      <c r="C5" s="154" t="s">
        <v>191</v>
      </c>
      <c r="D5" s="153">
        <v>7107</v>
      </c>
      <c r="E5" s="155" t="s">
        <v>192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hidden="1" customHeight="1" spans="1:9">
      <c r="A6" s="153">
        <v>4</v>
      </c>
      <c r="B6" s="153">
        <v>307</v>
      </c>
      <c r="C6" s="154" t="s">
        <v>191</v>
      </c>
      <c r="D6" s="153">
        <v>10613</v>
      </c>
      <c r="E6" s="155" t="s">
        <v>193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hidden="1" customHeight="1" spans="1:9">
      <c r="A7" s="153">
        <v>5</v>
      </c>
      <c r="B7" s="153">
        <v>337</v>
      </c>
      <c r="C7" s="154" t="s">
        <v>194</v>
      </c>
      <c r="D7" s="153">
        <v>4264</v>
      </c>
      <c r="E7" s="155" t="s">
        <v>195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hidden="1" customHeight="1" spans="1:9">
      <c r="A8" s="153">
        <v>6</v>
      </c>
      <c r="B8" s="153">
        <v>582</v>
      </c>
      <c r="C8" s="154" t="s">
        <v>196</v>
      </c>
      <c r="D8" s="153">
        <v>4044</v>
      </c>
      <c r="E8" s="155" t="s">
        <v>197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hidden="1" customHeight="1" spans="1:9">
      <c r="A9" s="153">
        <v>7</v>
      </c>
      <c r="B9" s="153">
        <v>517</v>
      </c>
      <c r="C9" s="154" t="s">
        <v>198</v>
      </c>
      <c r="D9" s="153">
        <v>4024</v>
      </c>
      <c r="E9" s="155" t="s">
        <v>199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hidden="1" customHeight="1" spans="1:9">
      <c r="A10" s="153">
        <v>8</v>
      </c>
      <c r="B10" s="153">
        <v>750</v>
      </c>
      <c r="C10" s="154" t="s">
        <v>62</v>
      </c>
      <c r="D10" s="153">
        <v>4033</v>
      </c>
      <c r="E10" s="155" t="s">
        <v>200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hidden="1" customHeight="1" spans="1:9">
      <c r="A11" s="153">
        <v>9</v>
      </c>
      <c r="B11" s="153">
        <v>517</v>
      </c>
      <c r="C11" s="154" t="s">
        <v>198</v>
      </c>
      <c r="D11" s="153">
        <v>11872</v>
      </c>
      <c r="E11" s="155" t="s">
        <v>201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hidden="1" customHeight="1" spans="1:9">
      <c r="A12" s="153">
        <v>10</v>
      </c>
      <c r="B12" s="153">
        <v>582</v>
      </c>
      <c r="C12" s="154" t="s">
        <v>196</v>
      </c>
      <c r="D12" s="153">
        <v>8798</v>
      </c>
      <c r="E12" s="155" t="s">
        <v>202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hidden="1" customHeight="1" spans="1:9">
      <c r="A13" s="153">
        <v>11</v>
      </c>
      <c r="B13" s="153">
        <v>337</v>
      </c>
      <c r="C13" s="154" t="s">
        <v>194</v>
      </c>
      <c r="D13" s="153">
        <v>11883</v>
      </c>
      <c r="E13" s="155" t="s">
        <v>203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hidden="1" customHeight="1" spans="1:9">
      <c r="A14" s="153">
        <v>12</v>
      </c>
      <c r="B14" s="153">
        <v>513</v>
      </c>
      <c r="C14" s="154" t="s">
        <v>204</v>
      </c>
      <c r="D14" s="153">
        <v>9760</v>
      </c>
      <c r="E14" s="155" t="s">
        <v>205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hidden="1" customHeight="1" spans="1:9">
      <c r="A15" s="153">
        <v>13</v>
      </c>
      <c r="B15" s="153">
        <v>307</v>
      </c>
      <c r="C15" s="154" t="s">
        <v>191</v>
      </c>
      <c r="D15" s="153">
        <v>10886</v>
      </c>
      <c r="E15" s="155" t="s">
        <v>206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hidden="1" customHeight="1" spans="1:9">
      <c r="A16" s="153">
        <v>14</v>
      </c>
      <c r="B16" s="153">
        <v>307</v>
      </c>
      <c r="C16" s="154" t="s">
        <v>191</v>
      </c>
      <c r="D16" s="153">
        <v>991137</v>
      </c>
      <c r="E16" s="155" t="s">
        <v>207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hidden="1" customHeight="1" spans="1:9">
      <c r="A17" s="153">
        <v>15</v>
      </c>
      <c r="B17" s="153">
        <v>365</v>
      </c>
      <c r="C17" s="154" t="s">
        <v>208</v>
      </c>
      <c r="D17" s="153">
        <v>4301</v>
      </c>
      <c r="E17" s="155" t="s">
        <v>209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hidden="1" customHeight="1" spans="1:9">
      <c r="A18" s="153">
        <v>16</v>
      </c>
      <c r="B18" s="153">
        <v>307</v>
      </c>
      <c r="C18" s="154" t="s">
        <v>191</v>
      </c>
      <c r="D18" s="153">
        <v>9563</v>
      </c>
      <c r="E18" s="155" t="s">
        <v>210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hidden="1" customHeight="1" spans="1:9">
      <c r="A19" s="157">
        <v>1</v>
      </c>
      <c r="B19" s="157">
        <v>343</v>
      </c>
      <c r="C19" s="158" t="s">
        <v>189</v>
      </c>
      <c r="D19" s="157">
        <v>10932</v>
      </c>
      <c r="E19" s="159" t="s">
        <v>211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hidden="1" customHeight="1" spans="1:9">
      <c r="A20" s="157">
        <v>2</v>
      </c>
      <c r="B20" s="157">
        <v>307</v>
      </c>
      <c r="C20" s="158" t="s">
        <v>191</v>
      </c>
      <c r="D20" s="157">
        <v>10989</v>
      </c>
      <c r="E20" s="159" t="s">
        <v>212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hidden="1" customHeight="1" spans="1:9">
      <c r="A21" s="157">
        <v>3</v>
      </c>
      <c r="B21" s="157">
        <v>582</v>
      </c>
      <c r="C21" s="158" t="s">
        <v>196</v>
      </c>
      <c r="D21" s="157">
        <v>4444</v>
      </c>
      <c r="E21" s="159" t="s">
        <v>213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hidden="1" customHeight="1" spans="1:9">
      <c r="A22" s="157">
        <v>4</v>
      </c>
      <c r="B22" s="157">
        <v>582</v>
      </c>
      <c r="C22" s="158" t="s">
        <v>196</v>
      </c>
      <c r="D22" s="157">
        <v>10816</v>
      </c>
      <c r="E22" s="159" t="s">
        <v>214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hidden="1" customHeight="1" spans="1:9">
      <c r="A23" s="157">
        <v>5</v>
      </c>
      <c r="B23" s="157">
        <v>329</v>
      </c>
      <c r="C23" s="158" t="s">
        <v>215</v>
      </c>
      <c r="D23" s="157">
        <v>9988</v>
      </c>
      <c r="E23" s="159" t="s">
        <v>216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hidden="1" customHeight="1" spans="1:9">
      <c r="A24" s="157">
        <v>6</v>
      </c>
      <c r="B24" s="157">
        <v>517</v>
      </c>
      <c r="C24" s="158" t="s">
        <v>198</v>
      </c>
      <c r="D24" s="157">
        <v>13001</v>
      </c>
      <c r="E24" s="159" t="s">
        <v>217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hidden="1" customHeight="1" spans="1:9">
      <c r="A25" s="157">
        <v>7</v>
      </c>
      <c r="B25" s="157">
        <v>111400</v>
      </c>
      <c r="C25" s="158" t="s">
        <v>218</v>
      </c>
      <c r="D25" s="157">
        <v>7645</v>
      </c>
      <c r="E25" s="159" t="s">
        <v>219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hidden="1" customHeight="1" spans="1:9">
      <c r="A26" s="157">
        <v>8</v>
      </c>
      <c r="B26" s="157">
        <v>571</v>
      </c>
      <c r="C26" s="158" t="s">
        <v>220</v>
      </c>
      <c r="D26" s="157">
        <v>6454</v>
      </c>
      <c r="E26" s="159" t="s">
        <v>221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hidden="1" customHeight="1" spans="1:9">
      <c r="A27" s="157">
        <v>9</v>
      </c>
      <c r="B27" s="157">
        <v>546</v>
      </c>
      <c r="C27" s="158" t="s">
        <v>222</v>
      </c>
      <c r="D27" s="157">
        <v>6123</v>
      </c>
      <c r="E27" s="159" t="s">
        <v>223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hidden="1" customHeight="1" spans="1:9">
      <c r="A28" s="157">
        <v>10</v>
      </c>
      <c r="B28" s="157">
        <v>307</v>
      </c>
      <c r="C28" s="158" t="s">
        <v>191</v>
      </c>
      <c r="D28" s="157">
        <v>9669</v>
      </c>
      <c r="E28" s="159" t="s">
        <v>224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hidden="1" customHeight="1" spans="1:9">
      <c r="A29" s="157">
        <v>11</v>
      </c>
      <c r="B29" s="157">
        <v>737</v>
      </c>
      <c r="C29" s="158" t="s">
        <v>225</v>
      </c>
      <c r="D29" s="157">
        <v>11642</v>
      </c>
      <c r="E29" s="159" t="s">
        <v>226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hidden="1" customHeight="1" spans="1:9">
      <c r="A30" s="157">
        <v>12</v>
      </c>
      <c r="B30" s="157">
        <v>581</v>
      </c>
      <c r="C30" s="158" t="s">
        <v>227</v>
      </c>
      <c r="D30" s="157">
        <v>13581</v>
      </c>
      <c r="E30" s="159" t="s">
        <v>228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hidden="1" customHeight="1" spans="1:9">
      <c r="A31" s="157">
        <v>13</v>
      </c>
      <c r="B31" s="157">
        <v>106399</v>
      </c>
      <c r="C31" s="158" t="s">
        <v>229</v>
      </c>
      <c r="D31" s="157">
        <v>10860</v>
      </c>
      <c r="E31" s="159" t="s">
        <v>230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hidden="1" customHeight="1" spans="1:9">
      <c r="A32" s="157">
        <v>14</v>
      </c>
      <c r="B32" s="157">
        <v>707</v>
      </c>
      <c r="C32" s="158" t="s">
        <v>231</v>
      </c>
      <c r="D32" s="157">
        <v>10951</v>
      </c>
      <c r="E32" s="159" t="s">
        <v>232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hidden="1" customHeight="1" spans="1:9">
      <c r="A33" s="157">
        <v>15</v>
      </c>
      <c r="B33" s="157">
        <v>581</v>
      </c>
      <c r="C33" s="158" t="s">
        <v>227</v>
      </c>
      <c r="D33" s="157">
        <v>13052</v>
      </c>
      <c r="E33" s="159" t="s">
        <v>233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hidden="1" customHeight="1" spans="1:9">
      <c r="A34" s="157">
        <v>16</v>
      </c>
      <c r="B34" s="157">
        <v>737</v>
      </c>
      <c r="C34" s="158" t="s">
        <v>225</v>
      </c>
      <c r="D34" s="157">
        <v>11109</v>
      </c>
      <c r="E34" s="159" t="s">
        <v>234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hidden="1" customHeight="1" spans="1:9">
      <c r="A35" s="157">
        <v>17</v>
      </c>
      <c r="B35" s="157">
        <v>337</v>
      </c>
      <c r="C35" s="158" t="s">
        <v>194</v>
      </c>
      <c r="D35" s="157">
        <v>6965</v>
      </c>
      <c r="E35" s="159" t="s">
        <v>235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hidden="1" customHeight="1" spans="1:9">
      <c r="A36" s="157">
        <v>18</v>
      </c>
      <c r="B36" s="157">
        <v>514</v>
      </c>
      <c r="C36" s="158" t="s">
        <v>236</v>
      </c>
      <c r="D36" s="157">
        <v>5406</v>
      </c>
      <c r="E36" s="159" t="s">
        <v>237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hidden="1" customHeight="1" spans="1:9">
      <c r="A37" s="157">
        <v>19</v>
      </c>
      <c r="B37" s="157">
        <v>511</v>
      </c>
      <c r="C37" s="158" t="s">
        <v>238</v>
      </c>
      <c r="D37" s="157">
        <v>5527</v>
      </c>
      <c r="E37" s="159" t="s">
        <v>239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hidden="1" customHeight="1" spans="1:9">
      <c r="A38" s="157">
        <v>20</v>
      </c>
      <c r="B38" s="157">
        <v>54</v>
      </c>
      <c r="C38" s="158" t="s">
        <v>240</v>
      </c>
      <c r="D38" s="157">
        <v>6301</v>
      </c>
      <c r="E38" s="159" t="s">
        <v>241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hidden="1" customHeight="1" spans="1:9">
      <c r="A39" s="157">
        <v>21</v>
      </c>
      <c r="B39" s="157">
        <v>379</v>
      </c>
      <c r="C39" s="158" t="s">
        <v>242</v>
      </c>
      <c r="D39" s="157">
        <v>6830</v>
      </c>
      <c r="E39" s="159" t="s">
        <v>243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244</v>
      </c>
      <c r="D40" s="157">
        <v>4147</v>
      </c>
      <c r="E40" s="159" t="s">
        <v>245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hidden="1" customHeight="1" spans="1:9">
      <c r="A41" s="157">
        <v>23</v>
      </c>
      <c r="B41" s="157">
        <v>102565</v>
      </c>
      <c r="C41" s="158" t="s">
        <v>246</v>
      </c>
      <c r="D41" s="157">
        <v>12135</v>
      </c>
      <c r="E41" s="159" t="s">
        <v>247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hidden="1" customHeight="1" spans="1:9">
      <c r="A42" s="157">
        <v>24</v>
      </c>
      <c r="B42" s="157">
        <v>712</v>
      </c>
      <c r="C42" s="158" t="s">
        <v>248</v>
      </c>
      <c r="D42" s="157">
        <v>7050</v>
      </c>
      <c r="E42" s="159" t="s">
        <v>249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hidden="1" customHeight="1" spans="1:9">
      <c r="A43" s="157">
        <v>25</v>
      </c>
      <c r="B43" s="157">
        <v>104428</v>
      </c>
      <c r="C43" s="158" t="s">
        <v>250</v>
      </c>
      <c r="D43" s="157">
        <v>6472</v>
      </c>
      <c r="E43" s="159" t="s">
        <v>251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hidden="1" customHeight="1" spans="1:9">
      <c r="A44" s="157">
        <v>26</v>
      </c>
      <c r="B44" s="157">
        <v>578</v>
      </c>
      <c r="C44" s="158" t="s">
        <v>252</v>
      </c>
      <c r="D44" s="157">
        <v>9140</v>
      </c>
      <c r="E44" s="159" t="s">
        <v>253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hidden="1" customHeight="1" spans="1:9">
      <c r="A45" s="157">
        <v>27</v>
      </c>
      <c r="B45" s="157">
        <v>115971</v>
      </c>
      <c r="C45" s="158" t="s">
        <v>254</v>
      </c>
      <c r="D45" s="157">
        <v>7707</v>
      </c>
      <c r="E45" s="159" t="s">
        <v>255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hidden="1" customHeight="1" spans="1:9">
      <c r="A46" s="157">
        <v>28</v>
      </c>
      <c r="B46" s="157">
        <v>730</v>
      </c>
      <c r="C46" s="158" t="s">
        <v>256</v>
      </c>
      <c r="D46" s="157">
        <v>8338</v>
      </c>
      <c r="E46" s="159" t="s">
        <v>257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hidden="1" customHeight="1" spans="1:9">
      <c r="A47" s="157">
        <v>29</v>
      </c>
      <c r="B47" s="157">
        <v>105267</v>
      </c>
      <c r="C47" s="158" t="s">
        <v>258</v>
      </c>
      <c r="D47" s="157">
        <v>12886</v>
      </c>
      <c r="E47" s="159" t="s">
        <v>259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hidden="1" customHeight="1" spans="1:9">
      <c r="A48" s="157">
        <v>30</v>
      </c>
      <c r="B48" s="157">
        <v>114685</v>
      </c>
      <c r="C48" s="158" t="s">
        <v>260</v>
      </c>
      <c r="D48" s="157">
        <v>4086</v>
      </c>
      <c r="E48" s="159" t="s">
        <v>261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hidden="1" customHeight="1" spans="1:9">
      <c r="A49" s="157">
        <v>31</v>
      </c>
      <c r="B49" s="157">
        <v>750</v>
      </c>
      <c r="C49" s="158" t="s">
        <v>62</v>
      </c>
      <c r="D49" s="157">
        <v>11051</v>
      </c>
      <c r="E49" s="159" t="s">
        <v>262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hidden="1" customHeight="1" spans="1:9">
      <c r="A50" s="157">
        <v>32</v>
      </c>
      <c r="B50" s="157">
        <v>341</v>
      </c>
      <c r="C50" s="158" t="s">
        <v>263</v>
      </c>
      <c r="D50" s="157">
        <v>11372</v>
      </c>
      <c r="E50" s="159" t="s">
        <v>264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hidden="1" customHeight="1" spans="1:9">
      <c r="A51" s="157">
        <v>33</v>
      </c>
      <c r="B51" s="157">
        <v>105910</v>
      </c>
      <c r="C51" s="158" t="s">
        <v>265</v>
      </c>
      <c r="D51" s="157">
        <v>12504</v>
      </c>
      <c r="E51" s="159" t="s">
        <v>266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hidden="1" customHeight="1" spans="1:9">
      <c r="A52" s="157">
        <v>34</v>
      </c>
      <c r="B52" s="157">
        <v>105751</v>
      </c>
      <c r="C52" s="158" t="s">
        <v>267</v>
      </c>
      <c r="D52" s="157">
        <v>8763</v>
      </c>
      <c r="E52" s="159" t="s">
        <v>268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hidden="1" customHeight="1" spans="1:9">
      <c r="A53" s="157">
        <v>35</v>
      </c>
      <c r="B53" s="157">
        <v>747</v>
      </c>
      <c r="C53" s="158" t="s">
        <v>269</v>
      </c>
      <c r="D53" s="157">
        <v>10907</v>
      </c>
      <c r="E53" s="159" t="s">
        <v>270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hidden="1" customHeight="1" spans="1:9">
      <c r="A54" s="157">
        <v>36</v>
      </c>
      <c r="B54" s="157">
        <v>105267</v>
      </c>
      <c r="C54" s="158" t="s">
        <v>258</v>
      </c>
      <c r="D54" s="157">
        <v>5457</v>
      </c>
      <c r="E54" s="159" t="s">
        <v>271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hidden="1" customHeight="1" spans="1:9">
      <c r="A55" s="157">
        <v>37</v>
      </c>
      <c r="B55" s="157">
        <v>387</v>
      </c>
      <c r="C55" s="158" t="s">
        <v>272</v>
      </c>
      <c r="D55" s="157">
        <v>5408</v>
      </c>
      <c r="E55" s="159" t="s">
        <v>273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hidden="1" customHeight="1" spans="1:9">
      <c r="A56" s="157">
        <v>38</v>
      </c>
      <c r="B56" s="157">
        <v>337</v>
      </c>
      <c r="C56" s="158" t="s">
        <v>194</v>
      </c>
      <c r="D56" s="157">
        <v>4061</v>
      </c>
      <c r="E56" s="159" t="s">
        <v>274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hidden="1" customHeight="1" spans="1:9">
      <c r="A57" s="157">
        <v>39</v>
      </c>
      <c r="B57" s="157">
        <v>515</v>
      </c>
      <c r="C57" s="158" t="s">
        <v>275</v>
      </c>
      <c r="D57" s="157">
        <v>7917</v>
      </c>
      <c r="E57" s="159" t="s">
        <v>276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hidden="1" customHeight="1" spans="1:9">
      <c r="A58" s="157">
        <v>40</v>
      </c>
      <c r="B58" s="157">
        <v>311</v>
      </c>
      <c r="C58" s="158" t="s">
        <v>277</v>
      </c>
      <c r="D58" s="157">
        <v>4093</v>
      </c>
      <c r="E58" s="159" t="s">
        <v>278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hidden="1" customHeight="1" spans="1:9">
      <c r="A59" s="157">
        <v>41</v>
      </c>
      <c r="B59" s="157">
        <v>367</v>
      </c>
      <c r="C59" s="158" t="s">
        <v>279</v>
      </c>
      <c r="D59" s="157">
        <v>10043</v>
      </c>
      <c r="E59" s="159" t="s">
        <v>280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hidden="1" customHeight="1" spans="1:9">
      <c r="A60" s="157">
        <v>42</v>
      </c>
      <c r="B60" s="157">
        <v>546</v>
      </c>
      <c r="C60" s="158" t="s">
        <v>222</v>
      </c>
      <c r="D60" s="157">
        <v>11377</v>
      </c>
      <c r="E60" s="159" t="s">
        <v>281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hidden="1" customHeight="1" spans="1:9">
      <c r="A61" s="157">
        <v>43</v>
      </c>
      <c r="B61" s="157">
        <v>387</v>
      </c>
      <c r="C61" s="158" t="s">
        <v>272</v>
      </c>
      <c r="D61" s="157">
        <v>5701</v>
      </c>
      <c r="E61" s="159" t="s">
        <v>282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hidden="1" customHeight="1" spans="1:9">
      <c r="A62" s="157">
        <v>44</v>
      </c>
      <c r="B62" s="157">
        <v>730</v>
      </c>
      <c r="C62" s="158" t="s">
        <v>256</v>
      </c>
      <c r="D62" s="157">
        <v>4325</v>
      </c>
      <c r="E62" s="159" t="s">
        <v>283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hidden="1" customHeight="1" spans="1:9">
      <c r="A63" s="157">
        <v>45</v>
      </c>
      <c r="B63" s="157">
        <v>54</v>
      </c>
      <c r="C63" s="158" t="s">
        <v>240</v>
      </c>
      <c r="D63" s="157">
        <v>7379</v>
      </c>
      <c r="E63" s="159" t="s">
        <v>284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hidden="1" customHeight="1" spans="1:9">
      <c r="A64" s="157">
        <v>46</v>
      </c>
      <c r="B64" s="157">
        <v>585</v>
      </c>
      <c r="C64" s="158" t="s">
        <v>285</v>
      </c>
      <c r="D64" s="157">
        <v>6303</v>
      </c>
      <c r="E64" s="159" t="s">
        <v>286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hidden="1" customHeight="1" spans="1:9">
      <c r="A65" s="157">
        <v>47</v>
      </c>
      <c r="B65" s="157">
        <v>114685</v>
      </c>
      <c r="C65" s="158" t="s">
        <v>260</v>
      </c>
      <c r="D65" s="157">
        <v>7279</v>
      </c>
      <c r="E65" s="159" t="s">
        <v>287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hidden="1" customHeight="1" spans="1:9">
      <c r="A66" s="157">
        <v>48</v>
      </c>
      <c r="B66" s="157">
        <v>111400</v>
      </c>
      <c r="C66" s="158" t="s">
        <v>218</v>
      </c>
      <c r="D66" s="157">
        <v>4310</v>
      </c>
      <c r="E66" s="159" t="s">
        <v>288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hidden="1" customHeight="1" spans="1:9">
      <c r="A67" s="157">
        <v>49</v>
      </c>
      <c r="B67" s="157">
        <v>571</v>
      </c>
      <c r="C67" s="158" t="s">
        <v>220</v>
      </c>
      <c r="D67" s="157">
        <v>5471</v>
      </c>
      <c r="E67" s="159" t="s">
        <v>289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hidden="1" customHeight="1" spans="1:9">
      <c r="A68" s="157">
        <v>50</v>
      </c>
      <c r="B68" s="157">
        <v>341</v>
      </c>
      <c r="C68" s="158" t="s">
        <v>263</v>
      </c>
      <c r="D68" s="157">
        <v>4187</v>
      </c>
      <c r="E68" s="159" t="s">
        <v>290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hidden="1" customHeight="1" spans="1:9">
      <c r="A69" s="157">
        <v>51</v>
      </c>
      <c r="B69" s="157">
        <v>101453</v>
      </c>
      <c r="C69" s="158" t="s">
        <v>291</v>
      </c>
      <c r="D69" s="157">
        <v>4518</v>
      </c>
      <c r="E69" s="159" t="s">
        <v>292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hidden="1" customHeight="1" spans="1:9">
      <c r="A70" s="157">
        <v>52</v>
      </c>
      <c r="B70" s="157">
        <v>750</v>
      </c>
      <c r="C70" s="158" t="s">
        <v>62</v>
      </c>
      <c r="D70" s="157">
        <v>12623</v>
      </c>
      <c r="E70" s="159" t="s">
        <v>293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hidden="1" customHeight="1" spans="1:9">
      <c r="A71" s="157">
        <v>53</v>
      </c>
      <c r="B71" s="157">
        <v>750</v>
      </c>
      <c r="C71" s="158" t="s">
        <v>62</v>
      </c>
      <c r="D71" s="157">
        <v>12254</v>
      </c>
      <c r="E71" s="159" t="s">
        <v>294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hidden="1" customHeight="1" spans="1:9">
      <c r="A72" s="157">
        <v>54</v>
      </c>
      <c r="B72" s="157">
        <v>341</v>
      </c>
      <c r="C72" s="158" t="s">
        <v>263</v>
      </c>
      <c r="D72" s="157">
        <v>992157</v>
      </c>
      <c r="E72" s="159" t="s">
        <v>295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hidden="1" customHeight="1" spans="1:9">
      <c r="A73" s="157">
        <v>55</v>
      </c>
      <c r="B73" s="157">
        <v>515</v>
      </c>
      <c r="C73" s="158" t="s">
        <v>275</v>
      </c>
      <c r="D73" s="157">
        <v>7006</v>
      </c>
      <c r="E73" s="159" t="s">
        <v>296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hidden="1" customHeight="1" spans="1:9">
      <c r="A74" s="157">
        <v>56</v>
      </c>
      <c r="B74" s="157">
        <v>748</v>
      </c>
      <c r="C74" s="158" t="s">
        <v>297</v>
      </c>
      <c r="D74" s="157">
        <v>6537</v>
      </c>
      <c r="E74" s="159" t="s">
        <v>298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hidden="1" customHeight="1" spans="1:9">
      <c r="A75" s="157">
        <v>57</v>
      </c>
      <c r="B75" s="157">
        <v>343</v>
      </c>
      <c r="C75" s="158" t="s">
        <v>189</v>
      </c>
      <c r="D75" s="157">
        <v>12953</v>
      </c>
      <c r="E75" s="159" t="s">
        <v>299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hidden="1" customHeight="1" spans="1:9">
      <c r="A76" s="157">
        <v>58</v>
      </c>
      <c r="B76" s="157">
        <v>365</v>
      </c>
      <c r="C76" s="158" t="s">
        <v>208</v>
      </c>
      <c r="D76" s="157">
        <v>10931</v>
      </c>
      <c r="E76" s="159" t="s">
        <v>300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hidden="1" customHeight="1" spans="1:9">
      <c r="A77" s="157">
        <v>59</v>
      </c>
      <c r="B77" s="157">
        <v>724</v>
      </c>
      <c r="C77" s="158" t="s">
        <v>301</v>
      </c>
      <c r="D77" s="157">
        <v>10930</v>
      </c>
      <c r="E77" s="159" t="s">
        <v>302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hidden="1" customHeight="1" spans="1:9">
      <c r="A78" s="157">
        <v>60</v>
      </c>
      <c r="B78" s="157">
        <v>539</v>
      </c>
      <c r="C78" s="158" t="s">
        <v>303</v>
      </c>
      <c r="D78" s="157">
        <v>6733</v>
      </c>
      <c r="E78" s="159" t="s">
        <v>304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hidden="1" customHeight="1" spans="1:9">
      <c r="A79" s="157">
        <v>61</v>
      </c>
      <c r="B79" s="157">
        <v>744</v>
      </c>
      <c r="C79" s="158" t="s">
        <v>305</v>
      </c>
      <c r="D79" s="157">
        <v>11333</v>
      </c>
      <c r="E79" s="159" t="s">
        <v>306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hidden="1" customHeight="1" spans="1:9">
      <c r="A80" s="157">
        <v>62</v>
      </c>
      <c r="B80" s="157">
        <v>745</v>
      </c>
      <c r="C80" s="158" t="s">
        <v>307</v>
      </c>
      <c r="D80" s="157">
        <v>11504</v>
      </c>
      <c r="E80" s="159" t="s">
        <v>308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hidden="1" customHeight="1" spans="1:9">
      <c r="A81" s="157">
        <v>63</v>
      </c>
      <c r="B81" s="157">
        <v>514</v>
      </c>
      <c r="C81" s="158" t="s">
        <v>236</v>
      </c>
      <c r="D81" s="157">
        <v>4330</v>
      </c>
      <c r="E81" s="159" t="s">
        <v>309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hidden="1" customHeight="1" spans="1:9">
      <c r="A82" s="157">
        <v>64</v>
      </c>
      <c r="B82" s="157">
        <v>744</v>
      </c>
      <c r="C82" s="158" t="s">
        <v>305</v>
      </c>
      <c r="D82" s="157">
        <v>5519</v>
      </c>
      <c r="E82" s="159" t="s">
        <v>310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hidden="1" customHeight="1" spans="1:9">
      <c r="A83" s="157">
        <v>65</v>
      </c>
      <c r="B83" s="157">
        <v>359</v>
      </c>
      <c r="C83" s="158" t="s">
        <v>311</v>
      </c>
      <c r="D83" s="157">
        <v>4549</v>
      </c>
      <c r="E83" s="159" t="s">
        <v>312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hidden="1" customHeight="1" spans="1:9">
      <c r="A84" s="163">
        <v>66</v>
      </c>
      <c r="B84" s="163">
        <v>355</v>
      </c>
      <c r="C84" s="164" t="s">
        <v>313</v>
      </c>
      <c r="D84" s="163">
        <v>9895</v>
      </c>
      <c r="E84" s="165" t="s">
        <v>314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hidden="1" customHeight="1" spans="1:9">
      <c r="A85" s="163">
        <v>67</v>
      </c>
      <c r="B85" s="163">
        <v>712</v>
      </c>
      <c r="C85" s="164" t="s">
        <v>248</v>
      </c>
      <c r="D85" s="163">
        <v>8972</v>
      </c>
      <c r="E85" s="165" t="s">
        <v>315</v>
      </c>
      <c r="F85" s="163">
        <v>357</v>
      </c>
      <c r="G85" s="163">
        <v>29802.93</v>
      </c>
      <c r="H85" s="166">
        <v>8328.2492978662</v>
      </c>
      <c r="I85" s="114"/>
    </row>
    <row r="86" s="17" customFormat="1" hidden="1" customHeight="1" spans="1:9">
      <c r="A86" s="163">
        <v>68</v>
      </c>
      <c r="B86" s="163">
        <v>377</v>
      </c>
      <c r="C86" s="164" t="s">
        <v>316</v>
      </c>
      <c r="D86" s="163">
        <v>8940</v>
      </c>
      <c r="E86" s="165" t="s">
        <v>317</v>
      </c>
      <c r="F86" s="163">
        <v>511</v>
      </c>
      <c r="G86" s="163">
        <v>29762.71</v>
      </c>
      <c r="H86" s="166">
        <v>7853.9665848701</v>
      </c>
      <c r="I86" s="114"/>
    </row>
    <row r="87" s="17" customFormat="1" hidden="1" customHeight="1" spans="1:9">
      <c r="A87" s="163">
        <v>69</v>
      </c>
      <c r="B87" s="163">
        <v>539</v>
      </c>
      <c r="C87" s="164" t="s">
        <v>303</v>
      </c>
      <c r="D87" s="163">
        <v>9320</v>
      </c>
      <c r="E87" s="165" t="s">
        <v>318</v>
      </c>
      <c r="F87" s="163">
        <v>297</v>
      </c>
      <c r="G87" s="163">
        <v>29743.91</v>
      </c>
      <c r="H87" s="166">
        <v>7015.9030583335</v>
      </c>
      <c r="I87" s="114"/>
    </row>
    <row r="88" s="17" customFormat="1" hidden="1" customHeight="1" spans="1:9">
      <c r="A88" s="163">
        <v>70</v>
      </c>
      <c r="B88" s="163">
        <v>373</v>
      </c>
      <c r="C88" s="164" t="s">
        <v>319</v>
      </c>
      <c r="D88" s="163">
        <v>11602</v>
      </c>
      <c r="E88" s="165" t="s">
        <v>320</v>
      </c>
      <c r="F88" s="163">
        <v>342</v>
      </c>
      <c r="G88" s="163">
        <v>29632.98</v>
      </c>
      <c r="H88" s="166">
        <v>5262.1237055932</v>
      </c>
      <c r="I88" s="114"/>
    </row>
    <row r="89" s="17" customFormat="1" hidden="1" customHeight="1" spans="1:9">
      <c r="A89" s="163">
        <v>71</v>
      </c>
      <c r="B89" s="163">
        <v>102565</v>
      </c>
      <c r="C89" s="164" t="s">
        <v>246</v>
      </c>
      <c r="D89" s="163">
        <v>11871</v>
      </c>
      <c r="E89" s="165" t="s">
        <v>321</v>
      </c>
      <c r="F89" s="163">
        <v>431</v>
      </c>
      <c r="G89" s="163">
        <v>29566.32</v>
      </c>
      <c r="H89" s="166">
        <v>7355.7870938006</v>
      </c>
      <c r="I89" s="114"/>
    </row>
    <row r="90" s="17" customFormat="1" hidden="1" customHeight="1" spans="1:9">
      <c r="A90" s="163">
        <v>72</v>
      </c>
      <c r="B90" s="163">
        <v>742</v>
      </c>
      <c r="C90" s="164" t="s">
        <v>322</v>
      </c>
      <c r="D90" s="163">
        <v>1000435</v>
      </c>
      <c r="E90" s="165" t="s">
        <v>323</v>
      </c>
      <c r="F90" s="163">
        <v>195</v>
      </c>
      <c r="G90" s="163">
        <v>29496.85</v>
      </c>
      <c r="H90" s="166">
        <v>5081.6999891603</v>
      </c>
      <c r="I90" s="114"/>
    </row>
    <row r="91" s="17" customFormat="1" hidden="1" customHeight="1" spans="1:9">
      <c r="A91" s="163">
        <v>73</v>
      </c>
      <c r="B91" s="163">
        <v>747</v>
      </c>
      <c r="C91" s="164" t="s">
        <v>269</v>
      </c>
      <c r="D91" s="163">
        <v>11964</v>
      </c>
      <c r="E91" s="165" t="s">
        <v>324</v>
      </c>
      <c r="F91" s="163">
        <v>168</v>
      </c>
      <c r="G91" s="163">
        <v>29349.15</v>
      </c>
      <c r="H91" s="166">
        <v>3864.6975740581</v>
      </c>
      <c r="I91" s="114"/>
    </row>
    <row r="92" s="17" customFormat="1" hidden="1" customHeight="1" spans="1:9">
      <c r="A92" s="163">
        <v>74</v>
      </c>
      <c r="B92" s="163">
        <v>578</v>
      </c>
      <c r="C92" s="164" t="s">
        <v>252</v>
      </c>
      <c r="D92" s="163">
        <v>9331</v>
      </c>
      <c r="E92" s="165" t="s">
        <v>325</v>
      </c>
      <c r="F92" s="163">
        <v>275</v>
      </c>
      <c r="G92" s="163">
        <v>29112.7</v>
      </c>
      <c r="H92" s="166">
        <v>7912.3319839731</v>
      </c>
      <c r="I92" s="114"/>
    </row>
    <row r="93" s="17" customFormat="1" hidden="1" customHeight="1" spans="1:9">
      <c r="A93" s="163">
        <v>75</v>
      </c>
      <c r="B93" s="163">
        <v>108656</v>
      </c>
      <c r="C93" s="164" t="s">
        <v>326</v>
      </c>
      <c r="D93" s="163">
        <v>8489</v>
      </c>
      <c r="E93" s="165" t="s">
        <v>327</v>
      </c>
      <c r="F93" s="163">
        <v>201</v>
      </c>
      <c r="G93" s="163">
        <v>29004.81</v>
      </c>
      <c r="H93" s="166">
        <v>4116.9204462784</v>
      </c>
      <c r="I93" s="114"/>
    </row>
    <row r="94" s="17" customFormat="1" hidden="1" customHeight="1" spans="1:9">
      <c r="A94" s="163">
        <v>76</v>
      </c>
      <c r="B94" s="163">
        <v>399</v>
      </c>
      <c r="C94" s="164" t="s">
        <v>328</v>
      </c>
      <c r="D94" s="163">
        <v>5665</v>
      </c>
      <c r="E94" s="165" t="s">
        <v>329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hidden="1" customHeight="1" spans="1:9">
      <c r="A95" s="163">
        <v>77</v>
      </c>
      <c r="B95" s="163">
        <v>102479</v>
      </c>
      <c r="C95" s="164" t="s">
        <v>330</v>
      </c>
      <c r="D95" s="163">
        <v>4311</v>
      </c>
      <c r="E95" s="165" t="s">
        <v>331</v>
      </c>
      <c r="F95" s="163">
        <v>351</v>
      </c>
      <c r="G95" s="163">
        <v>28863.02</v>
      </c>
      <c r="H95" s="166">
        <v>5152.7559425336</v>
      </c>
      <c r="I95" s="114"/>
    </row>
    <row r="96" s="17" customFormat="1" hidden="1" customHeight="1" spans="1:9">
      <c r="A96" s="163">
        <v>78</v>
      </c>
      <c r="B96" s="163">
        <v>311</v>
      </c>
      <c r="C96" s="164" t="s">
        <v>277</v>
      </c>
      <c r="D96" s="163">
        <v>4302</v>
      </c>
      <c r="E96" s="165" t="s">
        <v>332</v>
      </c>
      <c r="F96" s="163">
        <v>149</v>
      </c>
      <c r="G96" s="163">
        <v>28814.39</v>
      </c>
      <c r="H96" s="166">
        <v>5552.6930510421</v>
      </c>
      <c r="I96" s="114"/>
    </row>
    <row r="97" s="17" customFormat="1" hidden="1" customHeight="1" spans="1:9">
      <c r="A97" s="163">
        <v>79</v>
      </c>
      <c r="B97" s="163">
        <v>726</v>
      </c>
      <c r="C97" s="164" t="s">
        <v>333</v>
      </c>
      <c r="D97" s="163">
        <v>6607</v>
      </c>
      <c r="E97" s="165" t="s">
        <v>334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hidden="1" customHeight="1" spans="1:9">
      <c r="A98" s="163">
        <v>80</v>
      </c>
      <c r="B98" s="163">
        <v>359</v>
      </c>
      <c r="C98" s="164" t="s">
        <v>311</v>
      </c>
      <c r="D98" s="163">
        <v>12482</v>
      </c>
      <c r="E98" s="165" t="s">
        <v>335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hidden="1" customHeight="1" spans="1:9">
      <c r="A99" s="163">
        <v>81</v>
      </c>
      <c r="B99" s="163">
        <v>709</v>
      </c>
      <c r="C99" s="164" t="s">
        <v>336</v>
      </c>
      <c r="D99" s="163">
        <v>7662</v>
      </c>
      <c r="E99" s="165" t="s">
        <v>337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hidden="1" customHeight="1" spans="1:9">
      <c r="A100" s="163">
        <v>82</v>
      </c>
      <c r="B100" s="163">
        <v>103198</v>
      </c>
      <c r="C100" s="164" t="s">
        <v>338</v>
      </c>
      <c r="D100" s="163">
        <v>11624</v>
      </c>
      <c r="E100" s="165" t="s">
        <v>339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hidden="1" customHeight="1" spans="1:9">
      <c r="A101" s="163">
        <v>83</v>
      </c>
      <c r="B101" s="163">
        <v>111219</v>
      </c>
      <c r="C101" s="164" t="s">
        <v>340</v>
      </c>
      <c r="D101" s="163">
        <v>4117</v>
      </c>
      <c r="E101" s="165" t="s">
        <v>341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hidden="1" customHeight="1" spans="1:9">
      <c r="A102" s="163">
        <v>84</v>
      </c>
      <c r="B102" s="163">
        <v>726</v>
      </c>
      <c r="C102" s="164" t="s">
        <v>333</v>
      </c>
      <c r="D102" s="163">
        <v>10177</v>
      </c>
      <c r="E102" s="165" t="s">
        <v>342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hidden="1" customHeight="1" spans="1:9">
      <c r="A103" s="163">
        <v>85</v>
      </c>
      <c r="B103" s="163">
        <v>337</v>
      </c>
      <c r="C103" s="164" t="s">
        <v>194</v>
      </c>
      <c r="D103" s="163">
        <v>990451</v>
      </c>
      <c r="E103" s="165" t="s">
        <v>343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hidden="1" customHeight="1" spans="1:9">
      <c r="A104" s="163">
        <v>86</v>
      </c>
      <c r="B104" s="163">
        <v>707</v>
      </c>
      <c r="C104" s="164" t="s">
        <v>231</v>
      </c>
      <c r="D104" s="163">
        <v>9130</v>
      </c>
      <c r="E104" s="165" t="s">
        <v>344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hidden="1" customHeight="1" spans="1:9">
      <c r="A105" s="163">
        <v>87</v>
      </c>
      <c r="B105" s="163">
        <v>379</v>
      </c>
      <c r="C105" s="164" t="s">
        <v>242</v>
      </c>
      <c r="D105" s="163">
        <v>5344</v>
      </c>
      <c r="E105" s="165" t="s">
        <v>345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hidden="1" customHeight="1" spans="1:9">
      <c r="A106" s="163">
        <v>88</v>
      </c>
      <c r="B106" s="163">
        <v>587</v>
      </c>
      <c r="C106" s="164" t="s">
        <v>346</v>
      </c>
      <c r="D106" s="163">
        <v>6497</v>
      </c>
      <c r="E106" s="165" t="s">
        <v>347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hidden="1" customHeight="1" spans="1:9">
      <c r="A107" s="163">
        <v>89</v>
      </c>
      <c r="B107" s="163">
        <v>357</v>
      </c>
      <c r="C107" s="164" t="s">
        <v>348</v>
      </c>
      <c r="D107" s="163">
        <v>6814</v>
      </c>
      <c r="E107" s="165" t="s">
        <v>349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hidden="1" customHeight="1" spans="1:9">
      <c r="A108" s="163">
        <v>90</v>
      </c>
      <c r="B108" s="163">
        <v>377</v>
      </c>
      <c r="C108" s="164" t="s">
        <v>316</v>
      </c>
      <c r="D108" s="163">
        <v>11323</v>
      </c>
      <c r="E108" s="165" t="s">
        <v>350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hidden="1" customHeight="1" spans="1:9">
      <c r="A109" s="163">
        <v>91</v>
      </c>
      <c r="B109" s="163">
        <v>707</v>
      </c>
      <c r="C109" s="164" t="s">
        <v>231</v>
      </c>
      <c r="D109" s="163">
        <v>12468</v>
      </c>
      <c r="E109" s="165" t="s">
        <v>351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hidden="1" customHeight="1" spans="1:9">
      <c r="A110" s="163">
        <v>92</v>
      </c>
      <c r="B110" s="163">
        <v>373</v>
      </c>
      <c r="C110" s="164" t="s">
        <v>319</v>
      </c>
      <c r="D110" s="163">
        <v>10949</v>
      </c>
      <c r="E110" s="165" t="s">
        <v>352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hidden="1" customHeight="1" spans="1:9">
      <c r="A111" s="163">
        <v>93</v>
      </c>
      <c r="B111" s="163">
        <v>114685</v>
      </c>
      <c r="C111" s="164" t="s">
        <v>260</v>
      </c>
      <c r="D111" s="163">
        <v>11120</v>
      </c>
      <c r="E111" s="165" t="s">
        <v>353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hidden="1" customHeight="1" spans="1:9">
      <c r="A112" s="163">
        <v>94</v>
      </c>
      <c r="B112" s="163">
        <v>385</v>
      </c>
      <c r="C112" s="164" t="s">
        <v>187</v>
      </c>
      <c r="D112" s="163">
        <v>7317</v>
      </c>
      <c r="E112" s="165" t="s">
        <v>354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hidden="1" customHeight="1" spans="1:9">
      <c r="A113" s="163">
        <v>95</v>
      </c>
      <c r="B113" s="163">
        <v>742</v>
      </c>
      <c r="C113" s="164" t="s">
        <v>322</v>
      </c>
      <c r="D113" s="163">
        <v>1000451</v>
      </c>
      <c r="E113" s="165" t="s">
        <v>355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hidden="1" customHeight="1" spans="1:9">
      <c r="A114" s="163">
        <v>96</v>
      </c>
      <c r="B114" s="163">
        <v>721</v>
      </c>
      <c r="C114" s="164" t="s">
        <v>356</v>
      </c>
      <c r="D114" s="163">
        <v>7011</v>
      </c>
      <c r="E114" s="165" t="s">
        <v>357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hidden="1" customHeight="1" spans="1:9">
      <c r="A115" s="163">
        <v>97</v>
      </c>
      <c r="B115" s="163">
        <v>724</v>
      </c>
      <c r="C115" s="164" t="s">
        <v>301</v>
      </c>
      <c r="D115" s="163">
        <v>12936</v>
      </c>
      <c r="E115" s="165" t="s">
        <v>223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hidden="1" customHeight="1" spans="1:9">
      <c r="A116" s="163">
        <v>98</v>
      </c>
      <c r="B116" s="163">
        <v>716</v>
      </c>
      <c r="C116" s="164" t="s">
        <v>358</v>
      </c>
      <c r="D116" s="163">
        <v>8354</v>
      </c>
      <c r="E116" s="165" t="s">
        <v>359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hidden="1" customHeight="1" spans="1:9">
      <c r="A117" s="163">
        <v>99</v>
      </c>
      <c r="B117" s="163">
        <v>104533</v>
      </c>
      <c r="C117" s="164" t="s">
        <v>360</v>
      </c>
      <c r="D117" s="163">
        <v>12136</v>
      </c>
      <c r="E117" s="165" t="s">
        <v>361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hidden="1" customHeight="1" spans="1:9">
      <c r="A118" s="163">
        <v>100</v>
      </c>
      <c r="B118" s="163">
        <v>514</v>
      </c>
      <c r="C118" s="164" t="s">
        <v>236</v>
      </c>
      <c r="D118" s="163">
        <v>12744</v>
      </c>
      <c r="E118" s="165" t="s">
        <v>362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hidden="1" customHeight="1" spans="1:9">
      <c r="A119" s="163">
        <v>101</v>
      </c>
      <c r="B119" s="163">
        <v>724</v>
      </c>
      <c r="C119" s="164" t="s">
        <v>301</v>
      </c>
      <c r="D119" s="163">
        <v>12977</v>
      </c>
      <c r="E119" s="165" t="s">
        <v>363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hidden="1" customHeight="1" spans="1:9">
      <c r="A120" s="163">
        <v>102</v>
      </c>
      <c r="B120" s="163">
        <v>103198</v>
      </c>
      <c r="C120" s="164" t="s">
        <v>338</v>
      </c>
      <c r="D120" s="163">
        <v>12905</v>
      </c>
      <c r="E120" s="165" t="s">
        <v>364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hidden="1" customHeight="1" spans="1:9">
      <c r="A121" s="163">
        <v>103</v>
      </c>
      <c r="B121" s="163">
        <v>598</v>
      </c>
      <c r="C121" s="164" t="s">
        <v>365</v>
      </c>
      <c r="D121" s="163">
        <v>11178</v>
      </c>
      <c r="E121" s="165" t="s">
        <v>366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hidden="1" customHeight="1" spans="1:9">
      <c r="A122" s="163">
        <v>104</v>
      </c>
      <c r="B122" s="163">
        <v>598</v>
      </c>
      <c r="C122" s="164" t="s">
        <v>365</v>
      </c>
      <c r="D122" s="163">
        <v>11797</v>
      </c>
      <c r="E122" s="165" t="s">
        <v>367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hidden="1" customHeight="1" spans="1:9">
      <c r="A123" s="163">
        <v>105</v>
      </c>
      <c r="B123" s="163">
        <v>102935</v>
      </c>
      <c r="C123" s="164" t="s">
        <v>368</v>
      </c>
      <c r="D123" s="163">
        <v>12203</v>
      </c>
      <c r="E123" s="165" t="s">
        <v>369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hidden="1" customHeight="1" spans="1:9">
      <c r="A124" s="163">
        <v>106</v>
      </c>
      <c r="B124" s="163">
        <v>746</v>
      </c>
      <c r="C124" s="164" t="s">
        <v>370</v>
      </c>
      <c r="D124" s="163">
        <v>4028</v>
      </c>
      <c r="E124" s="165" t="s">
        <v>371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hidden="1" customHeight="1" spans="1:9">
      <c r="A125" s="163">
        <v>107</v>
      </c>
      <c r="B125" s="163">
        <v>709</v>
      </c>
      <c r="C125" s="164" t="s">
        <v>336</v>
      </c>
      <c r="D125" s="163">
        <v>11465</v>
      </c>
      <c r="E125" s="165" t="s">
        <v>372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hidden="1" customHeight="1" spans="1:9">
      <c r="A126" s="163">
        <v>108</v>
      </c>
      <c r="B126" s="163">
        <v>399</v>
      </c>
      <c r="C126" s="164" t="s">
        <v>328</v>
      </c>
      <c r="D126" s="163">
        <v>12440</v>
      </c>
      <c r="E126" s="165" t="s">
        <v>373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hidden="1" customHeight="1" spans="1:9">
      <c r="A127" s="163">
        <v>109</v>
      </c>
      <c r="B127" s="163">
        <v>747</v>
      </c>
      <c r="C127" s="164" t="s">
        <v>269</v>
      </c>
      <c r="D127" s="163">
        <v>12467</v>
      </c>
      <c r="E127" s="165" t="s">
        <v>374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hidden="1" customHeight="1" spans="1:9">
      <c r="A128" s="163">
        <v>110</v>
      </c>
      <c r="B128" s="163">
        <v>103639</v>
      </c>
      <c r="C128" s="164" t="s">
        <v>375</v>
      </c>
      <c r="D128" s="163">
        <v>5347</v>
      </c>
      <c r="E128" s="165" t="s">
        <v>376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hidden="1" customHeight="1" spans="1:9">
      <c r="A129" s="163">
        <v>111</v>
      </c>
      <c r="B129" s="163">
        <v>104533</v>
      </c>
      <c r="C129" s="164" t="s">
        <v>360</v>
      </c>
      <c r="D129" s="163">
        <v>4081</v>
      </c>
      <c r="E129" s="165" t="s">
        <v>377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hidden="1" customHeight="1" spans="1:9">
      <c r="A130" s="163">
        <v>112</v>
      </c>
      <c r="B130" s="163">
        <v>743</v>
      </c>
      <c r="C130" s="164" t="s">
        <v>378</v>
      </c>
      <c r="D130" s="163">
        <v>11383</v>
      </c>
      <c r="E130" s="165" t="s">
        <v>379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hidden="1" customHeight="1" spans="1:9">
      <c r="A131" s="163">
        <v>113</v>
      </c>
      <c r="B131" s="163">
        <v>571</v>
      </c>
      <c r="C131" s="164" t="s">
        <v>220</v>
      </c>
      <c r="D131" s="163">
        <v>12216</v>
      </c>
      <c r="E131" s="165" t="s">
        <v>380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hidden="1" customHeight="1" spans="1:9">
      <c r="A132" s="163">
        <v>114</v>
      </c>
      <c r="B132" s="163">
        <v>587</v>
      </c>
      <c r="C132" s="164" t="s">
        <v>346</v>
      </c>
      <c r="D132" s="163">
        <v>8073</v>
      </c>
      <c r="E132" s="165" t="s">
        <v>381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hidden="1" customHeight="1" spans="1:9">
      <c r="A133" s="163">
        <v>115</v>
      </c>
      <c r="B133" s="163">
        <v>573</v>
      </c>
      <c r="C133" s="164" t="s">
        <v>382</v>
      </c>
      <c r="D133" s="163">
        <v>5501</v>
      </c>
      <c r="E133" s="165" t="s">
        <v>383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hidden="1" customHeight="1" spans="1:9">
      <c r="A134" s="163">
        <v>116</v>
      </c>
      <c r="B134" s="163">
        <v>106399</v>
      </c>
      <c r="C134" s="164" t="s">
        <v>229</v>
      </c>
      <c r="D134" s="163">
        <v>12158</v>
      </c>
      <c r="E134" s="165" t="s">
        <v>384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hidden="1" customHeight="1" spans="1:9">
      <c r="A135" s="163">
        <v>117</v>
      </c>
      <c r="B135" s="163">
        <v>581</v>
      </c>
      <c r="C135" s="164" t="s">
        <v>227</v>
      </c>
      <c r="D135" s="163">
        <v>11621</v>
      </c>
      <c r="E135" s="165" t="s">
        <v>385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hidden="1" customHeight="1" spans="1:9">
      <c r="A136" s="163">
        <v>118</v>
      </c>
      <c r="B136" s="163">
        <v>307</v>
      </c>
      <c r="C136" s="164" t="s">
        <v>191</v>
      </c>
      <c r="D136" s="163">
        <v>4291</v>
      </c>
      <c r="E136" s="165" t="s">
        <v>386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hidden="1" customHeight="1" spans="1:9">
      <c r="A137" s="163">
        <v>119</v>
      </c>
      <c r="B137" s="163">
        <v>108277</v>
      </c>
      <c r="C137" s="164" t="s">
        <v>387</v>
      </c>
      <c r="D137" s="163">
        <v>12255</v>
      </c>
      <c r="E137" s="165" t="s">
        <v>388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hidden="1" customHeight="1" spans="1:9">
      <c r="A138" s="163">
        <v>120</v>
      </c>
      <c r="B138" s="163">
        <v>105751</v>
      </c>
      <c r="C138" s="164" t="s">
        <v>267</v>
      </c>
      <c r="D138" s="163">
        <v>9295</v>
      </c>
      <c r="E138" s="165" t="s">
        <v>389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hidden="1" customHeight="1" spans="1:9">
      <c r="A139" s="163">
        <v>121</v>
      </c>
      <c r="B139" s="163">
        <v>743</v>
      </c>
      <c r="C139" s="164" t="s">
        <v>378</v>
      </c>
      <c r="D139" s="163">
        <v>10893</v>
      </c>
      <c r="E139" s="165" t="s">
        <v>390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hidden="1" customHeight="1" spans="1:9">
      <c r="A140" s="163">
        <v>122</v>
      </c>
      <c r="B140" s="163">
        <v>391</v>
      </c>
      <c r="C140" s="164" t="s">
        <v>391</v>
      </c>
      <c r="D140" s="163">
        <v>4246</v>
      </c>
      <c r="E140" s="165" t="s">
        <v>392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hidden="1" customHeight="1" spans="1:9">
      <c r="A141" s="163">
        <v>123</v>
      </c>
      <c r="B141" s="163">
        <v>105396</v>
      </c>
      <c r="C141" s="164" t="s">
        <v>393</v>
      </c>
      <c r="D141" s="163">
        <v>7369</v>
      </c>
      <c r="E141" s="165" t="s">
        <v>394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hidden="1" customHeight="1" spans="1:9">
      <c r="A142" s="163">
        <v>124</v>
      </c>
      <c r="B142" s="163">
        <v>379</v>
      </c>
      <c r="C142" s="164" t="s">
        <v>242</v>
      </c>
      <c r="D142" s="163">
        <v>6831</v>
      </c>
      <c r="E142" s="165" t="s">
        <v>395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hidden="1" customHeight="1" spans="1:9">
      <c r="A143" s="163">
        <v>125</v>
      </c>
      <c r="B143" s="163">
        <v>357</v>
      </c>
      <c r="C143" s="164" t="s">
        <v>348</v>
      </c>
      <c r="D143" s="163">
        <v>11453</v>
      </c>
      <c r="E143" s="165" t="s">
        <v>396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hidden="1" customHeight="1" spans="1:9">
      <c r="A144" s="163">
        <v>126</v>
      </c>
      <c r="B144" s="163">
        <v>337</v>
      </c>
      <c r="C144" s="164" t="s">
        <v>194</v>
      </c>
      <c r="D144" s="163">
        <v>990176</v>
      </c>
      <c r="E144" s="165" t="s">
        <v>397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hidden="1" customHeight="1" spans="1:9">
      <c r="A145" s="163">
        <v>127</v>
      </c>
      <c r="B145" s="163">
        <v>746</v>
      </c>
      <c r="C145" s="164" t="s">
        <v>370</v>
      </c>
      <c r="D145" s="163">
        <v>7386</v>
      </c>
      <c r="E145" s="165" t="s">
        <v>398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hidden="1" customHeight="1" spans="1:9">
      <c r="A146" s="163">
        <v>128</v>
      </c>
      <c r="B146" s="163">
        <v>367</v>
      </c>
      <c r="C146" s="164" t="s">
        <v>279</v>
      </c>
      <c r="D146" s="163">
        <v>11799</v>
      </c>
      <c r="E146" s="165" t="s">
        <v>399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hidden="1" customHeight="1" spans="1:9">
      <c r="A147" s="163">
        <v>129</v>
      </c>
      <c r="B147" s="163">
        <v>720</v>
      </c>
      <c r="C147" s="164" t="s">
        <v>400</v>
      </c>
      <c r="D147" s="163">
        <v>6823</v>
      </c>
      <c r="E147" s="165" t="s">
        <v>401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hidden="1" customHeight="1" spans="1:9">
      <c r="A148" s="163">
        <v>130</v>
      </c>
      <c r="B148" s="163">
        <v>105396</v>
      </c>
      <c r="C148" s="164" t="s">
        <v>393</v>
      </c>
      <c r="D148" s="163">
        <v>12454</v>
      </c>
      <c r="E148" s="165" t="s">
        <v>402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hidden="1" customHeight="1" spans="1:9">
      <c r="A149" s="163">
        <v>131</v>
      </c>
      <c r="B149" s="163">
        <v>359</v>
      </c>
      <c r="C149" s="164" t="s">
        <v>311</v>
      </c>
      <c r="D149" s="163">
        <v>12052</v>
      </c>
      <c r="E149" s="165" t="s">
        <v>403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hidden="1" customHeight="1" spans="1:9">
      <c r="A150" s="163">
        <v>132</v>
      </c>
      <c r="B150" s="163">
        <v>102935</v>
      </c>
      <c r="C150" s="164" t="s">
        <v>368</v>
      </c>
      <c r="D150" s="163">
        <v>12916</v>
      </c>
      <c r="E150" s="165" t="s">
        <v>404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hidden="1" customHeight="1" spans="1:9">
      <c r="A151" s="163">
        <v>133</v>
      </c>
      <c r="B151" s="163">
        <v>585</v>
      </c>
      <c r="C151" s="164" t="s">
        <v>285</v>
      </c>
      <c r="D151" s="163">
        <v>12225</v>
      </c>
      <c r="E151" s="165" t="s">
        <v>405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hidden="1" customHeight="1" spans="1:9">
      <c r="A152" s="163">
        <v>134</v>
      </c>
      <c r="B152" s="163">
        <v>106569</v>
      </c>
      <c r="C152" s="164" t="s">
        <v>406</v>
      </c>
      <c r="D152" s="163">
        <v>11776</v>
      </c>
      <c r="E152" s="165" t="s">
        <v>407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hidden="1" customHeight="1" spans="1:9">
      <c r="A153" s="163">
        <v>135</v>
      </c>
      <c r="B153" s="163">
        <v>104428</v>
      </c>
      <c r="C153" s="164" t="s">
        <v>250</v>
      </c>
      <c r="D153" s="163">
        <v>11949</v>
      </c>
      <c r="E153" s="165" t="s">
        <v>408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hidden="1" customHeight="1" spans="1:9">
      <c r="A154" s="163">
        <v>136</v>
      </c>
      <c r="B154" s="163">
        <v>511</v>
      </c>
      <c r="C154" s="164" t="s">
        <v>238</v>
      </c>
      <c r="D154" s="163">
        <v>12940</v>
      </c>
      <c r="E154" s="165" t="s">
        <v>409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hidden="1" customHeight="1" spans="1:9">
      <c r="A155" s="163">
        <v>137</v>
      </c>
      <c r="B155" s="163">
        <v>709</v>
      </c>
      <c r="C155" s="164" t="s">
        <v>336</v>
      </c>
      <c r="D155" s="163">
        <v>11486</v>
      </c>
      <c r="E155" s="165" t="s">
        <v>410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hidden="1" customHeight="1" spans="1:9">
      <c r="A156" s="163">
        <v>138</v>
      </c>
      <c r="B156" s="163">
        <v>732</v>
      </c>
      <c r="C156" s="164" t="s">
        <v>411</v>
      </c>
      <c r="D156" s="163">
        <v>9138</v>
      </c>
      <c r="E156" s="165" t="s">
        <v>412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hidden="1" customHeight="1" spans="1:9">
      <c r="A157" s="163">
        <v>139</v>
      </c>
      <c r="B157" s="163">
        <v>114685</v>
      </c>
      <c r="C157" s="164" t="s">
        <v>260</v>
      </c>
      <c r="D157" s="163">
        <v>13313</v>
      </c>
      <c r="E157" s="165" t="s">
        <v>413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hidden="1" customHeight="1" spans="1:9">
      <c r="A158" s="163">
        <v>140</v>
      </c>
      <c r="B158" s="163">
        <v>549</v>
      </c>
      <c r="C158" s="164" t="s">
        <v>414</v>
      </c>
      <c r="D158" s="163">
        <v>6731</v>
      </c>
      <c r="E158" s="165" t="s">
        <v>415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hidden="1" customHeight="1" spans="1:9">
      <c r="A159" s="163">
        <v>141</v>
      </c>
      <c r="B159" s="163">
        <v>355</v>
      </c>
      <c r="C159" s="164" t="s">
        <v>313</v>
      </c>
      <c r="D159" s="163">
        <v>8233</v>
      </c>
      <c r="E159" s="165" t="s">
        <v>416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hidden="1" customHeight="1" spans="1:9">
      <c r="A160" s="163">
        <v>142</v>
      </c>
      <c r="B160" s="163">
        <v>106485</v>
      </c>
      <c r="C160" s="164" t="s">
        <v>417</v>
      </c>
      <c r="D160" s="163">
        <v>5407</v>
      </c>
      <c r="E160" s="165" t="s">
        <v>418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hidden="1" customHeight="1" spans="1:9">
      <c r="A161" s="163">
        <v>143</v>
      </c>
      <c r="B161" s="163">
        <v>107728</v>
      </c>
      <c r="C161" s="164" t="s">
        <v>419</v>
      </c>
      <c r="D161" s="163">
        <v>11012</v>
      </c>
      <c r="E161" s="165" t="s">
        <v>420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hidden="1" customHeight="1" spans="1:9">
      <c r="A162" s="163">
        <v>144</v>
      </c>
      <c r="B162" s="163">
        <v>748</v>
      </c>
      <c r="C162" s="164" t="s">
        <v>297</v>
      </c>
      <c r="D162" s="163">
        <v>11903</v>
      </c>
      <c r="E162" s="165" t="s">
        <v>421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hidden="1" customHeight="1" spans="1:9">
      <c r="A163" s="163">
        <v>145</v>
      </c>
      <c r="B163" s="163">
        <v>572</v>
      </c>
      <c r="C163" s="164" t="s">
        <v>422</v>
      </c>
      <c r="D163" s="163">
        <v>11023</v>
      </c>
      <c r="E163" s="165" t="s">
        <v>423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hidden="1" customHeight="1" spans="1:9">
      <c r="A164" s="163">
        <v>146</v>
      </c>
      <c r="B164" s="163">
        <v>746</v>
      </c>
      <c r="C164" s="164" t="s">
        <v>370</v>
      </c>
      <c r="D164" s="163">
        <v>8068</v>
      </c>
      <c r="E164" s="165" t="s">
        <v>424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hidden="1" customHeight="1" spans="1:9">
      <c r="A165" s="163">
        <v>147</v>
      </c>
      <c r="B165" s="163">
        <v>738</v>
      </c>
      <c r="C165" s="164" t="s">
        <v>425</v>
      </c>
      <c r="D165" s="163">
        <v>5698</v>
      </c>
      <c r="E165" s="165" t="s">
        <v>426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hidden="1" customHeight="1" spans="1:9">
      <c r="A166" s="163">
        <v>148</v>
      </c>
      <c r="B166" s="163">
        <v>710</v>
      </c>
      <c r="C166" s="164" t="s">
        <v>427</v>
      </c>
      <c r="D166" s="163">
        <v>9527</v>
      </c>
      <c r="E166" s="165" t="s">
        <v>428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hidden="1" customHeight="1" spans="1:9">
      <c r="A167" s="163">
        <v>149</v>
      </c>
      <c r="B167" s="163">
        <v>748</v>
      </c>
      <c r="C167" s="164" t="s">
        <v>297</v>
      </c>
      <c r="D167" s="163">
        <v>11977</v>
      </c>
      <c r="E167" s="165" t="s">
        <v>429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hidden="1" customHeight="1" spans="1:9">
      <c r="A168" s="163">
        <v>150</v>
      </c>
      <c r="B168" s="163">
        <v>713</v>
      </c>
      <c r="C168" s="164" t="s">
        <v>430</v>
      </c>
      <c r="D168" s="163">
        <v>6492</v>
      </c>
      <c r="E168" s="165" t="s">
        <v>431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hidden="1" customHeight="1" spans="1:9">
      <c r="A169" s="163">
        <v>151</v>
      </c>
      <c r="B169" s="163">
        <v>514</v>
      </c>
      <c r="C169" s="164" t="s">
        <v>236</v>
      </c>
      <c r="D169" s="163">
        <v>12338</v>
      </c>
      <c r="E169" s="165" t="s">
        <v>432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hidden="1" customHeight="1" spans="1:9">
      <c r="A170" s="163">
        <v>152</v>
      </c>
      <c r="B170" s="163">
        <v>114844</v>
      </c>
      <c r="C170" s="164" t="s">
        <v>433</v>
      </c>
      <c r="D170" s="163">
        <v>12463</v>
      </c>
      <c r="E170" s="165" t="s">
        <v>434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hidden="1" customHeight="1" spans="1:9">
      <c r="A171" s="163">
        <v>153</v>
      </c>
      <c r="B171" s="163">
        <v>591</v>
      </c>
      <c r="C171" s="164" t="s">
        <v>435</v>
      </c>
      <c r="D171" s="163">
        <v>5764</v>
      </c>
      <c r="E171" s="165" t="s">
        <v>436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hidden="1" customHeight="1" spans="1:9">
      <c r="A172" s="163">
        <v>154</v>
      </c>
      <c r="B172" s="163">
        <v>585</v>
      </c>
      <c r="C172" s="164" t="s">
        <v>285</v>
      </c>
      <c r="D172" s="163">
        <v>7046</v>
      </c>
      <c r="E172" s="165" t="s">
        <v>437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hidden="1" customHeight="1" spans="1:9">
      <c r="A173" s="163">
        <v>155</v>
      </c>
      <c r="B173" s="163">
        <v>713</v>
      </c>
      <c r="C173" s="164" t="s">
        <v>430</v>
      </c>
      <c r="D173" s="163">
        <v>11961</v>
      </c>
      <c r="E173" s="165" t="s">
        <v>438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hidden="1" customHeight="1" spans="1:9">
      <c r="A174" s="163">
        <v>156</v>
      </c>
      <c r="B174" s="163">
        <v>594</v>
      </c>
      <c r="C174" s="164" t="s">
        <v>439</v>
      </c>
      <c r="D174" s="163">
        <v>6232</v>
      </c>
      <c r="E174" s="165" t="s">
        <v>440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hidden="1" customHeight="1" spans="1:9">
      <c r="A175" s="163">
        <v>157</v>
      </c>
      <c r="B175" s="163">
        <v>106568</v>
      </c>
      <c r="C175" s="164" t="s">
        <v>441</v>
      </c>
      <c r="D175" s="163">
        <v>12717</v>
      </c>
      <c r="E175" s="165" t="s">
        <v>442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hidden="1" customHeight="1" spans="1:9">
      <c r="A176" s="163">
        <v>158</v>
      </c>
      <c r="B176" s="163">
        <v>56</v>
      </c>
      <c r="C176" s="164" t="s">
        <v>443</v>
      </c>
      <c r="D176" s="163">
        <v>7948</v>
      </c>
      <c r="E176" s="165" t="s">
        <v>444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hidden="1" customHeight="1" spans="1:9">
      <c r="A177" s="163">
        <v>159</v>
      </c>
      <c r="B177" s="163">
        <v>112415</v>
      </c>
      <c r="C177" s="164" t="s">
        <v>445</v>
      </c>
      <c r="D177" s="163">
        <v>4188</v>
      </c>
      <c r="E177" s="165" t="s">
        <v>446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hidden="1" customHeight="1" spans="1:9">
      <c r="A178" s="163">
        <v>160</v>
      </c>
      <c r="B178" s="163">
        <v>114622</v>
      </c>
      <c r="C178" s="164" t="s">
        <v>447</v>
      </c>
      <c r="D178" s="163">
        <v>11125</v>
      </c>
      <c r="E178" s="165" t="s">
        <v>448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hidden="1" customHeight="1" spans="1:9">
      <c r="A179" s="163">
        <v>161</v>
      </c>
      <c r="B179" s="163">
        <v>712</v>
      </c>
      <c r="C179" s="164" t="s">
        <v>248</v>
      </c>
      <c r="D179" s="163">
        <v>11487</v>
      </c>
      <c r="E179" s="165" t="s">
        <v>449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hidden="1" customHeight="1" spans="1:9">
      <c r="A180" s="163">
        <v>162</v>
      </c>
      <c r="B180" s="163">
        <v>578</v>
      </c>
      <c r="C180" s="164" t="s">
        <v>252</v>
      </c>
      <c r="D180" s="163">
        <v>13064</v>
      </c>
      <c r="E180" s="165" t="s">
        <v>450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hidden="1" customHeight="1" spans="1:9">
      <c r="A181" s="163">
        <v>163</v>
      </c>
      <c r="B181" s="163">
        <v>594</v>
      </c>
      <c r="C181" s="164" t="s">
        <v>439</v>
      </c>
      <c r="D181" s="163">
        <v>6148</v>
      </c>
      <c r="E181" s="165" t="s">
        <v>451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hidden="1" customHeight="1" spans="1:9">
      <c r="A182" s="163">
        <v>164</v>
      </c>
      <c r="B182" s="163">
        <v>746</v>
      </c>
      <c r="C182" s="164" t="s">
        <v>370</v>
      </c>
      <c r="D182" s="163">
        <v>12113</v>
      </c>
      <c r="E182" s="165" t="s">
        <v>452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hidden="1" customHeight="1" spans="1:9">
      <c r="A183" s="163">
        <v>165</v>
      </c>
      <c r="B183" s="163">
        <v>116919</v>
      </c>
      <c r="C183" s="164" t="s">
        <v>453</v>
      </c>
      <c r="D183" s="163">
        <v>12157</v>
      </c>
      <c r="E183" s="165" t="s">
        <v>454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hidden="1" customHeight="1" spans="1:9">
      <c r="A184" s="163">
        <v>166</v>
      </c>
      <c r="B184" s="163">
        <v>712</v>
      </c>
      <c r="C184" s="164" t="s">
        <v>248</v>
      </c>
      <c r="D184" s="163">
        <v>11382</v>
      </c>
      <c r="E184" s="165" t="s">
        <v>455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hidden="1" customHeight="1" spans="1:9">
      <c r="A185" s="163">
        <v>167</v>
      </c>
      <c r="B185" s="163">
        <v>585</v>
      </c>
      <c r="C185" s="164" t="s">
        <v>285</v>
      </c>
      <c r="D185" s="163">
        <v>12920</v>
      </c>
      <c r="E185" s="165" t="s">
        <v>456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hidden="1" customHeight="1" spans="1:9">
      <c r="A186" s="163">
        <v>168</v>
      </c>
      <c r="B186" s="163">
        <v>107658</v>
      </c>
      <c r="C186" s="164" t="s">
        <v>457</v>
      </c>
      <c r="D186" s="163">
        <v>7388</v>
      </c>
      <c r="E186" s="165" t="s">
        <v>458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hidden="1" customHeight="1" spans="1:9">
      <c r="A187" s="163">
        <v>169</v>
      </c>
      <c r="B187" s="163">
        <v>106865</v>
      </c>
      <c r="C187" s="164" t="s">
        <v>459</v>
      </c>
      <c r="D187" s="163">
        <v>9822</v>
      </c>
      <c r="E187" s="165" t="s">
        <v>460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hidden="1" customHeight="1" spans="1:9">
      <c r="A188" s="163">
        <v>170</v>
      </c>
      <c r="B188" s="163">
        <v>103639</v>
      </c>
      <c r="C188" s="164" t="s">
        <v>375</v>
      </c>
      <c r="D188" s="163">
        <v>12164</v>
      </c>
      <c r="E188" s="165" t="s">
        <v>461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hidden="1" customHeight="1" spans="1:9">
      <c r="A189" s="163">
        <v>171</v>
      </c>
      <c r="B189" s="163">
        <v>101453</v>
      </c>
      <c r="C189" s="164" t="s">
        <v>291</v>
      </c>
      <c r="D189" s="163">
        <v>12517</v>
      </c>
      <c r="E189" s="165" t="s">
        <v>462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hidden="1" customHeight="1" spans="1:9">
      <c r="A190" s="163">
        <v>172</v>
      </c>
      <c r="B190" s="163">
        <v>111219</v>
      </c>
      <c r="C190" s="164" t="s">
        <v>340</v>
      </c>
      <c r="D190" s="163">
        <v>11231</v>
      </c>
      <c r="E190" s="165" t="s">
        <v>463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hidden="1" customHeight="1" spans="1:9">
      <c r="A191" s="163">
        <v>173</v>
      </c>
      <c r="B191" s="163">
        <v>114622</v>
      </c>
      <c r="C191" s="164" t="s">
        <v>447</v>
      </c>
      <c r="D191" s="163">
        <v>6544</v>
      </c>
      <c r="E191" s="165" t="s">
        <v>464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hidden="1" customHeight="1" spans="1:9">
      <c r="A192" s="163">
        <v>174</v>
      </c>
      <c r="B192" s="163">
        <v>104838</v>
      </c>
      <c r="C192" s="164" t="s">
        <v>465</v>
      </c>
      <c r="D192" s="163">
        <v>10218</v>
      </c>
      <c r="E192" s="165" t="s">
        <v>466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hidden="1" customHeight="1" spans="1:9">
      <c r="A193" s="163">
        <v>175</v>
      </c>
      <c r="B193" s="163">
        <v>716</v>
      </c>
      <c r="C193" s="164" t="s">
        <v>358</v>
      </c>
      <c r="D193" s="163">
        <v>12412</v>
      </c>
      <c r="E193" s="165" t="s">
        <v>467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hidden="1" customHeight="1" spans="1:9">
      <c r="A194" s="163">
        <v>176</v>
      </c>
      <c r="B194" s="163">
        <v>54</v>
      </c>
      <c r="C194" s="164" t="s">
        <v>240</v>
      </c>
      <c r="D194" s="163">
        <v>10808</v>
      </c>
      <c r="E194" s="165" t="s">
        <v>468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hidden="1" customHeight="1" spans="1:9">
      <c r="A195" s="163">
        <v>177</v>
      </c>
      <c r="B195" s="163">
        <v>351</v>
      </c>
      <c r="C195" s="164" t="s">
        <v>469</v>
      </c>
      <c r="D195" s="163">
        <v>8594</v>
      </c>
      <c r="E195" s="165" t="s">
        <v>470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hidden="1" customHeight="1" spans="1:9">
      <c r="A196" s="163">
        <v>178</v>
      </c>
      <c r="B196" s="163">
        <v>710</v>
      </c>
      <c r="C196" s="164" t="s">
        <v>427</v>
      </c>
      <c r="D196" s="163">
        <v>12981</v>
      </c>
      <c r="E196" s="165" t="s">
        <v>471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hidden="1" customHeight="1" spans="1:9">
      <c r="A197" s="163">
        <v>179</v>
      </c>
      <c r="B197" s="163">
        <v>732</v>
      </c>
      <c r="C197" s="164" t="s">
        <v>411</v>
      </c>
      <c r="D197" s="163">
        <v>13482</v>
      </c>
      <c r="E197" s="165" t="s">
        <v>472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hidden="1" customHeight="1" spans="1:9">
      <c r="A198" s="163">
        <v>180</v>
      </c>
      <c r="B198" s="163">
        <v>351</v>
      </c>
      <c r="C198" s="164" t="s">
        <v>469</v>
      </c>
      <c r="D198" s="163">
        <v>8606</v>
      </c>
      <c r="E198" s="165" t="s">
        <v>473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hidden="1" customHeight="1" spans="1:9">
      <c r="A199" s="163">
        <v>181</v>
      </c>
      <c r="B199" s="163">
        <v>717</v>
      </c>
      <c r="C199" s="164" t="s">
        <v>474</v>
      </c>
      <c r="D199" s="163">
        <v>6752</v>
      </c>
      <c r="E199" s="165" t="s">
        <v>475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hidden="1" customHeight="1" spans="1:9">
      <c r="A200" s="163">
        <v>182</v>
      </c>
      <c r="B200" s="163">
        <v>513</v>
      </c>
      <c r="C200" s="164" t="s">
        <v>204</v>
      </c>
      <c r="D200" s="163">
        <v>11329</v>
      </c>
      <c r="E200" s="165" t="s">
        <v>476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hidden="1" customHeight="1" spans="1:9">
      <c r="A201" s="163">
        <v>183</v>
      </c>
      <c r="B201" s="163">
        <v>709</v>
      </c>
      <c r="C201" s="164" t="s">
        <v>336</v>
      </c>
      <c r="D201" s="163">
        <v>10191</v>
      </c>
      <c r="E201" s="165" t="s">
        <v>477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hidden="1" customHeight="1" spans="1:9">
      <c r="A202" s="163">
        <v>184</v>
      </c>
      <c r="B202" s="163">
        <v>349</v>
      </c>
      <c r="C202" s="164" t="s">
        <v>478</v>
      </c>
      <c r="D202" s="163">
        <v>5844</v>
      </c>
      <c r="E202" s="165" t="s">
        <v>479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hidden="1" customHeight="1" spans="1:9">
      <c r="A203" s="163">
        <v>185</v>
      </c>
      <c r="B203" s="163">
        <v>740</v>
      </c>
      <c r="C203" s="164" t="s">
        <v>480</v>
      </c>
      <c r="D203" s="163">
        <v>9749</v>
      </c>
      <c r="E203" s="165" t="s">
        <v>481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hidden="1" customHeight="1" spans="1:9">
      <c r="A204" s="163">
        <v>186</v>
      </c>
      <c r="B204" s="163">
        <v>750</v>
      </c>
      <c r="C204" s="164" t="s">
        <v>62</v>
      </c>
      <c r="D204" s="163">
        <v>13031</v>
      </c>
      <c r="E204" s="165" t="s">
        <v>482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hidden="1" customHeight="1" spans="1:9">
      <c r="A205" s="163">
        <v>187</v>
      </c>
      <c r="B205" s="163">
        <v>730</v>
      </c>
      <c r="C205" s="164" t="s">
        <v>256</v>
      </c>
      <c r="D205" s="163">
        <v>12999</v>
      </c>
      <c r="E205" s="165" t="s">
        <v>483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hidden="1" customHeight="1" spans="1:9">
      <c r="A206" s="163">
        <v>188</v>
      </c>
      <c r="B206" s="163">
        <v>114622</v>
      </c>
      <c r="C206" s="164" t="s">
        <v>447</v>
      </c>
      <c r="D206" s="163">
        <v>5641</v>
      </c>
      <c r="E206" s="165" t="s">
        <v>484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hidden="1" customHeight="1" spans="1:9">
      <c r="A207" s="163">
        <v>189</v>
      </c>
      <c r="B207" s="163">
        <v>745</v>
      </c>
      <c r="C207" s="164" t="s">
        <v>307</v>
      </c>
      <c r="D207" s="163">
        <v>12952</v>
      </c>
      <c r="E207" s="165" t="s">
        <v>485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244</v>
      </c>
      <c r="D208" s="163">
        <v>11512</v>
      </c>
      <c r="E208" s="165" t="s">
        <v>486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hidden="1" customHeight="1" spans="1:9">
      <c r="A209" s="163">
        <v>191</v>
      </c>
      <c r="B209" s="163">
        <v>104838</v>
      </c>
      <c r="C209" s="164" t="s">
        <v>465</v>
      </c>
      <c r="D209" s="163">
        <v>10955</v>
      </c>
      <c r="E209" s="165" t="s">
        <v>487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hidden="1" customHeight="1" spans="1:9">
      <c r="A210" s="163">
        <v>192</v>
      </c>
      <c r="B210" s="163">
        <v>107658</v>
      </c>
      <c r="C210" s="164" t="s">
        <v>457</v>
      </c>
      <c r="D210" s="163">
        <v>4562</v>
      </c>
      <c r="E210" s="165" t="s">
        <v>488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hidden="1" customHeight="1" spans="1:9">
      <c r="A211" s="163">
        <v>193</v>
      </c>
      <c r="B211" s="163">
        <v>742</v>
      </c>
      <c r="C211" s="164" t="s">
        <v>322</v>
      </c>
      <c r="D211" s="163">
        <v>1000434</v>
      </c>
      <c r="E211" s="165" t="s">
        <v>489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hidden="1" customHeight="1" spans="1:9">
      <c r="A212" s="163">
        <v>194</v>
      </c>
      <c r="B212" s="163">
        <v>107728</v>
      </c>
      <c r="C212" s="164" t="s">
        <v>419</v>
      </c>
      <c r="D212" s="163">
        <v>12094</v>
      </c>
      <c r="E212" s="165" t="s">
        <v>490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hidden="1" customHeight="1" spans="1:9">
      <c r="A213" s="163">
        <v>195</v>
      </c>
      <c r="B213" s="163">
        <v>112888</v>
      </c>
      <c r="C213" s="164" t="s">
        <v>491</v>
      </c>
      <c r="D213" s="163">
        <v>10468</v>
      </c>
      <c r="E213" s="165" t="s">
        <v>492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hidden="1" customHeight="1" spans="1:9">
      <c r="A214" s="163">
        <v>196</v>
      </c>
      <c r="B214" s="163">
        <v>570</v>
      </c>
      <c r="C214" s="164" t="s">
        <v>493</v>
      </c>
      <c r="D214" s="163">
        <v>12332</v>
      </c>
      <c r="E214" s="165" t="s">
        <v>494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hidden="1" customHeight="1" spans="1:9">
      <c r="A215" s="163">
        <v>197</v>
      </c>
      <c r="B215" s="163">
        <v>385</v>
      </c>
      <c r="C215" s="164" t="s">
        <v>187</v>
      </c>
      <c r="D215" s="163">
        <v>11503</v>
      </c>
      <c r="E215" s="165" t="s">
        <v>495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hidden="1" customHeight="1" spans="1:9">
      <c r="A216" s="163">
        <v>198</v>
      </c>
      <c r="B216" s="163">
        <v>113298</v>
      </c>
      <c r="C216" s="164" t="s">
        <v>496</v>
      </c>
      <c r="D216" s="163">
        <v>12497</v>
      </c>
      <c r="E216" s="165" t="s">
        <v>497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hidden="1" customHeight="1" spans="1:9">
      <c r="A217" s="163">
        <v>199</v>
      </c>
      <c r="B217" s="163">
        <v>341</v>
      </c>
      <c r="C217" s="164" t="s">
        <v>263</v>
      </c>
      <c r="D217" s="163">
        <v>12535</v>
      </c>
      <c r="E217" s="165" t="s">
        <v>498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hidden="1" customHeight="1" spans="1:9">
      <c r="A218" s="163">
        <v>200</v>
      </c>
      <c r="B218" s="163">
        <v>101453</v>
      </c>
      <c r="C218" s="164" t="s">
        <v>291</v>
      </c>
      <c r="D218" s="163">
        <v>11866</v>
      </c>
      <c r="E218" s="165" t="s">
        <v>499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hidden="1" customHeight="1" spans="1:9">
      <c r="A219" s="163">
        <v>201</v>
      </c>
      <c r="B219" s="163">
        <v>399</v>
      </c>
      <c r="C219" s="164" t="s">
        <v>328</v>
      </c>
      <c r="D219" s="163">
        <v>13000</v>
      </c>
      <c r="E219" s="165" t="s">
        <v>500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hidden="1" customHeight="1" spans="1:9">
      <c r="A220" s="163">
        <v>202</v>
      </c>
      <c r="B220" s="163">
        <v>750</v>
      </c>
      <c r="C220" s="164" t="s">
        <v>62</v>
      </c>
      <c r="D220" s="163">
        <v>13159</v>
      </c>
      <c r="E220" s="165" t="s">
        <v>501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hidden="1" customHeight="1" spans="1:9">
      <c r="A221" s="163">
        <v>203</v>
      </c>
      <c r="B221" s="163">
        <v>308</v>
      </c>
      <c r="C221" s="164" t="s">
        <v>502</v>
      </c>
      <c r="D221" s="163">
        <v>12937</v>
      </c>
      <c r="E221" s="165" t="s">
        <v>503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hidden="1" customHeight="1" spans="1:9">
      <c r="A222" s="163">
        <v>204</v>
      </c>
      <c r="B222" s="163">
        <v>102567</v>
      </c>
      <c r="C222" s="164" t="s">
        <v>504</v>
      </c>
      <c r="D222" s="163">
        <v>5954</v>
      </c>
      <c r="E222" s="165" t="s">
        <v>505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hidden="1" customHeight="1" spans="1:9">
      <c r="A223" s="163">
        <v>205</v>
      </c>
      <c r="B223" s="163">
        <v>308</v>
      </c>
      <c r="C223" s="164" t="s">
        <v>502</v>
      </c>
      <c r="D223" s="163">
        <v>12515</v>
      </c>
      <c r="E223" s="165" t="s">
        <v>506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hidden="1" customHeight="1" spans="1:9">
      <c r="A224" s="163">
        <v>206</v>
      </c>
      <c r="B224" s="163">
        <v>101453</v>
      </c>
      <c r="C224" s="164" t="s">
        <v>291</v>
      </c>
      <c r="D224" s="163">
        <v>13022</v>
      </c>
      <c r="E224" s="165" t="s">
        <v>507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244</v>
      </c>
      <c r="D225" s="163">
        <v>12185</v>
      </c>
      <c r="E225" s="165" t="s">
        <v>508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hidden="1" customHeight="1" spans="1:9">
      <c r="A226" s="163">
        <v>208</v>
      </c>
      <c r="B226" s="163">
        <v>341</v>
      </c>
      <c r="C226" s="164" t="s">
        <v>263</v>
      </c>
      <c r="D226" s="163">
        <v>11483</v>
      </c>
      <c r="E226" s="165" t="s">
        <v>509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hidden="1" customHeight="1" spans="1:9">
      <c r="A227" s="163">
        <v>209</v>
      </c>
      <c r="B227" s="163">
        <v>102567</v>
      </c>
      <c r="C227" s="164" t="s">
        <v>504</v>
      </c>
      <c r="D227" s="163">
        <v>4196</v>
      </c>
      <c r="E227" s="165" t="s">
        <v>510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hidden="1" customHeight="1" spans="1:9">
      <c r="A228" s="163">
        <v>210</v>
      </c>
      <c r="B228" s="163">
        <v>357</v>
      </c>
      <c r="C228" s="164" t="s">
        <v>348</v>
      </c>
      <c r="D228" s="163">
        <v>13100</v>
      </c>
      <c r="E228" s="165" t="s">
        <v>511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hidden="1" customHeight="1" spans="1:9">
      <c r="A229" s="163">
        <v>211</v>
      </c>
      <c r="B229" s="163">
        <v>114844</v>
      </c>
      <c r="C229" s="164" t="s">
        <v>433</v>
      </c>
      <c r="D229" s="163">
        <v>13061</v>
      </c>
      <c r="E229" s="165" t="s">
        <v>512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hidden="1" customHeight="1" spans="1:9">
      <c r="A230" s="163">
        <v>212</v>
      </c>
      <c r="B230" s="163">
        <v>717</v>
      </c>
      <c r="C230" s="164" t="s">
        <v>474</v>
      </c>
      <c r="D230" s="163">
        <v>11627</v>
      </c>
      <c r="E230" s="165" t="s">
        <v>513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hidden="1" customHeight="1" spans="1:9">
      <c r="A231" s="163">
        <v>213</v>
      </c>
      <c r="B231" s="163">
        <v>727</v>
      </c>
      <c r="C231" s="164" t="s">
        <v>514</v>
      </c>
      <c r="D231" s="163">
        <v>6456</v>
      </c>
      <c r="E231" s="165" t="s">
        <v>515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hidden="1" customHeight="1" spans="1:9">
      <c r="A232" s="163">
        <v>214</v>
      </c>
      <c r="B232" s="163">
        <v>721</v>
      </c>
      <c r="C232" s="164" t="s">
        <v>356</v>
      </c>
      <c r="D232" s="163">
        <v>11619</v>
      </c>
      <c r="E232" s="165" t="s">
        <v>516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hidden="1" customHeight="1" spans="1:9">
      <c r="A233" s="163">
        <v>215</v>
      </c>
      <c r="B233" s="163">
        <v>385</v>
      </c>
      <c r="C233" s="164" t="s">
        <v>187</v>
      </c>
      <c r="D233" s="163">
        <v>12566</v>
      </c>
      <c r="E233" s="165" t="s">
        <v>517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hidden="1" customHeight="1" spans="1:9">
      <c r="A234" s="163">
        <v>216</v>
      </c>
      <c r="B234" s="163">
        <v>570</v>
      </c>
      <c r="C234" s="164" t="s">
        <v>493</v>
      </c>
      <c r="D234" s="163">
        <v>11537</v>
      </c>
      <c r="E234" s="165" t="s">
        <v>518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hidden="1" customHeight="1" spans="1:9">
      <c r="A235" s="163">
        <v>217</v>
      </c>
      <c r="B235" s="163">
        <v>727</v>
      </c>
      <c r="C235" s="164" t="s">
        <v>514</v>
      </c>
      <c r="D235" s="163">
        <v>8060</v>
      </c>
      <c r="E235" s="165" t="s">
        <v>519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hidden="1" customHeight="1" spans="1:9">
      <c r="A236" s="163">
        <v>218</v>
      </c>
      <c r="B236" s="163">
        <v>56</v>
      </c>
      <c r="C236" s="164" t="s">
        <v>443</v>
      </c>
      <c r="D236" s="163">
        <v>6473</v>
      </c>
      <c r="E236" s="165" t="s">
        <v>520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hidden="1" customHeight="1" spans="1:9">
      <c r="A237" s="163">
        <v>219</v>
      </c>
      <c r="B237" s="163">
        <v>56</v>
      </c>
      <c r="C237" s="164" t="s">
        <v>443</v>
      </c>
      <c r="D237" s="163">
        <v>10983</v>
      </c>
      <c r="E237" s="165" t="s">
        <v>521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hidden="1" customHeight="1" spans="1:9">
      <c r="A238" s="163">
        <v>220</v>
      </c>
      <c r="B238" s="163">
        <v>113299</v>
      </c>
      <c r="C238" s="164" t="s">
        <v>522</v>
      </c>
      <c r="D238" s="163">
        <v>11620</v>
      </c>
      <c r="E238" s="165" t="s">
        <v>523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hidden="1" customHeight="1" spans="1:9">
      <c r="A239" s="163">
        <v>221</v>
      </c>
      <c r="B239" s="163">
        <v>546</v>
      </c>
      <c r="C239" s="164" t="s">
        <v>222</v>
      </c>
      <c r="D239" s="163">
        <v>9689</v>
      </c>
      <c r="E239" s="165" t="s">
        <v>524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hidden="1" customHeight="1" spans="1:9">
      <c r="A240" s="163">
        <v>222</v>
      </c>
      <c r="B240" s="163">
        <v>329</v>
      </c>
      <c r="C240" s="164" t="s">
        <v>215</v>
      </c>
      <c r="D240" s="163">
        <v>11825</v>
      </c>
      <c r="E240" s="165" t="s">
        <v>525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hidden="1" customHeight="1" spans="1:9">
      <c r="A241" s="163">
        <v>223</v>
      </c>
      <c r="B241" s="163">
        <v>720</v>
      </c>
      <c r="C241" s="164" t="s">
        <v>400</v>
      </c>
      <c r="D241" s="163">
        <v>12914</v>
      </c>
      <c r="E241" s="165" t="s">
        <v>526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hidden="1" customHeight="1" spans="1:9">
      <c r="A242" s="163">
        <v>224</v>
      </c>
      <c r="B242" s="163">
        <v>720</v>
      </c>
      <c r="C242" s="164" t="s">
        <v>400</v>
      </c>
      <c r="D242" s="163">
        <v>11142</v>
      </c>
      <c r="E242" s="165" t="s">
        <v>527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hidden="1" customHeight="1" spans="1:9">
      <c r="A243" s="163">
        <v>225</v>
      </c>
      <c r="B243" s="163">
        <v>347</v>
      </c>
      <c r="C243" s="164" t="s">
        <v>528</v>
      </c>
      <c r="D243" s="163">
        <v>12528</v>
      </c>
      <c r="E243" s="165" t="s">
        <v>529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hidden="1" customHeight="1" spans="1:9">
      <c r="A244" s="163">
        <v>226</v>
      </c>
      <c r="B244" s="163">
        <v>723</v>
      </c>
      <c r="C244" s="164" t="s">
        <v>530</v>
      </c>
      <c r="D244" s="163">
        <v>12516</v>
      </c>
      <c r="E244" s="165" t="s">
        <v>531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hidden="1" customHeight="1" spans="1:9">
      <c r="A245" s="163">
        <v>227</v>
      </c>
      <c r="B245" s="163">
        <v>108277</v>
      </c>
      <c r="C245" s="164" t="s">
        <v>387</v>
      </c>
      <c r="D245" s="163">
        <v>12451</v>
      </c>
      <c r="E245" s="165" t="s">
        <v>532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hidden="1" customHeight="1" spans="1:9">
      <c r="A246" s="163">
        <v>228</v>
      </c>
      <c r="B246" s="163">
        <v>102564</v>
      </c>
      <c r="C246" s="164" t="s">
        <v>533</v>
      </c>
      <c r="D246" s="163">
        <v>11363</v>
      </c>
      <c r="E246" s="165" t="s">
        <v>534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hidden="1" customHeight="1" spans="1:9">
      <c r="A247" s="163">
        <v>229</v>
      </c>
      <c r="B247" s="163">
        <v>742</v>
      </c>
      <c r="C247" s="164" t="s">
        <v>322</v>
      </c>
      <c r="D247" s="163">
        <v>1000452</v>
      </c>
      <c r="E247" s="165" t="s">
        <v>535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hidden="1" customHeight="1" spans="1:9">
      <c r="A248" s="163">
        <v>230</v>
      </c>
      <c r="B248" s="163">
        <v>742</v>
      </c>
      <c r="C248" s="164" t="s">
        <v>322</v>
      </c>
      <c r="D248" s="163">
        <v>1000431</v>
      </c>
      <c r="E248" s="165" t="s">
        <v>536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hidden="1" customHeight="1" spans="1:9">
      <c r="A249" s="163">
        <v>231</v>
      </c>
      <c r="B249" s="163">
        <v>106865</v>
      </c>
      <c r="C249" s="164" t="s">
        <v>459</v>
      </c>
      <c r="D249" s="163">
        <v>11335</v>
      </c>
      <c r="E249" s="165" t="s">
        <v>537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hidden="1" customHeight="1" spans="1:9">
      <c r="A250" s="163">
        <v>232</v>
      </c>
      <c r="B250" s="163">
        <v>111219</v>
      </c>
      <c r="C250" s="164" t="s">
        <v>340</v>
      </c>
      <c r="D250" s="163">
        <v>12880</v>
      </c>
      <c r="E250" s="165" t="s">
        <v>538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hidden="1" customHeight="1" spans="1:9">
      <c r="A251" s="163">
        <v>233</v>
      </c>
      <c r="B251" s="163">
        <v>371</v>
      </c>
      <c r="C251" s="164" t="s">
        <v>539</v>
      </c>
      <c r="D251" s="163">
        <v>9112</v>
      </c>
      <c r="E251" s="165" t="s">
        <v>540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hidden="1" customHeight="1" spans="1:9">
      <c r="A252" s="163">
        <v>234</v>
      </c>
      <c r="B252" s="163">
        <v>752</v>
      </c>
      <c r="C252" s="164" t="s">
        <v>541</v>
      </c>
      <c r="D252" s="163">
        <v>12906</v>
      </c>
      <c r="E252" s="165" t="s">
        <v>542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hidden="1" customHeight="1" spans="1:9">
      <c r="A253" s="163">
        <v>235</v>
      </c>
      <c r="B253" s="163">
        <v>107658</v>
      </c>
      <c r="C253" s="164" t="s">
        <v>457</v>
      </c>
      <c r="D253" s="163">
        <v>12921</v>
      </c>
      <c r="E253" s="165" t="s">
        <v>543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hidden="1" customHeight="1" spans="1:9">
      <c r="A254" s="163">
        <v>236</v>
      </c>
      <c r="B254" s="163">
        <v>754</v>
      </c>
      <c r="C254" s="164" t="s">
        <v>544</v>
      </c>
      <c r="D254" s="163">
        <v>10900</v>
      </c>
      <c r="E254" s="165" t="s">
        <v>545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hidden="1" customHeight="1" spans="1:9">
      <c r="A255" s="163">
        <v>237</v>
      </c>
      <c r="B255" s="163">
        <v>103199</v>
      </c>
      <c r="C255" s="164" t="s">
        <v>546</v>
      </c>
      <c r="D255" s="163">
        <v>12874</v>
      </c>
      <c r="E255" s="165" t="s">
        <v>547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hidden="1" customHeight="1" spans="1:9">
      <c r="A256" s="163">
        <v>238</v>
      </c>
      <c r="B256" s="163">
        <v>107728</v>
      </c>
      <c r="C256" s="164" t="s">
        <v>419</v>
      </c>
      <c r="D256" s="163">
        <v>13397</v>
      </c>
      <c r="E256" s="165" t="s">
        <v>548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hidden="1" customHeight="1" spans="1:9">
      <c r="A257" s="163">
        <v>239</v>
      </c>
      <c r="B257" s="163">
        <v>545</v>
      </c>
      <c r="C257" s="164" t="s">
        <v>549</v>
      </c>
      <c r="D257" s="163">
        <v>11143</v>
      </c>
      <c r="E257" s="165" t="s">
        <v>550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hidden="1" customHeight="1" spans="1:9">
      <c r="A258" s="163">
        <v>240</v>
      </c>
      <c r="B258" s="163">
        <v>103199</v>
      </c>
      <c r="C258" s="164" t="s">
        <v>546</v>
      </c>
      <c r="D258" s="163">
        <v>7666</v>
      </c>
      <c r="E258" s="165" t="s">
        <v>551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hidden="1" customHeight="1" spans="1:9">
      <c r="A259" s="163">
        <v>241</v>
      </c>
      <c r="B259" s="163">
        <v>704</v>
      </c>
      <c r="C259" s="164" t="s">
        <v>552</v>
      </c>
      <c r="D259" s="163">
        <v>6505</v>
      </c>
      <c r="E259" s="165" t="s">
        <v>553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hidden="1" customHeight="1" spans="1:9">
      <c r="A260" s="163">
        <v>242</v>
      </c>
      <c r="B260" s="163">
        <v>107829</v>
      </c>
      <c r="C260" s="164" t="s">
        <v>554</v>
      </c>
      <c r="D260" s="163">
        <v>11330</v>
      </c>
      <c r="E260" s="165" t="s">
        <v>555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hidden="1" customHeight="1" spans="1:9">
      <c r="A261" s="163">
        <v>243</v>
      </c>
      <c r="B261" s="163">
        <v>598</v>
      </c>
      <c r="C261" s="164" t="s">
        <v>365</v>
      </c>
      <c r="D261" s="163">
        <v>12888</v>
      </c>
      <c r="E261" s="165" t="s">
        <v>556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hidden="1" customHeight="1" spans="1:9">
      <c r="A262" s="163">
        <v>244</v>
      </c>
      <c r="B262" s="163">
        <v>704</v>
      </c>
      <c r="C262" s="164" t="s">
        <v>552</v>
      </c>
      <c r="D262" s="163">
        <v>6385</v>
      </c>
      <c r="E262" s="165" t="s">
        <v>557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hidden="1" customHeight="1" spans="1:9">
      <c r="A263" s="163">
        <v>245</v>
      </c>
      <c r="B263" s="163">
        <v>717</v>
      </c>
      <c r="C263" s="164" t="s">
        <v>474</v>
      </c>
      <c r="D263" s="163">
        <v>12184</v>
      </c>
      <c r="E263" s="165" t="s">
        <v>558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hidden="1" customHeight="1" spans="1:9">
      <c r="A264" s="163">
        <v>246</v>
      </c>
      <c r="B264" s="163">
        <v>105910</v>
      </c>
      <c r="C264" s="164" t="s">
        <v>265</v>
      </c>
      <c r="D264" s="163">
        <v>12949</v>
      </c>
      <c r="E264" s="165" t="s">
        <v>559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hidden="1" customHeight="1" spans="1:9">
      <c r="A265" s="163">
        <v>247</v>
      </c>
      <c r="B265" s="163">
        <v>104430</v>
      </c>
      <c r="C265" s="164" t="s">
        <v>560</v>
      </c>
      <c r="D265" s="163">
        <v>11463</v>
      </c>
      <c r="E265" s="165" t="s">
        <v>561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hidden="1" customHeight="1" spans="1:9">
      <c r="A266" s="163">
        <v>248</v>
      </c>
      <c r="B266" s="163">
        <v>54</v>
      </c>
      <c r="C266" s="164" t="s">
        <v>240</v>
      </c>
      <c r="D266" s="163">
        <v>6884</v>
      </c>
      <c r="E266" s="165" t="s">
        <v>562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hidden="1" customHeight="1" spans="1:9">
      <c r="A267" s="163">
        <v>249</v>
      </c>
      <c r="B267" s="163">
        <v>753</v>
      </c>
      <c r="C267" s="164" t="s">
        <v>563</v>
      </c>
      <c r="D267" s="163">
        <v>12464</v>
      </c>
      <c r="E267" s="165" t="s">
        <v>564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hidden="1" customHeight="1" spans="1:9">
      <c r="A268" s="163">
        <v>250</v>
      </c>
      <c r="B268" s="163">
        <v>102564</v>
      </c>
      <c r="C268" s="164" t="s">
        <v>533</v>
      </c>
      <c r="D268" s="163">
        <v>8113</v>
      </c>
      <c r="E268" s="165" t="s">
        <v>565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hidden="1" customHeight="1" spans="1:9">
      <c r="A269" s="163">
        <v>251</v>
      </c>
      <c r="B269" s="163">
        <v>706</v>
      </c>
      <c r="C269" s="164" t="s">
        <v>566</v>
      </c>
      <c r="D269" s="163">
        <v>6121</v>
      </c>
      <c r="E269" s="165" t="s">
        <v>567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hidden="1" customHeight="1" spans="1:9">
      <c r="A270" s="163">
        <v>252</v>
      </c>
      <c r="B270" s="163">
        <v>391</v>
      </c>
      <c r="C270" s="164" t="s">
        <v>391</v>
      </c>
      <c r="D270" s="163">
        <v>12462</v>
      </c>
      <c r="E270" s="165" t="s">
        <v>568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hidden="1" customHeight="1" spans="1:9">
      <c r="A271" s="163">
        <v>253</v>
      </c>
      <c r="B271" s="163">
        <v>113023</v>
      </c>
      <c r="C271" s="164" t="s">
        <v>569</v>
      </c>
      <c r="D271" s="163">
        <v>12486</v>
      </c>
      <c r="E271" s="165" t="s">
        <v>570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hidden="1" customHeight="1" spans="1:9">
      <c r="A272" s="163">
        <v>254</v>
      </c>
      <c r="B272" s="163">
        <v>572</v>
      </c>
      <c r="C272" s="164" t="s">
        <v>422</v>
      </c>
      <c r="D272" s="163">
        <v>10186</v>
      </c>
      <c r="E272" s="165" t="s">
        <v>571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hidden="1" customHeight="1" spans="1:9">
      <c r="A273" s="163">
        <v>255</v>
      </c>
      <c r="B273" s="163">
        <v>113833</v>
      </c>
      <c r="C273" s="164" t="s">
        <v>572</v>
      </c>
      <c r="D273" s="163">
        <v>12505</v>
      </c>
      <c r="E273" s="165" t="s">
        <v>573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hidden="1" customHeight="1" spans="1:9">
      <c r="A274" s="163">
        <v>256</v>
      </c>
      <c r="B274" s="163">
        <v>723</v>
      </c>
      <c r="C274" s="164" t="s">
        <v>530</v>
      </c>
      <c r="D274" s="163">
        <v>13020</v>
      </c>
      <c r="E274" s="165" t="s">
        <v>574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hidden="1" customHeight="1" spans="1:9">
      <c r="A275" s="163">
        <v>257</v>
      </c>
      <c r="B275" s="163">
        <v>549</v>
      </c>
      <c r="C275" s="164" t="s">
        <v>414</v>
      </c>
      <c r="D275" s="163">
        <v>7687</v>
      </c>
      <c r="E275" s="165" t="s">
        <v>575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hidden="1" customHeight="1" spans="1:9">
      <c r="A276" s="163">
        <v>258</v>
      </c>
      <c r="B276" s="163">
        <v>706</v>
      </c>
      <c r="C276" s="164" t="s">
        <v>566</v>
      </c>
      <c r="D276" s="163">
        <v>11985</v>
      </c>
      <c r="E276" s="165" t="s">
        <v>576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hidden="1" customHeight="1" spans="1:9">
      <c r="A277" s="163">
        <v>259</v>
      </c>
      <c r="B277" s="163">
        <v>573</v>
      </c>
      <c r="C277" s="164" t="s">
        <v>382</v>
      </c>
      <c r="D277" s="163">
        <v>12446</v>
      </c>
      <c r="E277" s="165" t="s">
        <v>577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hidden="1" customHeight="1" spans="1:9">
      <c r="A278" s="163">
        <v>260</v>
      </c>
      <c r="B278" s="163">
        <v>102479</v>
      </c>
      <c r="C278" s="164" t="s">
        <v>330</v>
      </c>
      <c r="D278" s="163">
        <v>12898</v>
      </c>
      <c r="E278" s="165" t="s">
        <v>578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hidden="1" customHeight="1" spans="1:9">
      <c r="A279" s="163">
        <v>261</v>
      </c>
      <c r="B279" s="163">
        <v>113025</v>
      </c>
      <c r="C279" s="164" t="s">
        <v>579</v>
      </c>
      <c r="D279" s="163">
        <v>12471</v>
      </c>
      <c r="E279" s="165" t="s">
        <v>580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hidden="1" customHeight="1" spans="1:9">
      <c r="A280" s="163">
        <v>262</v>
      </c>
      <c r="B280" s="163">
        <v>706</v>
      </c>
      <c r="C280" s="164" t="s">
        <v>566</v>
      </c>
      <c r="D280" s="163">
        <v>10772</v>
      </c>
      <c r="E280" s="165" t="s">
        <v>581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hidden="1" customHeight="1" spans="1:9">
      <c r="A281" s="163">
        <v>263</v>
      </c>
      <c r="B281" s="163">
        <v>349</v>
      </c>
      <c r="C281" s="164" t="s">
        <v>478</v>
      </c>
      <c r="D281" s="163">
        <v>11639</v>
      </c>
      <c r="E281" s="165" t="s">
        <v>582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hidden="1" customHeight="1" spans="1:9">
      <c r="A282" s="163">
        <v>264</v>
      </c>
      <c r="B282" s="163">
        <v>754</v>
      </c>
      <c r="C282" s="164" t="s">
        <v>544</v>
      </c>
      <c r="D282" s="163">
        <v>11241</v>
      </c>
      <c r="E282" s="165" t="s">
        <v>583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hidden="1" customHeight="1" spans="1:9">
      <c r="A283" s="163">
        <v>265</v>
      </c>
      <c r="B283" s="163">
        <v>104429</v>
      </c>
      <c r="C283" s="164" t="s">
        <v>584</v>
      </c>
      <c r="D283" s="163">
        <v>12501</v>
      </c>
      <c r="E283" s="165" t="s">
        <v>585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hidden="1" customHeight="1" spans="1:9">
      <c r="A284" s="163">
        <v>266</v>
      </c>
      <c r="B284" s="163">
        <v>738</v>
      </c>
      <c r="C284" s="164" t="s">
        <v>425</v>
      </c>
      <c r="D284" s="163">
        <v>12718</v>
      </c>
      <c r="E284" s="165" t="s">
        <v>586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hidden="1" customHeight="1" spans="1:9">
      <c r="A285" s="163">
        <v>267</v>
      </c>
      <c r="B285" s="163">
        <v>740</v>
      </c>
      <c r="C285" s="164" t="s">
        <v>480</v>
      </c>
      <c r="D285" s="163">
        <v>10650</v>
      </c>
      <c r="E285" s="165" t="s">
        <v>587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hidden="1" customHeight="1" spans="1:9">
      <c r="A286" s="163">
        <v>268</v>
      </c>
      <c r="B286" s="163">
        <v>106066</v>
      </c>
      <c r="C286" s="164" t="s">
        <v>588</v>
      </c>
      <c r="D286" s="163">
        <v>999472</v>
      </c>
      <c r="E286" s="165" t="s">
        <v>589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hidden="1" customHeight="1" spans="1:9">
      <c r="A287" s="163">
        <v>269</v>
      </c>
      <c r="B287" s="163">
        <v>744</v>
      </c>
      <c r="C287" s="164" t="s">
        <v>305</v>
      </c>
      <c r="D287" s="163">
        <v>12846</v>
      </c>
      <c r="E287" s="165" t="s">
        <v>590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hidden="1" customHeight="1" spans="1:9">
      <c r="A288" s="163">
        <v>270</v>
      </c>
      <c r="B288" s="163">
        <v>754</v>
      </c>
      <c r="C288" s="164" t="s">
        <v>544</v>
      </c>
      <c r="D288" s="163">
        <v>4540</v>
      </c>
      <c r="E288" s="165" t="s">
        <v>591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hidden="1" customHeight="1" spans="1:9">
      <c r="A289" s="163">
        <v>271</v>
      </c>
      <c r="B289" s="163">
        <v>339</v>
      </c>
      <c r="C289" s="164" t="s">
        <v>592</v>
      </c>
      <c r="D289" s="163">
        <v>11394</v>
      </c>
      <c r="E289" s="165" t="s">
        <v>593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hidden="1" customHeight="1" spans="1:9">
      <c r="A290" s="163">
        <v>272</v>
      </c>
      <c r="B290" s="163">
        <v>549</v>
      </c>
      <c r="C290" s="164" t="s">
        <v>414</v>
      </c>
      <c r="D290" s="163">
        <v>12538</v>
      </c>
      <c r="E290" s="165" t="s">
        <v>594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hidden="1" customHeight="1" spans="1:9">
      <c r="A291" s="163">
        <v>273</v>
      </c>
      <c r="B291" s="163">
        <v>754</v>
      </c>
      <c r="C291" s="164" t="s">
        <v>544</v>
      </c>
      <c r="D291" s="163">
        <v>12377</v>
      </c>
      <c r="E291" s="165" t="s">
        <v>595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hidden="1" customHeight="1" spans="1:9">
      <c r="A292" s="163">
        <v>274</v>
      </c>
      <c r="B292" s="163">
        <v>351</v>
      </c>
      <c r="C292" s="164" t="s">
        <v>469</v>
      </c>
      <c r="D292" s="163">
        <v>12901</v>
      </c>
      <c r="E292" s="165" t="s">
        <v>596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hidden="1" customHeight="1" spans="1:9">
      <c r="A293" s="163">
        <v>275</v>
      </c>
      <c r="B293" s="163">
        <v>111219</v>
      </c>
      <c r="C293" s="164" t="s">
        <v>340</v>
      </c>
      <c r="D293" s="163">
        <v>13019</v>
      </c>
      <c r="E293" s="165" t="s">
        <v>597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hidden="1" customHeight="1" spans="1:9">
      <c r="A294" s="163">
        <v>276</v>
      </c>
      <c r="B294" s="163">
        <v>106485</v>
      </c>
      <c r="C294" s="164" t="s">
        <v>417</v>
      </c>
      <c r="D294" s="163">
        <v>12848</v>
      </c>
      <c r="E294" s="165" t="s">
        <v>598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hidden="1" customHeight="1" spans="1:9">
      <c r="A295" s="163">
        <v>277</v>
      </c>
      <c r="B295" s="163">
        <v>387</v>
      </c>
      <c r="C295" s="164" t="s">
        <v>272</v>
      </c>
      <c r="D295" s="163">
        <v>13124</v>
      </c>
      <c r="E295" s="165" t="s">
        <v>599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hidden="1" customHeight="1" spans="1:9">
      <c r="A296" s="163">
        <v>278</v>
      </c>
      <c r="B296" s="163">
        <v>110378</v>
      </c>
      <c r="C296" s="164" t="s">
        <v>600</v>
      </c>
      <c r="D296" s="163">
        <v>5521</v>
      </c>
      <c r="E296" s="165" t="s">
        <v>601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hidden="1" customHeight="1" spans="1:9">
      <c r="A297" s="163">
        <v>279</v>
      </c>
      <c r="B297" s="163">
        <v>110378</v>
      </c>
      <c r="C297" s="164" t="s">
        <v>600</v>
      </c>
      <c r="D297" s="163">
        <v>12745</v>
      </c>
      <c r="E297" s="165" t="s">
        <v>602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hidden="1" customHeight="1" spans="1:9">
      <c r="A298" s="163">
        <v>280</v>
      </c>
      <c r="B298" s="163">
        <v>517</v>
      </c>
      <c r="C298" s="164" t="s">
        <v>198</v>
      </c>
      <c r="D298" s="163">
        <v>11326</v>
      </c>
      <c r="E298" s="165" t="s">
        <v>603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hidden="1" customHeight="1" spans="1:9">
      <c r="A299" s="163">
        <v>281</v>
      </c>
      <c r="B299" s="163">
        <v>373</v>
      </c>
      <c r="C299" s="164" t="s">
        <v>319</v>
      </c>
      <c r="D299" s="163">
        <v>13295</v>
      </c>
      <c r="E299" s="165" t="s">
        <v>604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hidden="1" customHeight="1" spans="1:9">
      <c r="A300" s="163">
        <v>282</v>
      </c>
      <c r="B300" s="163">
        <v>733</v>
      </c>
      <c r="C300" s="164" t="s">
        <v>605</v>
      </c>
      <c r="D300" s="163">
        <v>13164</v>
      </c>
      <c r="E300" s="165" t="s">
        <v>606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hidden="1" customHeight="1" spans="1:9">
      <c r="A301" s="163">
        <v>283</v>
      </c>
      <c r="B301" s="163">
        <v>103199</v>
      </c>
      <c r="C301" s="164" t="s">
        <v>546</v>
      </c>
      <c r="D301" s="163">
        <v>12449</v>
      </c>
      <c r="E301" s="165" t="s">
        <v>607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hidden="1" customHeight="1" spans="1:9">
      <c r="A302" s="163">
        <v>284</v>
      </c>
      <c r="B302" s="163">
        <v>102478</v>
      </c>
      <c r="C302" s="164" t="s">
        <v>608</v>
      </c>
      <c r="D302" s="163">
        <v>11117</v>
      </c>
      <c r="E302" s="165" t="s">
        <v>609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hidden="1" customHeight="1" spans="1:9">
      <c r="A303" s="163">
        <v>285</v>
      </c>
      <c r="B303" s="163">
        <v>308</v>
      </c>
      <c r="C303" s="164" t="s">
        <v>502</v>
      </c>
      <c r="D303" s="163">
        <v>12197</v>
      </c>
      <c r="E303" s="165" t="s">
        <v>610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hidden="1" customHeight="1" spans="1:9">
      <c r="A304" s="163">
        <v>286</v>
      </c>
      <c r="B304" s="163">
        <v>113023</v>
      </c>
      <c r="C304" s="164" t="s">
        <v>569</v>
      </c>
      <c r="D304" s="163">
        <v>9328</v>
      </c>
      <c r="E304" s="165" t="s">
        <v>611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hidden="1" customHeight="1" spans="1:9">
      <c r="A305" s="163">
        <v>287</v>
      </c>
      <c r="B305" s="163">
        <v>721</v>
      </c>
      <c r="C305" s="164" t="s">
        <v>356</v>
      </c>
      <c r="D305" s="163">
        <v>12934</v>
      </c>
      <c r="E305" s="165" t="s">
        <v>612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hidden="1" customHeight="1" spans="1:9">
      <c r="A306" s="163">
        <v>288</v>
      </c>
      <c r="B306" s="163">
        <v>511</v>
      </c>
      <c r="C306" s="164" t="s">
        <v>238</v>
      </c>
      <c r="D306" s="163">
        <v>11769</v>
      </c>
      <c r="E306" s="165" t="s">
        <v>613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hidden="1" customHeight="1" spans="1:9">
      <c r="A307" s="163">
        <v>289</v>
      </c>
      <c r="B307" s="163">
        <v>752</v>
      </c>
      <c r="C307" s="164" t="s">
        <v>541</v>
      </c>
      <c r="D307" s="163">
        <v>11318</v>
      </c>
      <c r="E307" s="165" t="s">
        <v>614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hidden="1" customHeight="1" spans="1:9">
      <c r="A308" s="163">
        <v>290</v>
      </c>
      <c r="B308" s="163">
        <v>114286</v>
      </c>
      <c r="C308" s="164" t="s">
        <v>615</v>
      </c>
      <c r="D308" s="163">
        <v>13394</v>
      </c>
      <c r="E308" s="165" t="s">
        <v>616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hidden="1" customHeight="1" spans="1:9">
      <c r="A309" s="163">
        <v>291</v>
      </c>
      <c r="B309" s="163">
        <v>52</v>
      </c>
      <c r="C309" s="164" t="s">
        <v>617</v>
      </c>
      <c r="D309" s="163">
        <v>12277</v>
      </c>
      <c r="E309" s="165" t="s">
        <v>618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hidden="1" customHeight="1" spans="1:9">
      <c r="A310" s="163">
        <v>292</v>
      </c>
      <c r="B310" s="163">
        <v>753</v>
      </c>
      <c r="C310" s="164" t="s">
        <v>563</v>
      </c>
      <c r="D310" s="163">
        <v>6662</v>
      </c>
      <c r="E310" s="165" t="s">
        <v>619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hidden="1" customHeight="1" spans="1:9">
      <c r="A311" s="163">
        <v>293</v>
      </c>
      <c r="B311" s="163">
        <v>365</v>
      </c>
      <c r="C311" s="164" t="s">
        <v>208</v>
      </c>
      <c r="D311" s="163">
        <v>12932</v>
      </c>
      <c r="E311" s="165" t="s">
        <v>620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hidden="1" customHeight="1" spans="1:9">
      <c r="A312" s="163">
        <v>294</v>
      </c>
      <c r="B312" s="163">
        <v>733</v>
      </c>
      <c r="C312" s="164" t="s">
        <v>605</v>
      </c>
      <c r="D312" s="163">
        <v>4435</v>
      </c>
      <c r="E312" s="165" t="s">
        <v>621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hidden="1" customHeight="1" spans="1:9">
      <c r="A313" s="163">
        <v>295</v>
      </c>
      <c r="B313" s="163">
        <v>738</v>
      </c>
      <c r="C313" s="164" t="s">
        <v>425</v>
      </c>
      <c r="D313" s="163">
        <v>13092</v>
      </c>
      <c r="E313" s="165" t="s">
        <v>622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hidden="1" customHeight="1" spans="1:9">
      <c r="A314" s="163">
        <v>296</v>
      </c>
      <c r="B314" s="163">
        <v>730</v>
      </c>
      <c r="C314" s="164" t="s">
        <v>256</v>
      </c>
      <c r="D314" s="163">
        <v>11596</v>
      </c>
      <c r="E314" s="165" t="s">
        <v>623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hidden="1" customHeight="1" spans="1:9">
      <c r="A315" s="163">
        <v>297</v>
      </c>
      <c r="B315" s="163">
        <v>307</v>
      </c>
      <c r="C315" s="164" t="s">
        <v>191</v>
      </c>
      <c r="D315" s="163">
        <v>995407</v>
      </c>
      <c r="E315" s="165" t="s">
        <v>624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hidden="1" customHeight="1" spans="1:9">
      <c r="A316" s="163">
        <v>298</v>
      </c>
      <c r="B316" s="163">
        <v>52</v>
      </c>
      <c r="C316" s="164" t="s">
        <v>617</v>
      </c>
      <c r="D316" s="163">
        <v>13415</v>
      </c>
      <c r="E316" s="165" t="s">
        <v>625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hidden="1" customHeight="1" spans="1:9">
      <c r="A317" s="163">
        <v>299</v>
      </c>
      <c r="B317" s="163">
        <v>111064</v>
      </c>
      <c r="C317" s="164" t="s">
        <v>626</v>
      </c>
      <c r="D317" s="163">
        <v>11490</v>
      </c>
      <c r="E317" s="165" t="s">
        <v>627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hidden="1" customHeight="1" spans="1:9">
      <c r="A318" s="163">
        <v>300</v>
      </c>
      <c r="B318" s="163">
        <v>111400</v>
      </c>
      <c r="C318" s="164" t="s">
        <v>218</v>
      </c>
      <c r="D318" s="163">
        <v>13702</v>
      </c>
      <c r="E318" s="165" t="s">
        <v>628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hidden="1" customHeight="1" spans="1:9">
      <c r="A319" s="163">
        <v>301</v>
      </c>
      <c r="B319" s="163">
        <v>106066</v>
      </c>
      <c r="C319" s="164" t="s">
        <v>588</v>
      </c>
      <c r="D319" s="163">
        <v>995673</v>
      </c>
      <c r="E319" s="165" t="s">
        <v>629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hidden="1" customHeight="1" spans="1:9">
      <c r="A320" s="163">
        <v>302</v>
      </c>
      <c r="B320" s="163">
        <v>704</v>
      </c>
      <c r="C320" s="164" t="s">
        <v>552</v>
      </c>
      <c r="D320" s="163">
        <v>10953</v>
      </c>
      <c r="E320" s="165" t="s">
        <v>630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hidden="1" customHeight="1" spans="1:9">
      <c r="A321" s="163">
        <v>303</v>
      </c>
      <c r="B321" s="163">
        <v>114286</v>
      </c>
      <c r="C321" s="164" t="s">
        <v>615</v>
      </c>
      <c r="D321" s="163">
        <v>4077</v>
      </c>
      <c r="E321" s="165" t="s">
        <v>631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hidden="1" customHeight="1" spans="1:9">
      <c r="A322" s="163">
        <v>304</v>
      </c>
      <c r="B322" s="163">
        <v>742</v>
      </c>
      <c r="C322" s="164" t="s">
        <v>322</v>
      </c>
      <c r="D322" s="163">
        <v>1000456</v>
      </c>
      <c r="E322" s="165" t="s">
        <v>632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hidden="1" customHeight="1" spans="1:9">
      <c r="A323" s="163">
        <v>305</v>
      </c>
      <c r="B323" s="163">
        <v>106568</v>
      </c>
      <c r="C323" s="164" t="s">
        <v>441</v>
      </c>
      <c r="D323" s="163">
        <v>12443</v>
      </c>
      <c r="E323" s="165" t="s">
        <v>633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hidden="1" customHeight="1" spans="1:9">
      <c r="A324" s="163">
        <v>306</v>
      </c>
      <c r="B324" s="163">
        <v>517</v>
      </c>
      <c r="C324" s="164" t="s">
        <v>198</v>
      </c>
      <c r="D324" s="163">
        <v>13337</v>
      </c>
      <c r="E324" s="165" t="s">
        <v>634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hidden="1" customHeight="1" spans="1:9">
      <c r="A325" s="163">
        <v>307</v>
      </c>
      <c r="B325" s="163">
        <v>102564</v>
      </c>
      <c r="C325" s="164" t="s">
        <v>533</v>
      </c>
      <c r="D325" s="163">
        <v>12534</v>
      </c>
      <c r="E325" s="165" t="s">
        <v>635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hidden="1" customHeight="1" spans="1:9">
      <c r="A326" s="163">
        <v>308</v>
      </c>
      <c r="B326" s="163">
        <v>347</v>
      </c>
      <c r="C326" s="164" t="s">
        <v>528</v>
      </c>
      <c r="D326" s="163">
        <v>8400</v>
      </c>
      <c r="E326" s="165" t="s">
        <v>636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hidden="1" customHeight="1" spans="1:9">
      <c r="A327" s="163">
        <v>309</v>
      </c>
      <c r="B327" s="163">
        <v>114069</v>
      </c>
      <c r="C327" s="164" t="s">
        <v>637</v>
      </c>
      <c r="D327" s="163">
        <v>12847</v>
      </c>
      <c r="E327" s="165" t="s">
        <v>638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hidden="1" customHeight="1" spans="1:9">
      <c r="A328" s="163">
        <v>310</v>
      </c>
      <c r="B328" s="163">
        <v>112888</v>
      </c>
      <c r="C328" s="164" t="s">
        <v>491</v>
      </c>
      <c r="D328" s="163">
        <v>12954</v>
      </c>
      <c r="E328" s="165" t="s">
        <v>364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hidden="1" customHeight="1" spans="1:9">
      <c r="A329" s="163">
        <v>311</v>
      </c>
      <c r="B329" s="163">
        <v>106066</v>
      </c>
      <c r="C329" s="164" t="s">
        <v>588</v>
      </c>
      <c r="D329" s="163">
        <v>998867</v>
      </c>
      <c r="E329" s="165" t="s">
        <v>639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hidden="1" customHeight="1" spans="1:9">
      <c r="A330" s="163">
        <v>312</v>
      </c>
      <c r="B330" s="163">
        <v>339</v>
      </c>
      <c r="C330" s="164" t="s">
        <v>592</v>
      </c>
      <c r="D330" s="163">
        <v>12883</v>
      </c>
      <c r="E330" s="165" t="s">
        <v>640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hidden="1" customHeight="1" spans="1:9">
      <c r="A331" s="163">
        <v>313</v>
      </c>
      <c r="B331" s="163">
        <v>733</v>
      </c>
      <c r="C331" s="164" t="s">
        <v>605</v>
      </c>
      <c r="D331" s="163">
        <v>11004</v>
      </c>
      <c r="E331" s="165" t="s">
        <v>641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hidden="1" customHeight="1" spans="1:9">
      <c r="A332" s="163">
        <v>314</v>
      </c>
      <c r="B332" s="163">
        <v>572</v>
      </c>
      <c r="C332" s="164" t="s">
        <v>422</v>
      </c>
      <c r="D332" s="163">
        <v>11058</v>
      </c>
      <c r="E332" s="165" t="s">
        <v>642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hidden="1" customHeight="1" spans="1:9">
      <c r="A333" s="163">
        <v>315</v>
      </c>
      <c r="B333" s="163">
        <v>114286</v>
      </c>
      <c r="C333" s="164" t="s">
        <v>615</v>
      </c>
      <c r="D333" s="163">
        <v>990035</v>
      </c>
      <c r="E333" s="165" t="s">
        <v>643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hidden="1" customHeight="1" spans="1:9">
      <c r="A334" s="163">
        <v>316</v>
      </c>
      <c r="B334" s="163">
        <v>113025</v>
      </c>
      <c r="C334" s="164" t="s">
        <v>579</v>
      </c>
      <c r="D334" s="163">
        <v>12144</v>
      </c>
      <c r="E334" s="165" t="s">
        <v>644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hidden="1" customHeight="1" spans="1:9">
      <c r="A335" s="163">
        <v>317</v>
      </c>
      <c r="B335" s="163">
        <v>106569</v>
      </c>
      <c r="C335" s="164" t="s">
        <v>406</v>
      </c>
      <c r="D335" s="163">
        <v>13148</v>
      </c>
      <c r="E335" s="165" t="s">
        <v>645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hidden="1" customHeight="1" spans="1:9">
      <c r="A336" s="163">
        <v>318</v>
      </c>
      <c r="B336" s="163">
        <v>591</v>
      </c>
      <c r="C336" s="164" t="s">
        <v>435</v>
      </c>
      <c r="D336" s="163">
        <v>13208</v>
      </c>
      <c r="E336" s="165" t="s">
        <v>646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hidden="1" customHeight="1" spans="1:9">
      <c r="A337" s="163">
        <v>319</v>
      </c>
      <c r="B337" s="163">
        <v>371</v>
      </c>
      <c r="C337" s="164" t="s">
        <v>539</v>
      </c>
      <c r="D337" s="163">
        <v>12682</v>
      </c>
      <c r="E337" s="165" t="s">
        <v>647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hidden="1" customHeight="1" spans="1:9">
      <c r="A338" s="163">
        <v>320</v>
      </c>
      <c r="B338" s="163">
        <v>545</v>
      </c>
      <c r="C338" s="164" t="s">
        <v>549</v>
      </c>
      <c r="D338" s="163">
        <v>12669</v>
      </c>
      <c r="E338" s="165" t="s">
        <v>648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hidden="1" customHeight="1" spans="1:9">
      <c r="A339" s="163">
        <v>321</v>
      </c>
      <c r="B339" s="163">
        <v>347</v>
      </c>
      <c r="C339" s="164" t="s">
        <v>528</v>
      </c>
      <c r="D339" s="163">
        <v>12990</v>
      </c>
      <c r="E339" s="165" t="s">
        <v>649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hidden="1" customHeight="1" spans="1:9">
      <c r="A340" s="163">
        <v>322</v>
      </c>
      <c r="B340" s="163">
        <v>113833</v>
      </c>
      <c r="C340" s="164" t="s">
        <v>572</v>
      </c>
      <c r="D340" s="163">
        <v>13296</v>
      </c>
      <c r="E340" s="165" t="s">
        <v>650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hidden="1" customHeight="1" spans="1:9">
      <c r="A341" s="163">
        <v>323</v>
      </c>
      <c r="B341" s="163">
        <v>108656</v>
      </c>
      <c r="C341" s="164" t="s">
        <v>326</v>
      </c>
      <c r="D341" s="163">
        <v>13622</v>
      </c>
      <c r="E341" s="165" t="s">
        <v>651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hidden="1" customHeight="1" spans="1:9">
      <c r="A342" s="163">
        <v>324</v>
      </c>
      <c r="B342" s="163">
        <v>355</v>
      </c>
      <c r="C342" s="164" t="s">
        <v>313</v>
      </c>
      <c r="D342" s="163">
        <v>13091</v>
      </c>
      <c r="E342" s="165" t="s">
        <v>652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hidden="1" customHeight="1" spans="1:9">
      <c r="A343" s="163">
        <v>325</v>
      </c>
      <c r="B343" s="163">
        <v>113298</v>
      </c>
      <c r="C343" s="164" t="s">
        <v>496</v>
      </c>
      <c r="D343" s="163">
        <v>6471</v>
      </c>
      <c r="E343" s="165" t="s">
        <v>653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hidden="1" customHeight="1" spans="1:9">
      <c r="A344" s="163">
        <v>326</v>
      </c>
      <c r="B344" s="163">
        <v>371</v>
      </c>
      <c r="C344" s="164" t="s">
        <v>539</v>
      </c>
      <c r="D344" s="163">
        <v>11388</v>
      </c>
      <c r="E344" s="165" t="s">
        <v>654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hidden="1" customHeight="1" spans="1:9">
      <c r="A345" s="163">
        <v>327</v>
      </c>
      <c r="B345" s="163">
        <v>727</v>
      </c>
      <c r="C345" s="164" t="s">
        <v>514</v>
      </c>
      <c r="D345" s="163">
        <v>12915</v>
      </c>
      <c r="E345" s="165" t="s">
        <v>655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hidden="1" customHeight="1" spans="1:9">
      <c r="A346" s="163">
        <v>328</v>
      </c>
      <c r="B346" s="163">
        <v>387</v>
      </c>
      <c r="C346" s="164" t="s">
        <v>272</v>
      </c>
      <c r="D346" s="163">
        <v>13293</v>
      </c>
      <c r="E346" s="165" t="s">
        <v>656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hidden="1" customHeight="1" spans="1:9">
      <c r="A347" s="163">
        <v>329</v>
      </c>
      <c r="B347" s="163">
        <v>102479</v>
      </c>
      <c r="C347" s="164" t="s">
        <v>330</v>
      </c>
      <c r="D347" s="163">
        <v>12845</v>
      </c>
      <c r="E347" s="165" t="s">
        <v>657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hidden="1" customHeight="1" spans="1:9">
      <c r="A348" s="163">
        <v>330</v>
      </c>
      <c r="B348" s="163">
        <v>111400</v>
      </c>
      <c r="C348" s="164" t="s">
        <v>218</v>
      </c>
      <c r="D348" s="163">
        <v>13312</v>
      </c>
      <c r="E348" s="165" t="s">
        <v>658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hidden="1" customHeight="1" spans="1:9">
      <c r="A349" s="163">
        <v>331</v>
      </c>
      <c r="B349" s="163">
        <v>102478</v>
      </c>
      <c r="C349" s="164" t="s">
        <v>608</v>
      </c>
      <c r="D349" s="163">
        <v>12894</v>
      </c>
      <c r="E349" s="165" t="s">
        <v>659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hidden="1" customHeight="1" spans="1:9">
      <c r="A350" s="163">
        <v>332</v>
      </c>
      <c r="B350" s="163">
        <v>114069</v>
      </c>
      <c r="C350" s="164" t="s">
        <v>637</v>
      </c>
      <c r="D350" s="163">
        <v>4304</v>
      </c>
      <c r="E350" s="165" t="s">
        <v>660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hidden="1" customHeight="1" spans="1:9">
      <c r="A351" s="163">
        <v>333</v>
      </c>
      <c r="B351" s="163">
        <v>104429</v>
      </c>
      <c r="C351" s="164" t="s">
        <v>584</v>
      </c>
      <c r="D351" s="163">
        <v>12147</v>
      </c>
      <c r="E351" s="165" t="s">
        <v>661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hidden="1" customHeight="1" spans="1:9">
      <c r="A352" s="163">
        <v>334</v>
      </c>
      <c r="B352" s="163">
        <v>750</v>
      </c>
      <c r="C352" s="164" t="s">
        <v>62</v>
      </c>
      <c r="D352" s="163">
        <v>11762</v>
      </c>
      <c r="E352" s="165" t="s">
        <v>662</v>
      </c>
      <c r="F352" s="163">
        <v>127</v>
      </c>
      <c r="G352" s="163">
        <v>7753.8</v>
      </c>
      <c r="H352" s="166">
        <v>2089.920781</v>
      </c>
      <c r="I352" s="114"/>
    </row>
    <row r="353" s="17" customFormat="1" hidden="1" customHeight="1" spans="1:9">
      <c r="A353" s="163">
        <v>335</v>
      </c>
      <c r="B353" s="163">
        <v>339</v>
      </c>
      <c r="C353" s="164" t="s">
        <v>592</v>
      </c>
      <c r="D353" s="163">
        <v>997727</v>
      </c>
      <c r="E353" s="165" t="s">
        <v>663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hidden="1" customHeight="1" spans="1:9">
      <c r="A354" s="163">
        <v>336</v>
      </c>
      <c r="B354" s="163">
        <v>707</v>
      </c>
      <c r="C354" s="164" t="s">
        <v>231</v>
      </c>
      <c r="D354" s="163">
        <v>13578</v>
      </c>
      <c r="E354" s="165" t="s">
        <v>664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hidden="1" customHeight="1" spans="1:9">
      <c r="A355" s="163">
        <v>337</v>
      </c>
      <c r="B355" s="163">
        <v>113008</v>
      </c>
      <c r="C355" s="164" t="s">
        <v>665</v>
      </c>
      <c r="D355" s="163">
        <v>11622</v>
      </c>
      <c r="E355" s="165" t="s">
        <v>666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hidden="1" customHeight="1" spans="1:9">
      <c r="A356" s="163">
        <v>338</v>
      </c>
      <c r="B356" s="163">
        <v>104429</v>
      </c>
      <c r="C356" s="164" t="s">
        <v>584</v>
      </c>
      <c r="D356" s="163">
        <v>13161</v>
      </c>
      <c r="E356" s="165" t="s">
        <v>667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hidden="1" customHeight="1" spans="1:9">
      <c r="A357" s="163">
        <v>339</v>
      </c>
      <c r="B357" s="163">
        <v>391</v>
      </c>
      <c r="C357" s="164" t="s">
        <v>391</v>
      </c>
      <c r="D357" s="163">
        <v>13318</v>
      </c>
      <c r="E357" s="165" t="s">
        <v>668</v>
      </c>
      <c r="F357" s="163">
        <v>142</v>
      </c>
      <c r="G357" s="163">
        <v>7242.41</v>
      </c>
      <c r="H357" s="166">
        <v>1550.2913</v>
      </c>
      <c r="I357" s="114"/>
    </row>
    <row r="358" s="17" customFormat="1" hidden="1" customHeight="1" spans="1:9">
      <c r="A358" s="163">
        <v>340</v>
      </c>
      <c r="B358" s="163">
        <v>107658</v>
      </c>
      <c r="C358" s="164" t="s">
        <v>457</v>
      </c>
      <c r="D358" s="163">
        <v>13206</v>
      </c>
      <c r="E358" s="165" t="s">
        <v>669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hidden="1" customHeight="1" spans="1:9">
      <c r="A359" s="163">
        <v>341</v>
      </c>
      <c r="B359" s="163">
        <v>750</v>
      </c>
      <c r="C359" s="164" t="s">
        <v>62</v>
      </c>
      <c r="D359" s="163">
        <v>11088</v>
      </c>
      <c r="E359" s="165" t="s">
        <v>670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hidden="1" customHeight="1" spans="1:9">
      <c r="A360" s="163">
        <v>342</v>
      </c>
      <c r="B360" s="163">
        <v>106066</v>
      </c>
      <c r="C360" s="164" t="s">
        <v>588</v>
      </c>
      <c r="D360" s="163">
        <v>995671</v>
      </c>
      <c r="E360" s="165" t="s">
        <v>671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hidden="1" customHeight="1" spans="1:9">
      <c r="A361" s="163">
        <v>343</v>
      </c>
      <c r="B361" s="163">
        <v>108656</v>
      </c>
      <c r="C361" s="164" t="s">
        <v>326</v>
      </c>
      <c r="D361" s="163">
        <v>11458</v>
      </c>
      <c r="E361" s="165" t="s">
        <v>672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hidden="1" customHeight="1" spans="1:9">
      <c r="A362" s="163">
        <v>344</v>
      </c>
      <c r="B362" s="163">
        <v>106066</v>
      </c>
      <c r="C362" s="164" t="s">
        <v>588</v>
      </c>
      <c r="D362" s="163">
        <v>998831</v>
      </c>
      <c r="E362" s="165" t="s">
        <v>673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hidden="1" customHeight="1" spans="1:9">
      <c r="A363" s="163">
        <v>345</v>
      </c>
      <c r="B363" s="163">
        <v>114286</v>
      </c>
      <c r="C363" s="164" t="s">
        <v>615</v>
      </c>
      <c r="D363" s="163">
        <v>13162</v>
      </c>
      <c r="E363" s="165" t="s">
        <v>674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hidden="1" customHeight="1" spans="1:9">
      <c r="A364" s="163">
        <v>346</v>
      </c>
      <c r="B364" s="163">
        <v>738</v>
      </c>
      <c r="C364" s="164" t="s">
        <v>425</v>
      </c>
      <c r="D364" s="163">
        <v>13583</v>
      </c>
      <c r="E364" s="165" t="s">
        <v>675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hidden="1" customHeight="1" spans="1:9">
      <c r="A365" s="163">
        <v>347</v>
      </c>
      <c r="B365" s="163">
        <v>102478</v>
      </c>
      <c r="C365" s="164" t="s">
        <v>608</v>
      </c>
      <c r="D365" s="163">
        <v>10751</v>
      </c>
      <c r="E365" s="165" t="s">
        <v>676</v>
      </c>
      <c r="F365" s="163">
        <v>39</v>
      </c>
      <c r="G365" s="163">
        <v>6342.89</v>
      </c>
      <c r="H365" s="166">
        <v>271.63049356</v>
      </c>
      <c r="I365" s="114"/>
    </row>
    <row r="366" s="17" customFormat="1" hidden="1" customHeight="1" spans="1:9">
      <c r="A366" s="163">
        <v>348</v>
      </c>
      <c r="B366" s="163">
        <v>106569</v>
      </c>
      <c r="C366" s="164" t="s">
        <v>406</v>
      </c>
      <c r="D366" s="163">
        <v>13335</v>
      </c>
      <c r="E366" s="165" t="s">
        <v>677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hidden="1" customHeight="1" spans="1:9">
      <c r="A367" s="163">
        <v>349</v>
      </c>
      <c r="B367" s="163">
        <v>307</v>
      </c>
      <c r="C367" s="164" t="s">
        <v>191</v>
      </c>
      <c r="D367" s="163">
        <v>8592</v>
      </c>
      <c r="E367" s="165" t="s">
        <v>678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hidden="1" customHeight="1" spans="1:9">
      <c r="A368" s="163">
        <v>350</v>
      </c>
      <c r="B368" s="163">
        <v>742</v>
      </c>
      <c r="C368" s="164" t="s">
        <v>322</v>
      </c>
      <c r="D368" s="163">
        <v>1000509</v>
      </c>
      <c r="E368" s="165" t="s">
        <v>679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hidden="1" customHeight="1" spans="1:9">
      <c r="A369" s="163">
        <v>351</v>
      </c>
      <c r="B369" s="163">
        <v>723</v>
      </c>
      <c r="C369" s="164" t="s">
        <v>530</v>
      </c>
      <c r="D369" s="163">
        <v>13203</v>
      </c>
      <c r="E369" s="165" t="s">
        <v>680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hidden="1" customHeight="1" spans="1:9">
      <c r="A370" s="163">
        <v>352</v>
      </c>
      <c r="B370" s="163">
        <v>112415</v>
      </c>
      <c r="C370" s="164" t="s">
        <v>445</v>
      </c>
      <c r="D370" s="163">
        <v>12922</v>
      </c>
      <c r="E370" s="165" t="s">
        <v>681</v>
      </c>
      <c r="F370" s="163">
        <v>150</v>
      </c>
      <c r="G370" s="163">
        <v>5553.72</v>
      </c>
      <c r="H370" s="166">
        <v>1107.8233</v>
      </c>
      <c r="I370" s="114"/>
    </row>
    <row r="371" s="17" customFormat="1" hidden="1" customHeight="1" spans="1:9">
      <c r="A371" s="163">
        <v>353</v>
      </c>
      <c r="B371" s="163">
        <v>726</v>
      </c>
      <c r="C371" s="164" t="s">
        <v>333</v>
      </c>
      <c r="D371" s="163">
        <v>13039</v>
      </c>
      <c r="E371" s="165" t="s">
        <v>682</v>
      </c>
      <c r="F371" s="163">
        <v>102</v>
      </c>
      <c r="G371" s="163">
        <v>5507.07</v>
      </c>
      <c r="H371" s="166">
        <v>1535.251916</v>
      </c>
      <c r="I371" s="114"/>
    </row>
    <row r="372" s="17" customFormat="1" hidden="1" customHeight="1" spans="1:9">
      <c r="A372" s="163">
        <v>354</v>
      </c>
      <c r="B372" s="163">
        <v>106066</v>
      </c>
      <c r="C372" s="164" t="s">
        <v>588</v>
      </c>
      <c r="D372" s="163">
        <v>998828</v>
      </c>
      <c r="E372" s="165" t="s">
        <v>683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hidden="1" customHeight="1" spans="1:9">
      <c r="A373" s="163">
        <v>355</v>
      </c>
      <c r="B373" s="163">
        <v>515</v>
      </c>
      <c r="C373" s="164" t="s">
        <v>275</v>
      </c>
      <c r="D373" s="163">
        <v>13319</v>
      </c>
      <c r="E373" s="165" t="s">
        <v>684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hidden="1" customHeight="1" spans="1:9">
      <c r="A374" s="163">
        <v>356</v>
      </c>
      <c r="B374" s="163">
        <v>367</v>
      </c>
      <c r="C374" s="164" t="s">
        <v>279</v>
      </c>
      <c r="D374" s="163">
        <v>13199</v>
      </c>
      <c r="E374" s="165" t="s">
        <v>685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hidden="1" customHeight="1" spans="1:9">
      <c r="A375" s="163">
        <v>357</v>
      </c>
      <c r="B375" s="163">
        <v>112415</v>
      </c>
      <c r="C375" s="164" t="s">
        <v>445</v>
      </c>
      <c r="D375" s="163">
        <v>11880</v>
      </c>
      <c r="E375" s="165" t="s">
        <v>686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hidden="1" customHeight="1" spans="1:9">
      <c r="A376" s="163">
        <v>358</v>
      </c>
      <c r="B376" s="163">
        <v>307</v>
      </c>
      <c r="C376" s="164" t="s">
        <v>191</v>
      </c>
      <c r="D376" s="163">
        <v>992519</v>
      </c>
      <c r="E376" s="165" t="s">
        <v>687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hidden="1" customHeight="1" spans="1:9">
      <c r="A377" s="163">
        <v>359</v>
      </c>
      <c r="B377" s="163">
        <v>104430</v>
      </c>
      <c r="C377" s="164" t="s">
        <v>560</v>
      </c>
      <c r="D377" s="163">
        <v>12048</v>
      </c>
      <c r="E377" s="165" t="s">
        <v>688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hidden="1" customHeight="1" spans="1:9">
      <c r="A378" s="163">
        <v>360</v>
      </c>
      <c r="B378" s="163">
        <v>108656</v>
      </c>
      <c r="C378" s="164" t="s">
        <v>326</v>
      </c>
      <c r="D378" s="163">
        <v>1000732</v>
      </c>
      <c r="E378" s="165" t="s">
        <v>689</v>
      </c>
      <c r="F378" s="163">
        <v>28</v>
      </c>
      <c r="G378" s="163">
        <v>5213.85</v>
      </c>
      <c r="H378" s="166">
        <v>823.107135</v>
      </c>
      <c r="I378" s="114"/>
    </row>
    <row r="379" s="17" customFormat="1" hidden="1" customHeight="1" spans="1:9">
      <c r="A379" s="163">
        <v>361</v>
      </c>
      <c r="B379" s="163">
        <v>750</v>
      </c>
      <c r="C379" s="164" t="s">
        <v>62</v>
      </c>
      <c r="D379" s="163">
        <v>13122</v>
      </c>
      <c r="E379" s="165" t="s">
        <v>690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hidden="1" customHeight="1" spans="1:9">
      <c r="A380" s="163">
        <v>362</v>
      </c>
      <c r="B380" s="163">
        <v>307</v>
      </c>
      <c r="C380" s="164" t="s">
        <v>191</v>
      </c>
      <c r="D380" s="163">
        <v>990213</v>
      </c>
      <c r="E380" s="165" t="s">
        <v>691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244</v>
      </c>
      <c r="D381" s="163">
        <v>13528</v>
      </c>
      <c r="E381" s="165" t="s">
        <v>692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hidden="1" customHeight="1" spans="1:9">
      <c r="A382" s="163">
        <v>364</v>
      </c>
      <c r="B382" s="163">
        <v>399</v>
      </c>
      <c r="C382" s="164" t="s">
        <v>328</v>
      </c>
      <c r="D382" s="163">
        <v>13268</v>
      </c>
      <c r="E382" s="165" t="s">
        <v>693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hidden="1" customHeight="1" spans="1:9">
      <c r="A383" s="163">
        <v>365</v>
      </c>
      <c r="B383" s="163">
        <v>726</v>
      </c>
      <c r="C383" s="164" t="s">
        <v>333</v>
      </c>
      <c r="D383" s="163">
        <v>12909</v>
      </c>
      <c r="E383" s="165" t="s">
        <v>694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hidden="1" customHeight="1" spans="1:9">
      <c r="A384" s="163">
        <v>366</v>
      </c>
      <c r="B384" s="163">
        <v>752</v>
      </c>
      <c r="C384" s="164" t="s">
        <v>541</v>
      </c>
      <c r="D384" s="163">
        <v>13406</v>
      </c>
      <c r="E384" s="165" t="s">
        <v>695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hidden="1" customHeight="1" spans="1:9">
      <c r="A385" s="163">
        <v>367</v>
      </c>
      <c r="B385" s="163">
        <v>710</v>
      </c>
      <c r="C385" s="164" t="s">
        <v>427</v>
      </c>
      <c r="D385" s="163">
        <v>13304</v>
      </c>
      <c r="E385" s="165" t="s">
        <v>696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hidden="1" customHeight="1" spans="1:9">
      <c r="A386" s="163">
        <v>368</v>
      </c>
      <c r="B386" s="163">
        <v>113833</v>
      </c>
      <c r="C386" s="164" t="s">
        <v>572</v>
      </c>
      <c r="D386" s="163">
        <v>13149</v>
      </c>
      <c r="E386" s="165" t="s">
        <v>697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hidden="1" customHeight="1" spans="1:9">
      <c r="A387" s="163">
        <v>369</v>
      </c>
      <c r="B387" s="163">
        <v>106066</v>
      </c>
      <c r="C387" s="164" t="s">
        <v>588</v>
      </c>
      <c r="D387" s="163">
        <v>998836</v>
      </c>
      <c r="E387" s="165" t="s">
        <v>698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hidden="1" customHeight="1" spans="1:9">
      <c r="A388" s="163">
        <v>370</v>
      </c>
      <c r="B388" s="163">
        <v>744</v>
      </c>
      <c r="C388" s="164" t="s">
        <v>305</v>
      </c>
      <c r="D388" s="163">
        <v>13281</v>
      </c>
      <c r="E388" s="165" t="s">
        <v>699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hidden="1" customHeight="1" spans="1:9">
      <c r="A389" s="163">
        <v>371</v>
      </c>
      <c r="B389" s="163">
        <v>339</v>
      </c>
      <c r="C389" s="164" t="s">
        <v>592</v>
      </c>
      <c r="D389" s="163">
        <v>13645</v>
      </c>
      <c r="E389" s="165" t="s">
        <v>700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hidden="1" customHeight="1" spans="1:9">
      <c r="A390" s="163">
        <v>372</v>
      </c>
      <c r="B390" s="163">
        <v>515</v>
      </c>
      <c r="C390" s="164" t="s">
        <v>275</v>
      </c>
      <c r="D390" s="163">
        <v>13139</v>
      </c>
      <c r="E390" s="165" t="s">
        <v>701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hidden="1" customHeight="1" spans="1:9">
      <c r="A391" s="163">
        <v>373</v>
      </c>
      <c r="B391" s="163">
        <v>106066</v>
      </c>
      <c r="C391" s="164" t="s">
        <v>588</v>
      </c>
      <c r="D391" s="163">
        <v>995590</v>
      </c>
      <c r="E391" s="165" t="s">
        <v>702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hidden="1" customHeight="1" spans="1:9">
      <c r="A392" s="163">
        <v>374</v>
      </c>
      <c r="B392" s="163">
        <v>103639</v>
      </c>
      <c r="C392" s="164" t="s">
        <v>375</v>
      </c>
      <c r="D392" s="163">
        <v>13216</v>
      </c>
      <c r="E392" s="165" t="s">
        <v>703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hidden="1" customHeight="1" spans="1:9">
      <c r="A393" s="163">
        <v>375</v>
      </c>
      <c r="B393" s="163">
        <v>752</v>
      </c>
      <c r="C393" s="164" t="s">
        <v>541</v>
      </c>
      <c r="D393" s="163">
        <v>13411</v>
      </c>
      <c r="E393" s="165" t="s">
        <v>704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hidden="1" customHeight="1" spans="1:9">
      <c r="A394" s="163">
        <v>376</v>
      </c>
      <c r="B394" s="163">
        <v>113299</v>
      </c>
      <c r="C394" s="164" t="s">
        <v>522</v>
      </c>
      <c r="D394" s="163">
        <v>12447</v>
      </c>
      <c r="E394" s="165" t="s">
        <v>705</v>
      </c>
      <c r="F394" s="163">
        <v>100</v>
      </c>
      <c r="G394" s="163">
        <v>4303.4</v>
      </c>
      <c r="H394" s="166">
        <v>1001.6561412</v>
      </c>
      <c r="I394" s="114"/>
    </row>
    <row r="395" s="17" customFormat="1" hidden="1" customHeight="1" spans="1:9">
      <c r="A395" s="163">
        <v>377</v>
      </c>
      <c r="B395" s="163">
        <v>106568</v>
      </c>
      <c r="C395" s="164" t="s">
        <v>441</v>
      </c>
      <c r="D395" s="163">
        <v>13214</v>
      </c>
      <c r="E395" s="165" t="s">
        <v>706</v>
      </c>
      <c r="F395" s="163">
        <v>99</v>
      </c>
      <c r="G395" s="163">
        <v>4300.6</v>
      </c>
      <c r="H395" s="166">
        <v>1149.803</v>
      </c>
      <c r="I395" s="114"/>
    </row>
    <row r="396" s="17" customFormat="1" hidden="1" customHeight="1" spans="1:9">
      <c r="A396" s="163">
        <v>378</v>
      </c>
      <c r="B396" s="163">
        <v>106066</v>
      </c>
      <c r="C396" s="164" t="s">
        <v>588</v>
      </c>
      <c r="D396" s="163">
        <v>998827</v>
      </c>
      <c r="E396" s="165" t="s">
        <v>707</v>
      </c>
      <c r="F396" s="163">
        <v>3</v>
      </c>
      <c r="G396" s="163">
        <v>4293</v>
      </c>
      <c r="H396" s="166">
        <v>602</v>
      </c>
      <c r="I396" s="114"/>
    </row>
    <row r="397" s="17" customFormat="1" hidden="1" customHeight="1" spans="1:9">
      <c r="A397" s="163">
        <v>379</v>
      </c>
      <c r="B397" s="163">
        <v>709</v>
      </c>
      <c r="C397" s="164" t="s">
        <v>336</v>
      </c>
      <c r="D397" s="163">
        <v>13221</v>
      </c>
      <c r="E397" s="165" t="s">
        <v>708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hidden="1" customHeight="1" spans="1:9">
      <c r="A398" s="163">
        <v>380</v>
      </c>
      <c r="B398" s="163">
        <v>108656</v>
      </c>
      <c r="C398" s="164" t="s">
        <v>326</v>
      </c>
      <c r="D398" s="163">
        <v>1000729</v>
      </c>
      <c r="E398" s="165" t="s">
        <v>709</v>
      </c>
      <c r="F398" s="163">
        <v>37</v>
      </c>
      <c r="G398" s="163">
        <v>4127.05</v>
      </c>
      <c r="H398" s="166">
        <v>706.61</v>
      </c>
      <c r="I398" s="114"/>
    </row>
    <row r="399" s="17" customFormat="1" hidden="1" customHeight="1" spans="1:9">
      <c r="A399" s="163">
        <v>381</v>
      </c>
      <c r="B399" s="163">
        <v>750</v>
      </c>
      <c r="C399" s="164" t="s">
        <v>62</v>
      </c>
      <c r="D399" s="163">
        <v>13228</v>
      </c>
      <c r="E399" s="165" t="s">
        <v>710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hidden="1" customHeight="1" spans="1:9">
      <c r="A400" s="163">
        <v>382</v>
      </c>
      <c r="B400" s="163">
        <v>113299</v>
      </c>
      <c r="C400" s="164" t="s">
        <v>522</v>
      </c>
      <c r="D400" s="163">
        <v>13273</v>
      </c>
      <c r="E400" s="165" t="s">
        <v>711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hidden="1" customHeight="1" spans="1:9">
      <c r="A401" s="163">
        <v>383</v>
      </c>
      <c r="B401" s="163">
        <v>111064</v>
      </c>
      <c r="C401" s="164" t="s">
        <v>626</v>
      </c>
      <c r="D401" s="163">
        <v>13207</v>
      </c>
      <c r="E401" s="165" t="s">
        <v>712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hidden="1" customHeight="1" spans="1:9">
      <c r="A402" s="163">
        <v>384</v>
      </c>
      <c r="B402" s="163">
        <v>307</v>
      </c>
      <c r="C402" s="164" t="s">
        <v>191</v>
      </c>
      <c r="D402" s="163">
        <v>990280</v>
      </c>
      <c r="E402" s="165" t="s">
        <v>713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hidden="1" customHeight="1" spans="1:9">
      <c r="A403" s="163">
        <v>385</v>
      </c>
      <c r="B403" s="163">
        <v>373</v>
      </c>
      <c r="C403" s="164" t="s">
        <v>319</v>
      </c>
      <c r="D403" s="163">
        <v>13150</v>
      </c>
      <c r="E403" s="165" t="s">
        <v>714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hidden="1" customHeight="1" spans="1:9">
      <c r="A404" s="163">
        <v>386</v>
      </c>
      <c r="B404" s="163">
        <v>307</v>
      </c>
      <c r="C404" s="164" t="s">
        <v>191</v>
      </c>
      <c r="D404" s="163">
        <v>990222</v>
      </c>
      <c r="E404" s="165" t="s">
        <v>715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hidden="1" customHeight="1" spans="1:9">
      <c r="A405" s="163">
        <v>387</v>
      </c>
      <c r="B405" s="163">
        <v>307</v>
      </c>
      <c r="C405" s="164" t="s">
        <v>191</v>
      </c>
      <c r="D405" s="163">
        <v>10890</v>
      </c>
      <c r="E405" s="165" t="s">
        <v>716</v>
      </c>
      <c r="F405" s="163">
        <v>21</v>
      </c>
      <c r="G405" s="163">
        <v>3902.1</v>
      </c>
      <c r="H405" s="166">
        <v>3.3575500002</v>
      </c>
      <c r="I405" s="114"/>
    </row>
    <row r="406" s="17" customFormat="1" hidden="1" customHeight="1" spans="1:9">
      <c r="A406" s="163">
        <v>388</v>
      </c>
      <c r="B406" s="163">
        <v>103198</v>
      </c>
      <c r="C406" s="164" t="s">
        <v>338</v>
      </c>
      <c r="D406" s="163">
        <v>13324</v>
      </c>
      <c r="E406" s="165" t="s">
        <v>717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hidden="1" customHeight="1" spans="1:9">
      <c r="A407" s="163">
        <v>389</v>
      </c>
      <c r="B407" s="163">
        <v>106865</v>
      </c>
      <c r="C407" s="164" t="s">
        <v>459</v>
      </c>
      <c r="D407" s="163">
        <v>13342</v>
      </c>
      <c r="E407" s="165" t="s">
        <v>718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hidden="1" customHeight="1" spans="1:9">
      <c r="A408" s="163">
        <v>390</v>
      </c>
      <c r="B408" s="163">
        <v>704</v>
      </c>
      <c r="C408" s="164" t="s">
        <v>552</v>
      </c>
      <c r="D408" s="163">
        <v>13299</v>
      </c>
      <c r="E408" s="165" t="s">
        <v>719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hidden="1" customHeight="1" spans="1:9">
      <c r="A409" s="163">
        <v>391</v>
      </c>
      <c r="B409" s="163">
        <v>113023</v>
      </c>
      <c r="C409" s="164" t="s">
        <v>569</v>
      </c>
      <c r="D409" s="163">
        <v>13263</v>
      </c>
      <c r="E409" s="165" t="s">
        <v>720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hidden="1" customHeight="1" spans="1:9">
      <c r="A410" s="163">
        <v>392</v>
      </c>
      <c r="B410" s="163">
        <v>102565</v>
      </c>
      <c r="C410" s="164" t="s">
        <v>246</v>
      </c>
      <c r="D410" s="163">
        <v>13132</v>
      </c>
      <c r="E410" s="165" t="s">
        <v>721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hidden="1" customHeight="1" spans="1:9">
      <c r="A411" s="163">
        <v>393</v>
      </c>
      <c r="B411" s="163">
        <v>105910</v>
      </c>
      <c r="C411" s="164" t="s">
        <v>265</v>
      </c>
      <c r="D411" s="163">
        <v>13222</v>
      </c>
      <c r="E411" s="165" t="s">
        <v>722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hidden="1" customHeight="1" spans="1:9">
      <c r="A412" s="163">
        <v>394</v>
      </c>
      <c r="B412" s="163">
        <v>105751</v>
      </c>
      <c r="C412" s="164" t="s">
        <v>267</v>
      </c>
      <c r="D412" s="163">
        <v>13321</v>
      </c>
      <c r="E412" s="165" t="s">
        <v>723</v>
      </c>
      <c r="F412" s="163">
        <v>2</v>
      </c>
      <c r="G412" s="163">
        <v>3640.02</v>
      </c>
      <c r="H412" s="166">
        <v>-130.078125</v>
      </c>
      <c r="I412" s="114"/>
    </row>
    <row r="413" s="17" customFormat="1" hidden="1" customHeight="1" spans="1:9">
      <c r="A413" s="163">
        <v>395</v>
      </c>
      <c r="B413" s="163">
        <v>307</v>
      </c>
      <c r="C413" s="164" t="s">
        <v>191</v>
      </c>
      <c r="D413" s="163">
        <v>9679</v>
      </c>
      <c r="E413" s="165" t="s">
        <v>724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hidden="1" customHeight="1" spans="1:9">
      <c r="A414" s="163">
        <v>396</v>
      </c>
      <c r="B414" s="163">
        <v>113008</v>
      </c>
      <c r="C414" s="164" t="s">
        <v>665</v>
      </c>
      <c r="D414" s="163">
        <v>12539</v>
      </c>
      <c r="E414" s="165" t="s">
        <v>725</v>
      </c>
      <c r="F414" s="163">
        <v>83</v>
      </c>
      <c r="G414" s="163">
        <v>3605.9</v>
      </c>
      <c r="H414" s="166">
        <v>629.013562178</v>
      </c>
      <c r="I414" s="114"/>
    </row>
    <row r="415" s="17" customFormat="1" hidden="1" customHeight="1" spans="1:9">
      <c r="A415" s="163">
        <v>397</v>
      </c>
      <c r="B415" s="163">
        <v>106865</v>
      </c>
      <c r="C415" s="164" t="s">
        <v>459</v>
      </c>
      <c r="D415" s="163">
        <v>13307</v>
      </c>
      <c r="E415" s="165" t="s">
        <v>726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hidden="1" customHeight="1" spans="1:9">
      <c r="A416" s="163">
        <v>398</v>
      </c>
      <c r="B416" s="163">
        <v>105910</v>
      </c>
      <c r="C416" s="164" t="s">
        <v>265</v>
      </c>
      <c r="D416" s="163">
        <v>13144</v>
      </c>
      <c r="E416" s="165" t="s">
        <v>727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hidden="1" customHeight="1" spans="1:9">
      <c r="A417" s="163">
        <v>399</v>
      </c>
      <c r="B417" s="163">
        <v>103198</v>
      </c>
      <c r="C417" s="164" t="s">
        <v>338</v>
      </c>
      <c r="D417" s="163">
        <v>13146</v>
      </c>
      <c r="E417" s="165" t="s">
        <v>728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hidden="1" customHeight="1" spans="1:9">
      <c r="A418" s="163">
        <v>400</v>
      </c>
      <c r="B418" s="163">
        <v>717</v>
      </c>
      <c r="C418" s="164" t="s">
        <v>474</v>
      </c>
      <c r="D418" s="163">
        <v>13644</v>
      </c>
      <c r="E418" s="165" t="s">
        <v>729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hidden="1" customHeight="1" spans="1:9">
      <c r="A419" s="163">
        <v>401</v>
      </c>
      <c r="B419" s="163">
        <v>387</v>
      </c>
      <c r="C419" s="164" t="s">
        <v>272</v>
      </c>
      <c r="D419" s="163">
        <v>13187</v>
      </c>
      <c r="E419" s="165" t="s">
        <v>730</v>
      </c>
      <c r="F419" s="163">
        <v>70</v>
      </c>
      <c r="G419" s="163">
        <v>3315.13</v>
      </c>
      <c r="H419" s="166">
        <v>517.475</v>
      </c>
      <c r="I419" s="114"/>
    </row>
    <row r="420" s="17" customFormat="1" hidden="1" customHeight="1" spans="1:9">
      <c r="A420" s="163">
        <v>402</v>
      </c>
      <c r="B420" s="163">
        <v>572</v>
      </c>
      <c r="C420" s="164" t="s">
        <v>422</v>
      </c>
      <c r="D420" s="163">
        <v>13217</v>
      </c>
      <c r="E420" s="165" t="s">
        <v>731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hidden="1" customHeight="1" spans="1:9">
      <c r="A421" s="163">
        <v>403</v>
      </c>
      <c r="B421" s="163">
        <v>337</v>
      </c>
      <c r="C421" s="164" t="s">
        <v>194</v>
      </c>
      <c r="D421" s="163">
        <v>12339</v>
      </c>
      <c r="E421" s="165" t="s">
        <v>732</v>
      </c>
      <c r="F421" s="163">
        <v>29</v>
      </c>
      <c r="G421" s="163">
        <v>3225.45</v>
      </c>
      <c r="H421" s="166">
        <v>397.99012432</v>
      </c>
      <c r="I421" s="114"/>
    </row>
    <row r="422" s="17" customFormat="1" hidden="1" customHeight="1" spans="1:9">
      <c r="A422" s="163">
        <v>404</v>
      </c>
      <c r="B422" s="163">
        <v>113298</v>
      </c>
      <c r="C422" s="164" t="s">
        <v>496</v>
      </c>
      <c r="D422" s="163">
        <v>12989</v>
      </c>
      <c r="E422" s="165" t="s">
        <v>733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hidden="1" customHeight="1" spans="1:9">
      <c r="A423" s="163">
        <v>405</v>
      </c>
      <c r="B423" s="163">
        <v>106066</v>
      </c>
      <c r="C423" s="164" t="s">
        <v>588</v>
      </c>
      <c r="D423" s="163">
        <v>998835</v>
      </c>
      <c r="E423" s="165" t="s">
        <v>734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hidden="1" customHeight="1" spans="1:9">
      <c r="A424" s="163">
        <v>406</v>
      </c>
      <c r="B424" s="163">
        <v>598</v>
      </c>
      <c r="C424" s="164" t="s">
        <v>365</v>
      </c>
      <c r="D424" s="163">
        <v>13404</v>
      </c>
      <c r="E424" s="165" t="s">
        <v>735</v>
      </c>
      <c r="F424" s="163">
        <v>83</v>
      </c>
      <c r="G424" s="163">
        <v>3121.6</v>
      </c>
      <c r="H424" s="166">
        <v>511.317800002</v>
      </c>
      <c r="I424" s="114"/>
    </row>
    <row r="425" s="17" customFormat="1" hidden="1" customHeight="1" spans="1:9">
      <c r="A425" s="163">
        <v>407</v>
      </c>
      <c r="B425" s="163">
        <v>570</v>
      </c>
      <c r="C425" s="164" t="s">
        <v>493</v>
      </c>
      <c r="D425" s="163">
        <v>13135</v>
      </c>
      <c r="E425" s="165" t="s">
        <v>736</v>
      </c>
      <c r="F425" s="163">
        <v>62</v>
      </c>
      <c r="G425" s="163">
        <v>3115.95</v>
      </c>
      <c r="H425" s="166">
        <v>993.304925</v>
      </c>
      <c r="I425" s="114"/>
    </row>
    <row r="426" s="17" customFormat="1" hidden="1" customHeight="1" spans="1:9">
      <c r="A426" s="163">
        <v>408</v>
      </c>
      <c r="B426" s="163">
        <v>747</v>
      </c>
      <c r="C426" s="164" t="s">
        <v>269</v>
      </c>
      <c r="D426" s="163">
        <v>13269</v>
      </c>
      <c r="E426" s="165" t="s">
        <v>737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hidden="1" customHeight="1" spans="1:9">
      <c r="A427" s="163">
        <v>409</v>
      </c>
      <c r="B427" s="163">
        <v>102565</v>
      </c>
      <c r="C427" s="164" t="s">
        <v>246</v>
      </c>
      <c r="D427" s="163">
        <v>13447</v>
      </c>
      <c r="E427" s="165" t="s">
        <v>738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hidden="1" customHeight="1" spans="1:9">
      <c r="A428" s="163">
        <v>410</v>
      </c>
      <c r="B428" s="163">
        <v>114286</v>
      </c>
      <c r="C428" s="164" t="s">
        <v>615</v>
      </c>
      <c r="D428" s="163">
        <v>13698</v>
      </c>
      <c r="E428" s="165" t="s">
        <v>739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hidden="1" customHeight="1" spans="1:9">
      <c r="A429" s="163">
        <v>411</v>
      </c>
      <c r="B429" s="163">
        <v>108656</v>
      </c>
      <c r="C429" s="164" t="s">
        <v>326</v>
      </c>
      <c r="D429" s="163">
        <v>1000731</v>
      </c>
      <c r="E429" s="165" t="s">
        <v>740</v>
      </c>
      <c r="F429" s="163">
        <v>13</v>
      </c>
      <c r="G429" s="163">
        <v>3021.01</v>
      </c>
      <c r="H429" s="166">
        <v>210.46</v>
      </c>
      <c r="I429" s="114"/>
    </row>
    <row r="430" s="17" customFormat="1" hidden="1" customHeight="1" spans="1:9">
      <c r="A430" s="163">
        <v>412</v>
      </c>
      <c r="B430" s="163">
        <v>329</v>
      </c>
      <c r="C430" s="164" t="s">
        <v>215</v>
      </c>
      <c r="D430" s="163">
        <v>13211</v>
      </c>
      <c r="E430" s="165" t="s">
        <v>741</v>
      </c>
      <c r="F430" s="163">
        <v>69</v>
      </c>
      <c r="G430" s="163">
        <v>2956.78</v>
      </c>
      <c r="H430" s="166">
        <v>616.598</v>
      </c>
      <c r="I430" s="114"/>
    </row>
    <row r="431" s="17" customFormat="1" hidden="1" customHeight="1" spans="1:9">
      <c r="A431" s="163">
        <v>413</v>
      </c>
      <c r="B431" s="163">
        <v>570</v>
      </c>
      <c r="C431" s="164" t="s">
        <v>493</v>
      </c>
      <c r="D431" s="163">
        <v>13264</v>
      </c>
      <c r="E431" s="165" t="s">
        <v>742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hidden="1" customHeight="1" spans="1:9">
      <c r="A432" s="163">
        <v>414</v>
      </c>
      <c r="B432" s="163">
        <v>706</v>
      </c>
      <c r="C432" s="164" t="s">
        <v>566</v>
      </c>
      <c r="D432" s="163">
        <v>13585</v>
      </c>
      <c r="E432" s="165" t="s">
        <v>743</v>
      </c>
      <c r="F432" s="163">
        <v>48</v>
      </c>
      <c r="G432" s="163">
        <v>2727.9</v>
      </c>
      <c r="H432" s="166">
        <v>756.045875</v>
      </c>
      <c r="I432" s="114"/>
    </row>
    <row r="433" s="17" customFormat="1" hidden="1" customHeight="1" spans="1:9">
      <c r="A433" s="163">
        <v>415</v>
      </c>
      <c r="B433" s="163">
        <v>106066</v>
      </c>
      <c r="C433" s="164" t="s">
        <v>588</v>
      </c>
      <c r="D433" s="163">
        <v>999469</v>
      </c>
      <c r="E433" s="165" t="s">
        <v>744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hidden="1" customHeight="1" spans="1:9">
      <c r="A434" s="163">
        <v>416</v>
      </c>
      <c r="B434" s="163">
        <v>385</v>
      </c>
      <c r="C434" s="164" t="s">
        <v>187</v>
      </c>
      <c r="D434" s="163">
        <v>1000735</v>
      </c>
      <c r="E434" s="165" t="s">
        <v>745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hidden="1" customHeight="1" spans="1:9">
      <c r="A435" s="163">
        <v>417</v>
      </c>
      <c r="B435" s="163">
        <v>307</v>
      </c>
      <c r="C435" s="164" t="s">
        <v>191</v>
      </c>
      <c r="D435" s="163">
        <v>990224</v>
      </c>
      <c r="E435" s="165" t="s">
        <v>746</v>
      </c>
      <c r="F435" s="163">
        <v>1</v>
      </c>
      <c r="G435" s="163">
        <v>2600</v>
      </c>
      <c r="H435" s="166">
        <v>639.215703125</v>
      </c>
      <c r="I435" s="114"/>
    </row>
    <row r="436" s="17" customFormat="1" hidden="1" customHeight="1" spans="1:9">
      <c r="A436" s="163">
        <v>418</v>
      </c>
      <c r="B436" s="163">
        <v>307</v>
      </c>
      <c r="C436" s="164" t="s">
        <v>191</v>
      </c>
      <c r="D436" s="163">
        <v>12140</v>
      </c>
      <c r="E436" s="165" t="s">
        <v>747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hidden="1" customHeight="1" spans="1:9">
      <c r="A437" s="163">
        <v>419</v>
      </c>
      <c r="B437" s="163">
        <v>113299</v>
      </c>
      <c r="C437" s="164" t="s">
        <v>522</v>
      </c>
      <c r="D437" s="163">
        <v>13320</v>
      </c>
      <c r="E437" s="165" t="s">
        <v>748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hidden="1" customHeight="1" spans="1:9">
      <c r="A438" s="163">
        <v>420</v>
      </c>
      <c r="B438" s="163">
        <v>114286</v>
      </c>
      <c r="C438" s="164" t="s">
        <v>615</v>
      </c>
      <c r="D438" s="163">
        <v>13137</v>
      </c>
      <c r="E438" s="165" t="s">
        <v>749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hidden="1" customHeight="1" spans="1:9">
      <c r="A439" s="163">
        <v>421</v>
      </c>
      <c r="B439" s="163">
        <v>108656</v>
      </c>
      <c r="C439" s="164" t="s">
        <v>326</v>
      </c>
      <c r="D439" s="163">
        <v>1000730</v>
      </c>
      <c r="E439" s="165" t="s">
        <v>750</v>
      </c>
      <c r="F439" s="163">
        <v>19</v>
      </c>
      <c r="G439" s="163">
        <v>2337.65</v>
      </c>
      <c r="H439" s="166">
        <v>346.873346</v>
      </c>
      <c r="I439" s="114"/>
    </row>
    <row r="440" s="17" customFormat="1" hidden="1" customHeight="1" spans="1:9">
      <c r="A440" s="163">
        <v>422</v>
      </c>
      <c r="B440" s="163">
        <v>103639</v>
      </c>
      <c r="C440" s="164" t="s">
        <v>375</v>
      </c>
      <c r="D440" s="163">
        <v>13145</v>
      </c>
      <c r="E440" s="165" t="s">
        <v>751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hidden="1" customHeight="1" spans="1:9">
      <c r="A441" s="163">
        <v>423</v>
      </c>
      <c r="B441" s="163">
        <v>742</v>
      </c>
      <c r="C441" s="164" t="s">
        <v>322</v>
      </c>
      <c r="D441" s="163">
        <v>1000437</v>
      </c>
      <c r="E441" s="165" t="s">
        <v>752</v>
      </c>
      <c r="F441" s="163">
        <v>4</v>
      </c>
      <c r="G441" s="163">
        <v>2327.1</v>
      </c>
      <c r="H441" s="166">
        <v>-432.2760666</v>
      </c>
      <c r="I441" s="114"/>
    </row>
    <row r="442" s="17" customFormat="1" hidden="1" customHeight="1" spans="1:9">
      <c r="A442" s="163">
        <v>424</v>
      </c>
      <c r="B442" s="163">
        <v>587</v>
      </c>
      <c r="C442" s="164" t="s">
        <v>346</v>
      </c>
      <c r="D442" s="163">
        <v>13621</v>
      </c>
      <c r="E442" s="165" t="s">
        <v>753</v>
      </c>
      <c r="F442" s="163">
        <v>28</v>
      </c>
      <c r="G442" s="163">
        <v>2239.69</v>
      </c>
      <c r="H442" s="166">
        <v>355.581125</v>
      </c>
      <c r="I442" s="114"/>
    </row>
    <row r="443" s="17" customFormat="1" hidden="1" customHeight="1" spans="1:9">
      <c r="A443" s="163">
        <v>425</v>
      </c>
      <c r="B443" s="163">
        <v>113008</v>
      </c>
      <c r="C443" s="164" t="s">
        <v>665</v>
      </c>
      <c r="D443" s="163">
        <v>13182</v>
      </c>
      <c r="E443" s="165" t="s">
        <v>754</v>
      </c>
      <c r="F443" s="163">
        <v>57</v>
      </c>
      <c r="G443" s="163">
        <v>2231.46</v>
      </c>
      <c r="H443" s="166">
        <v>406.51132252</v>
      </c>
      <c r="I443" s="114"/>
    </row>
    <row r="444" s="17" customFormat="1" hidden="1" customHeight="1" spans="1:9">
      <c r="A444" s="163">
        <v>426</v>
      </c>
      <c r="B444" s="163">
        <v>113025</v>
      </c>
      <c r="C444" s="164" t="s">
        <v>579</v>
      </c>
      <c r="D444" s="163">
        <v>13210</v>
      </c>
      <c r="E444" s="165" t="s">
        <v>755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hidden="1" customHeight="1" spans="1:9">
      <c r="A445" s="163">
        <v>427</v>
      </c>
      <c r="B445" s="163">
        <v>742</v>
      </c>
      <c r="C445" s="164" t="s">
        <v>322</v>
      </c>
      <c r="D445" s="163">
        <v>1000439</v>
      </c>
      <c r="E445" s="165" t="s">
        <v>756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hidden="1" customHeight="1" spans="1:9">
      <c r="A446" s="163">
        <v>428</v>
      </c>
      <c r="B446" s="163">
        <v>307</v>
      </c>
      <c r="C446" s="164" t="s">
        <v>191</v>
      </c>
      <c r="D446" s="163">
        <v>996928</v>
      </c>
      <c r="E446" s="165" t="s">
        <v>757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hidden="1" customHeight="1" spans="1:9">
      <c r="A447" s="163">
        <v>429</v>
      </c>
      <c r="B447" s="163">
        <v>106066</v>
      </c>
      <c r="C447" s="164" t="s">
        <v>588</v>
      </c>
      <c r="D447" s="163">
        <v>998837</v>
      </c>
      <c r="E447" s="165" t="s">
        <v>758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hidden="1" customHeight="1" spans="1:9">
      <c r="A448" s="163">
        <v>430</v>
      </c>
      <c r="B448" s="163">
        <v>750</v>
      </c>
      <c r="C448" s="164" t="s">
        <v>62</v>
      </c>
      <c r="D448" s="163">
        <v>13339</v>
      </c>
      <c r="E448" s="165" t="s">
        <v>759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hidden="1" customHeight="1" spans="1:9">
      <c r="A449" s="163">
        <v>431</v>
      </c>
      <c r="B449" s="163">
        <v>747</v>
      </c>
      <c r="C449" s="164" t="s">
        <v>269</v>
      </c>
      <c r="D449" s="163">
        <v>13201</v>
      </c>
      <c r="E449" s="165" t="s">
        <v>760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hidden="1" customHeight="1" spans="1:9">
      <c r="A450" s="163">
        <v>432</v>
      </c>
      <c r="B450" s="163">
        <v>724</v>
      </c>
      <c r="C450" s="164" t="s">
        <v>301</v>
      </c>
      <c r="D450" s="163">
        <v>13285</v>
      </c>
      <c r="E450" s="165" t="s">
        <v>761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hidden="1" customHeight="1" spans="1:9">
      <c r="A451" s="163">
        <v>433</v>
      </c>
      <c r="B451" s="163">
        <v>587</v>
      </c>
      <c r="C451" s="164" t="s">
        <v>346</v>
      </c>
      <c r="D451" s="163">
        <v>13212</v>
      </c>
      <c r="E451" s="165" t="s">
        <v>762</v>
      </c>
      <c r="F451" s="163">
        <v>25</v>
      </c>
      <c r="G451" s="163">
        <v>1706.55</v>
      </c>
      <c r="H451" s="166">
        <v>305.951125</v>
      </c>
      <c r="I451" s="114"/>
    </row>
    <row r="452" s="17" customFormat="1" hidden="1" customHeight="1" spans="1:9">
      <c r="A452" s="163">
        <v>434</v>
      </c>
      <c r="B452" s="163">
        <v>110378</v>
      </c>
      <c r="C452" s="164" t="s">
        <v>600</v>
      </c>
      <c r="D452" s="163">
        <v>13699</v>
      </c>
      <c r="E452" s="165" t="s">
        <v>763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hidden="1" customHeight="1" spans="1:9">
      <c r="A453" s="163">
        <v>435</v>
      </c>
      <c r="B453" s="163">
        <v>114685</v>
      </c>
      <c r="C453" s="164" t="s">
        <v>260</v>
      </c>
      <c r="D453" s="163">
        <v>13254</v>
      </c>
      <c r="E453" s="165" t="s">
        <v>764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hidden="1" customHeight="1" spans="1:9">
      <c r="A454" s="163">
        <v>436</v>
      </c>
      <c r="B454" s="163">
        <v>114685</v>
      </c>
      <c r="C454" s="164" t="s">
        <v>260</v>
      </c>
      <c r="D454" s="163">
        <v>13229</v>
      </c>
      <c r="E454" s="165" t="s">
        <v>765</v>
      </c>
      <c r="F454" s="163">
        <v>60</v>
      </c>
      <c r="G454" s="163">
        <v>1619.37</v>
      </c>
      <c r="H454" s="166">
        <v>405.048</v>
      </c>
      <c r="I454" s="114"/>
    </row>
    <row r="455" s="17" customFormat="1" hidden="1" customHeight="1" spans="1:9">
      <c r="A455" s="163">
        <v>437</v>
      </c>
      <c r="B455" s="163">
        <v>307</v>
      </c>
      <c r="C455" s="164" t="s">
        <v>191</v>
      </c>
      <c r="D455" s="163">
        <v>9190</v>
      </c>
      <c r="E455" s="165" t="s">
        <v>766</v>
      </c>
      <c r="F455" s="163">
        <v>4</v>
      </c>
      <c r="G455" s="163">
        <v>1579.5</v>
      </c>
      <c r="H455" s="166">
        <v>885.04916916</v>
      </c>
      <c r="I455" s="114"/>
    </row>
    <row r="456" s="17" customFormat="1" hidden="1" customHeight="1" spans="1:9">
      <c r="A456" s="163">
        <v>438</v>
      </c>
      <c r="B456" s="163">
        <v>307</v>
      </c>
      <c r="C456" s="164" t="s">
        <v>191</v>
      </c>
      <c r="D456" s="163">
        <v>990211</v>
      </c>
      <c r="E456" s="165" t="s">
        <v>767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hidden="1" customHeight="1" spans="1:9">
      <c r="A457" s="163">
        <v>439</v>
      </c>
      <c r="B457" s="163">
        <v>742</v>
      </c>
      <c r="C457" s="164" t="s">
        <v>322</v>
      </c>
      <c r="D457" s="163">
        <v>1000429</v>
      </c>
      <c r="E457" s="165" t="s">
        <v>768</v>
      </c>
      <c r="F457" s="163">
        <v>10</v>
      </c>
      <c r="G457" s="163">
        <v>1500.3</v>
      </c>
      <c r="H457" s="166">
        <v>-2.1195</v>
      </c>
      <c r="I457" s="114"/>
    </row>
    <row r="458" s="17" customFormat="1" hidden="1" customHeight="1" spans="1:9">
      <c r="A458" s="163">
        <v>440</v>
      </c>
      <c r="B458" s="163">
        <v>104430</v>
      </c>
      <c r="C458" s="164" t="s">
        <v>560</v>
      </c>
      <c r="D458" s="163">
        <v>13196</v>
      </c>
      <c r="E458" s="165" t="s">
        <v>769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hidden="1" customHeight="1" spans="1:9">
      <c r="A459" s="163">
        <v>441</v>
      </c>
      <c r="B459" s="163">
        <v>307</v>
      </c>
      <c r="C459" s="164" t="s">
        <v>191</v>
      </c>
      <c r="D459" s="163">
        <v>8022</v>
      </c>
      <c r="E459" s="165" t="s">
        <v>770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hidden="1" customHeight="1" spans="1:9">
      <c r="A460" s="163">
        <v>442</v>
      </c>
      <c r="B460" s="163">
        <v>106066</v>
      </c>
      <c r="C460" s="164" t="s">
        <v>588</v>
      </c>
      <c r="D460" s="163">
        <v>995676</v>
      </c>
      <c r="E460" s="165" t="s">
        <v>771</v>
      </c>
      <c r="F460" s="163">
        <v>1</v>
      </c>
      <c r="G460" s="163">
        <v>1452</v>
      </c>
      <c r="H460" s="166">
        <v>246</v>
      </c>
      <c r="I460" s="114"/>
    </row>
    <row r="461" s="17" customFormat="1" hidden="1" customHeight="1" spans="1:9">
      <c r="A461" s="163">
        <v>443</v>
      </c>
      <c r="B461" s="163">
        <v>107829</v>
      </c>
      <c r="C461" s="164" t="s">
        <v>554</v>
      </c>
      <c r="D461" s="163">
        <v>13340</v>
      </c>
      <c r="E461" s="165" t="s">
        <v>772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hidden="1" customHeight="1" spans="1:9">
      <c r="A462" s="163">
        <v>444</v>
      </c>
      <c r="B462" s="163">
        <v>347</v>
      </c>
      <c r="C462" s="164" t="s">
        <v>528</v>
      </c>
      <c r="D462" s="163">
        <v>13193</v>
      </c>
      <c r="E462" s="165" t="s">
        <v>773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hidden="1" customHeight="1" spans="1:9">
      <c r="A463" s="163">
        <v>445</v>
      </c>
      <c r="B463" s="163">
        <v>307</v>
      </c>
      <c r="C463" s="164" t="s">
        <v>191</v>
      </c>
      <c r="D463" s="163">
        <v>990215</v>
      </c>
      <c r="E463" s="165" t="s">
        <v>774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hidden="1" customHeight="1" spans="1:9">
      <c r="A464" s="163">
        <v>446</v>
      </c>
      <c r="B464" s="163">
        <v>730</v>
      </c>
      <c r="C464" s="164" t="s">
        <v>256</v>
      </c>
      <c r="D464" s="163">
        <v>13177</v>
      </c>
      <c r="E464" s="165" t="s">
        <v>775</v>
      </c>
      <c r="F464" s="163">
        <v>33</v>
      </c>
      <c r="G464" s="163">
        <v>1368.93</v>
      </c>
      <c r="H464" s="166">
        <v>225.193125</v>
      </c>
      <c r="I464" s="114"/>
    </row>
    <row r="465" s="17" customFormat="1" hidden="1" customHeight="1" spans="1:9">
      <c r="A465" s="163">
        <v>447</v>
      </c>
      <c r="B465" s="163">
        <v>116482</v>
      </c>
      <c r="C465" s="164" t="s">
        <v>776</v>
      </c>
      <c r="D465" s="163">
        <v>5880</v>
      </c>
      <c r="E465" s="165" t="s">
        <v>777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hidden="1" customHeight="1" spans="1:9">
      <c r="A466" s="163">
        <v>448</v>
      </c>
      <c r="B466" s="163">
        <v>116482</v>
      </c>
      <c r="C466" s="164" t="s">
        <v>776</v>
      </c>
      <c r="D466" s="163">
        <v>12190</v>
      </c>
      <c r="E466" s="165" t="s">
        <v>778</v>
      </c>
      <c r="F466" s="163">
        <v>22</v>
      </c>
      <c r="G466" s="163">
        <v>1313.55</v>
      </c>
      <c r="H466" s="166">
        <v>299.6</v>
      </c>
      <c r="I466" s="114"/>
    </row>
    <row r="467" s="17" customFormat="1" hidden="1" customHeight="1" spans="1:9">
      <c r="A467" s="163">
        <v>449</v>
      </c>
      <c r="B467" s="163">
        <v>351</v>
      </c>
      <c r="C467" s="164" t="s">
        <v>469</v>
      </c>
      <c r="D467" s="163">
        <v>13190</v>
      </c>
      <c r="E467" s="165" t="s">
        <v>779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hidden="1" customHeight="1" spans="1:9">
      <c r="A468" s="163">
        <v>450</v>
      </c>
      <c r="B468" s="163">
        <v>742</v>
      </c>
      <c r="C468" s="164" t="s">
        <v>322</v>
      </c>
      <c r="D468" s="163">
        <v>1000449</v>
      </c>
      <c r="E468" s="165" t="s">
        <v>780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hidden="1" customHeight="1" spans="1:9">
      <c r="A469" s="163">
        <v>451</v>
      </c>
      <c r="B469" s="163">
        <v>339</v>
      </c>
      <c r="C469" s="164" t="s">
        <v>592</v>
      </c>
      <c r="D469" s="163">
        <v>13309</v>
      </c>
      <c r="E469" s="165" t="s">
        <v>781</v>
      </c>
      <c r="F469" s="163">
        <v>35</v>
      </c>
      <c r="G469" s="163">
        <v>1229.3</v>
      </c>
      <c r="H469" s="166">
        <v>44.033125</v>
      </c>
      <c r="I469" s="114"/>
    </row>
    <row r="470" s="17" customFormat="1" hidden="1" customHeight="1" spans="1:9">
      <c r="A470" s="163">
        <v>452</v>
      </c>
      <c r="B470" s="163">
        <v>114622</v>
      </c>
      <c r="C470" s="164" t="s">
        <v>447</v>
      </c>
      <c r="D470" s="163">
        <v>13143</v>
      </c>
      <c r="E470" s="165" t="s">
        <v>782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hidden="1" customHeight="1" spans="1:9">
      <c r="A471" s="163">
        <v>453</v>
      </c>
      <c r="B471" s="163">
        <v>341</v>
      </c>
      <c r="C471" s="164" t="s">
        <v>263</v>
      </c>
      <c r="D471" s="163">
        <v>13230</v>
      </c>
      <c r="E471" s="165" t="s">
        <v>783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hidden="1" customHeight="1" spans="1:9">
      <c r="A472" s="163">
        <v>454</v>
      </c>
      <c r="B472" s="163">
        <v>110378</v>
      </c>
      <c r="C472" s="164" t="s">
        <v>600</v>
      </c>
      <c r="D472" s="163">
        <v>13305</v>
      </c>
      <c r="E472" s="165" t="s">
        <v>784</v>
      </c>
      <c r="F472" s="163">
        <v>34</v>
      </c>
      <c r="G472" s="163">
        <v>1096.77</v>
      </c>
      <c r="H472" s="166">
        <v>203.738</v>
      </c>
      <c r="I472" s="114"/>
    </row>
    <row r="473" s="17" customFormat="1" hidden="1" customHeight="1" spans="1:9">
      <c r="A473" s="163">
        <v>455</v>
      </c>
      <c r="B473" s="163">
        <v>571</v>
      </c>
      <c r="C473" s="164" t="s">
        <v>220</v>
      </c>
      <c r="D473" s="163">
        <v>13298</v>
      </c>
      <c r="E473" s="165" t="s">
        <v>785</v>
      </c>
      <c r="F473" s="163">
        <v>19</v>
      </c>
      <c r="G473" s="163">
        <v>1070.53</v>
      </c>
      <c r="H473" s="166">
        <v>194.993125</v>
      </c>
      <c r="I473" s="114"/>
    </row>
    <row r="474" s="17" customFormat="1" hidden="1" customHeight="1" spans="1:9">
      <c r="A474" s="163">
        <v>456</v>
      </c>
      <c r="B474" s="163">
        <v>359</v>
      </c>
      <c r="C474" s="164" t="s">
        <v>311</v>
      </c>
      <c r="D474" s="163">
        <v>13343</v>
      </c>
      <c r="E474" s="165" t="s">
        <v>786</v>
      </c>
      <c r="F474" s="163">
        <v>3</v>
      </c>
      <c r="G474" s="163">
        <v>1067.5</v>
      </c>
      <c r="H474" s="166">
        <v>260.68625</v>
      </c>
      <c r="I474" s="114"/>
    </row>
    <row r="475" s="17" customFormat="1" hidden="1" customHeight="1" spans="1:9">
      <c r="A475" s="163">
        <v>457</v>
      </c>
      <c r="B475" s="163">
        <v>112888</v>
      </c>
      <c r="C475" s="164" t="s">
        <v>491</v>
      </c>
      <c r="D475" s="163">
        <v>13284</v>
      </c>
      <c r="E475" s="165" t="s">
        <v>787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hidden="1" customHeight="1" spans="1:9">
      <c r="A476" s="163">
        <v>458</v>
      </c>
      <c r="B476" s="163">
        <v>102567</v>
      </c>
      <c r="C476" s="164" t="s">
        <v>504</v>
      </c>
      <c r="D476" s="163">
        <v>13204</v>
      </c>
      <c r="E476" s="165" t="s">
        <v>788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hidden="1" customHeight="1" spans="1:9">
      <c r="A477" s="163">
        <v>459</v>
      </c>
      <c r="B477" s="163">
        <v>753</v>
      </c>
      <c r="C477" s="164" t="s">
        <v>563</v>
      </c>
      <c r="D477" s="163">
        <v>13408</v>
      </c>
      <c r="E477" s="165" t="s">
        <v>789</v>
      </c>
      <c r="F477" s="163">
        <v>29</v>
      </c>
      <c r="G477" s="163">
        <v>1008.23</v>
      </c>
      <c r="H477" s="166">
        <v>263.373125</v>
      </c>
      <c r="I477" s="114"/>
    </row>
    <row r="478" s="17" customFormat="1" hidden="1" customHeight="1" spans="1:9">
      <c r="A478" s="163">
        <v>460</v>
      </c>
      <c r="B478" s="163">
        <v>103199</v>
      </c>
      <c r="C478" s="164" t="s">
        <v>546</v>
      </c>
      <c r="D478" s="163">
        <v>13181</v>
      </c>
      <c r="E478" s="165" t="s">
        <v>790</v>
      </c>
      <c r="F478" s="163">
        <v>44</v>
      </c>
      <c r="G478" s="163">
        <v>1003.91</v>
      </c>
      <c r="H478" s="166">
        <v>-171.779875</v>
      </c>
      <c r="I478" s="114"/>
    </row>
    <row r="479" s="17" customFormat="1" hidden="1" customHeight="1" spans="1:9">
      <c r="A479" s="163">
        <v>461</v>
      </c>
      <c r="B479" s="163">
        <v>742</v>
      </c>
      <c r="C479" s="164" t="s">
        <v>322</v>
      </c>
      <c r="D479" s="163">
        <v>1000450</v>
      </c>
      <c r="E479" s="165" t="s">
        <v>791</v>
      </c>
      <c r="F479" s="163">
        <v>19</v>
      </c>
      <c r="G479" s="163">
        <v>999.66</v>
      </c>
      <c r="H479" s="166">
        <v>254.156</v>
      </c>
      <c r="I479" s="114"/>
    </row>
    <row r="480" s="17" customFormat="1" hidden="1" customHeight="1" spans="1:9">
      <c r="A480" s="163">
        <v>462</v>
      </c>
      <c r="B480" s="163">
        <v>112888</v>
      </c>
      <c r="C480" s="164" t="s">
        <v>491</v>
      </c>
      <c r="D480" s="163">
        <v>13338</v>
      </c>
      <c r="E480" s="165" t="s">
        <v>792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hidden="1" customHeight="1" spans="1:9">
      <c r="A481" s="163">
        <v>463</v>
      </c>
      <c r="B481" s="163">
        <v>307</v>
      </c>
      <c r="C481" s="164" t="s">
        <v>191</v>
      </c>
      <c r="D481" s="163">
        <v>990216</v>
      </c>
      <c r="E481" s="165" t="s">
        <v>793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hidden="1" customHeight="1" spans="1:9">
      <c r="A482" s="163">
        <v>464</v>
      </c>
      <c r="B482" s="163">
        <v>737</v>
      </c>
      <c r="C482" s="164" t="s">
        <v>225</v>
      </c>
      <c r="D482" s="163">
        <v>13288</v>
      </c>
      <c r="E482" s="165" t="s">
        <v>794</v>
      </c>
      <c r="F482" s="163">
        <v>23</v>
      </c>
      <c r="G482" s="163">
        <v>819.42</v>
      </c>
      <c r="H482" s="166">
        <v>114.823125</v>
      </c>
      <c r="I482" s="114"/>
    </row>
    <row r="483" s="17" customFormat="1" hidden="1" customHeight="1" spans="1:9">
      <c r="A483" s="163">
        <v>465</v>
      </c>
      <c r="B483" s="163">
        <v>737</v>
      </c>
      <c r="C483" s="164" t="s">
        <v>225</v>
      </c>
      <c r="D483" s="163">
        <v>13205</v>
      </c>
      <c r="E483" s="165" t="s">
        <v>795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hidden="1" customHeight="1" spans="1:9">
      <c r="A484" s="163">
        <v>466</v>
      </c>
      <c r="B484" s="163">
        <v>339</v>
      </c>
      <c r="C484" s="164" t="s">
        <v>592</v>
      </c>
      <c r="D484" s="163">
        <v>12911</v>
      </c>
      <c r="E484" s="165" t="s">
        <v>796</v>
      </c>
      <c r="F484" s="163">
        <v>5</v>
      </c>
      <c r="G484" s="163">
        <v>791.3</v>
      </c>
      <c r="H484" s="166">
        <v>208.19</v>
      </c>
      <c r="I484" s="114"/>
    </row>
    <row r="485" s="17" customFormat="1" hidden="1" customHeight="1" spans="1:9">
      <c r="A485" s="163">
        <v>467</v>
      </c>
      <c r="B485" s="163">
        <v>106399</v>
      </c>
      <c r="C485" s="164" t="s">
        <v>229</v>
      </c>
      <c r="D485" s="163">
        <v>13180</v>
      </c>
      <c r="E485" s="165" t="s">
        <v>797</v>
      </c>
      <c r="F485" s="163">
        <v>37</v>
      </c>
      <c r="G485" s="163">
        <v>720.71</v>
      </c>
      <c r="H485" s="166">
        <v>34.193125</v>
      </c>
      <c r="I485" s="114"/>
    </row>
    <row r="486" s="17" customFormat="1" hidden="1" customHeight="1" spans="1:9">
      <c r="A486" s="163">
        <v>468</v>
      </c>
      <c r="B486" s="163">
        <v>727</v>
      </c>
      <c r="C486" s="164" t="s">
        <v>514</v>
      </c>
      <c r="D486" s="163">
        <v>13195</v>
      </c>
      <c r="E486" s="165" t="s">
        <v>798</v>
      </c>
      <c r="F486" s="163">
        <v>11</v>
      </c>
      <c r="G486" s="163">
        <v>684.21</v>
      </c>
      <c r="H486" s="166">
        <v>49.783125</v>
      </c>
      <c r="I486" s="114"/>
    </row>
    <row r="487" s="17" customFormat="1" hidden="1" customHeight="1" spans="1:9">
      <c r="A487" s="163">
        <v>469</v>
      </c>
      <c r="B487" s="163">
        <v>379</v>
      </c>
      <c r="C487" s="164" t="s">
        <v>242</v>
      </c>
      <c r="D487" s="163">
        <v>13333</v>
      </c>
      <c r="E487" s="165" t="s">
        <v>799</v>
      </c>
      <c r="F487" s="163">
        <v>16</v>
      </c>
      <c r="G487" s="163">
        <v>665.4</v>
      </c>
      <c r="H487" s="166">
        <v>-17.2499999999</v>
      </c>
      <c r="I487" s="114"/>
    </row>
    <row r="488" s="17" customFormat="1" hidden="1" customHeight="1" spans="1:9">
      <c r="A488" s="163">
        <v>470</v>
      </c>
      <c r="B488" s="163">
        <v>106399</v>
      </c>
      <c r="C488" s="164" t="s">
        <v>229</v>
      </c>
      <c r="D488" s="163">
        <v>13257</v>
      </c>
      <c r="E488" s="165" t="s">
        <v>800</v>
      </c>
      <c r="F488" s="163">
        <v>32</v>
      </c>
      <c r="G488" s="163">
        <v>648.66</v>
      </c>
      <c r="H488" s="166">
        <v>-114.666875</v>
      </c>
      <c r="I488" s="114"/>
    </row>
    <row r="489" s="17" customFormat="1" hidden="1" customHeight="1" spans="1:9">
      <c r="A489" s="163">
        <v>471</v>
      </c>
      <c r="B489" s="163">
        <v>391</v>
      </c>
      <c r="C489" s="164" t="s">
        <v>391</v>
      </c>
      <c r="D489" s="163">
        <v>13126</v>
      </c>
      <c r="E489" s="165" t="s">
        <v>801</v>
      </c>
      <c r="F489" s="163">
        <v>12</v>
      </c>
      <c r="G489" s="163">
        <v>621.6</v>
      </c>
      <c r="H489" s="166">
        <v>273.4</v>
      </c>
      <c r="I489" s="114"/>
    </row>
    <row r="490" s="17" customFormat="1" hidden="1" customHeight="1" spans="1:9">
      <c r="A490" s="163">
        <v>472</v>
      </c>
      <c r="B490" s="163">
        <v>349</v>
      </c>
      <c r="C490" s="164" t="s">
        <v>478</v>
      </c>
      <c r="D490" s="163">
        <v>13327</v>
      </c>
      <c r="E490" s="165" t="s">
        <v>802</v>
      </c>
      <c r="F490" s="163">
        <v>70</v>
      </c>
      <c r="G490" s="163">
        <v>594.72</v>
      </c>
      <c r="H490" s="166">
        <v>-250.536</v>
      </c>
      <c r="I490" s="114"/>
    </row>
    <row r="491" s="17" customFormat="1" hidden="1" customHeight="1" spans="1:9">
      <c r="A491" s="163">
        <v>473</v>
      </c>
      <c r="B491" s="163">
        <v>301</v>
      </c>
      <c r="C491" s="164" t="s">
        <v>803</v>
      </c>
      <c r="D491" s="163">
        <v>4100</v>
      </c>
      <c r="E491" s="165" t="s">
        <v>804</v>
      </c>
      <c r="F491" s="163">
        <v>1</v>
      </c>
      <c r="G491" s="163">
        <v>578.3</v>
      </c>
      <c r="H491" s="166">
        <v>94.3</v>
      </c>
      <c r="I491" s="114"/>
    </row>
    <row r="492" s="17" customFormat="1" hidden="1" customHeight="1" spans="1:9">
      <c r="A492" s="163">
        <v>474</v>
      </c>
      <c r="B492" s="163">
        <v>377</v>
      </c>
      <c r="C492" s="164" t="s">
        <v>316</v>
      </c>
      <c r="D492" s="163">
        <v>13200</v>
      </c>
      <c r="E492" s="165" t="s">
        <v>805</v>
      </c>
      <c r="F492" s="163">
        <v>1</v>
      </c>
      <c r="G492" s="163">
        <v>576</v>
      </c>
      <c r="H492" s="166">
        <v>116.095833334</v>
      </c>
      <c r="I492" s="114"/>
    </row>
    <row r="493" s="17" customFormat="1" hidden="1" customHeight="1" spans="1:9">
      <c r="A493" s="163">
        <v>475</v>
      </c>
      <c r="B493" s="163">
        <v>307</v>
      </c>
      <c r="C493" s="164" t="s">
        <v>191</v>
      </c>
      <c r="D493" s="163">
        <v>12470</v>
      </c>
      <c r="E493" s="165" t="s">
        <v>806</v>
      </c>
      <c r="F493" s="163">
        <v>24</v>
      </c>
      <c r="G493" s="163">
        <v>566.38</v>
      </c>
      <c r="H493" s="166">
        <v>111.04122412</v>
      </c>
      <c r="I493" s="114"/>
    </row>
    <row r="494" s="17" customFormat="1" hidden="1" customHeight="1" spans="1:9">
      <c r="A494" s="163">
        <v>476</v>
      </c>
      <c r="B494" s="163">
        <v>573</v>
      </c>
      <c r="C494" s="164" t="s">
        <v>382</v>
      </c>
      <c r="D494" s="163">
        <v>13191</v>
      </c>
      <c r="E494" s="165" t="s">
        <v>807</v>
      </c>
      <c r="F494" s="163">
        <v>2</v>
      </c>
      <c r="G494" s="163">
        <v>561.8</v>
      </c>
      <c r="H494" s="166">
        <v>133.093125</v>
      </c>
      <c r="I494" s="114"/>
    </row>
    <row r="495" s="17" customFormat="1" hidden="1" customHeight="1" spans="1:9">
      <c r="A495" s="163">
        <v>477</v>
      </c>
      <c r="B495" s="163">
        <v>573</v>
      </c>
      <c r="C495" s="164" t="s">
        <v>382</v>
      </c>
      <c r="D495" s="163">
        <v>13220</v>
      </c>
      <c r="E495" s="165" t="s">
        <v>808</v>
      </c>
      <c r="F495" s="163">
        <v>2</v>
      </c>
      <c r="G495" s="163">
        <v>561.76</v>
      </c>
      <c r="H495" s="166">
        <v>113.983125</v>
      </c>
      <c r="I495" s="114"/>
    </row>
    <row r="496" s="17" customFormat="1" hidden="1" customHeight="1" spans="1:9">
      <c r="A496" s="163">
        <v>478</v>
      </c>
      <c r="B496" s="163">
        <v>308</v>
      </c>
      <c r="C496" s="164" t="s">
        <v>502</v>
      </c>
      <c r="D496" s="163">
        <v>13258</v>
      </c>
      <c r="E496" s="165" t="s">
        <v>809</v>
      </c>
      <c r="F496" s="163">
        <v>2</v>
      </c>
      <c r="G496" s="163">
        <v>557</v>
      </c>
      <c r="H496" s="166">
        <v>130.5999999999</v>
      </c>
      <c r="I496" s="114"/>
    </row>
    <row r="497" s="17" customFormat="1" hidden="1" customHeight="1" spans="1:9">
      <c r="A497" s="163">
        <v>479</v>
      </c>
      <c r="B497" s="163">
        <v>578</v>
      </c>
      <c r="C497" s="164" t="s">
        <v>252</v>
      </c>
      <c r="D497" s="163">
        <v>13255</v>
      </c>
      <c r="E497" s="165" t="s">
        <v>810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hidden="1" customHeight="1" spans="1:9">
      <c r="A498" s="163">
        <v>480</v>
      </c>
      <c r="B498" s="163">
        <v>578</v>
      </c>
      <c r="C498" s="164" t="s">
        <v>252</v>
      </c>
      <c r="D498" s="163">
        <v>13409</v>
      </c>
      <c r="E498" s="165" t="s">
        <v>811</v>
      </c>
      <c r="F498" s="163">
        <v>17</v>
      </c>
      <c r="G498" s="163">
        <v>527.39</v>
      </c>
      <c r="H498" s="166">
        <v>-494.616775</v>
      </c>
      <c r="I498" s="114"/>
    </row>
    <row r="499" s="17" customFormat="1" hidden="1" customHeight="1" spans="1:9">
      <c r="A499" s="163">
        <v>481</v>
      </c>
      <c r="B499" s="163">
        <v>105751</v>
      </c>
      <c r="C499" s="164" t="s">
        <v>267</v>
      </c>
      <c r="D499" s="163">
        <v>13323</v>
      </c>
      <c r="E499" s="165" t="s">
        <v>812</v>
      </c>
      <c r="F499" s="163">
        <v>2</v>
      </c>
      <c r="G499" s="163">
        <v>522.9</v>
      </c>
      <c r="H499" s="166">
        <v>23</v>
      </c>
      <c r="I499" s="114"/>
    </row>
    <row r="500" s="17" customFormat="1" hidden="1" customHeight="1" spans="1:9">
      <c r="A500" s="163">
        <v>482</v>
      </c>
      <c r="B500" s="163">
        <v>111219</v>
      </c>
      <c r="C500" s="164" t="s">
        <v>340</v>
      </c>
      <c r="D500" s="163">
        <v>13311</v>
      </c>
      <c r="E500" s="165" t="s">
        <v>813</v>
      </c>
      <c r="F500" s="163">
        <v>1</v>
      </c>
      <c r="G500" s="163">
        <v>520.01</v>
      </c>
      <c r="H500" s="166">
        <v>-892.146875</v>
      </c>
      <c r="I500" s="114"/>
    </row>
    <row r="501" s="17" customFormat="1" hidden="1" customHeight="1" spans="1:9">
      <c r="A501" s="163">
        <v>483</v>
      </c>
      <c r="B501" s="163">
        <v>308</v>
      </c>
      <c r="C501" s="164" t="s">
        <v>502</v>
      </c>
      <c r="D501" s="163">
        <v>13130</v>
      </c>
      <c r="E501" s="165" t="s">
        <v>814</v>
      </c>
      <c r="F501" s="163">
        <v>1</v>
      </c>
      <c r="G501" s="163">
        <v>520</v>
      </c>
      <c r="H501" s="166">
        <v>127.843125</v>
      </c>
      <c r="I501" s="114"/>
    </row>
    <row r="502" s="17" customFormat="1" hidden="1" customHeight="1" spans="1:9">
      <c r="A502" s="163">
        <v>484</v>
      </c>
      <c r="B502" s="163">
        <v>511</v>
      </c>
      <c r="C502" s="164" t="s">
        <v>238</v>
      </c>
      <c r="D502" s="163">
        <v>13405</v>
      </c>
      <c r="E502" s="165" t="s">
        <v>815</v>
      </c>
      <c r="F502" s="163">
        <v>2</v>
      </c>
      <c r="G502" s="163">
        <v>520</v>
      </c>
      <c r="H502" s="166">
        <v>94.843125</v>
      </c>
      <c r="I502" s="114"/>
    </row>
    <row r="503" s="17" customFormat="1" hidden="1" customHeight="1" spans="1:9">
      <c r="A503" s="163">
        <v>485</v>
      </c>
      <c r="B503" s="163">
        <v>539</v>
      </c>
      <c r="C503" s="164" t="s">
        <v>303</v>
      </c>
      <c r="D503" s="163">
        <v>13185</v>
      </c>
      <c r="E503" s="165" t="s">
        <v>816</v>
      </c>
      <c r="F503" s="163">
        <v>1</v>
      </c>
      <c r="G503" s="163">
        <v>520</v>
      </c>
      <c r="H503" s="166">
        <v>84.095833334</v>
      </c>
      <c r="I503" s="114"/>
    </row>
    <row r="504" s="17" customFormat="1" hidden="1" customHeight="1" spans="1:9">
      <c r="A504" s="163">
        <v>486</v>
      </c>
      <c r="B504" s="163">
        <v>111219</v>
      </c>
      <c r="C504" s="164" t="s">
        <v>340</v>
      </c>
      <c r="D504" s="163">
        <v>13294</v>
      </c>
      <c r="E504" s="165" t="s">
        <v>817</v>
      </c>
      <c r="F504" s="163">
        <v>1</v>
      </c>
      <c r="G504" s="163">
        <v>520</v>
      </c>
      <c r="H504" s="166">
        <v>127.843125</v>
      </c>
      <c r="I504" s="114"/>
    </row>
    <row r="505" s="17" customFormat="1" hidden="1" customHeight="1" spans="1:9">
      <c r="A505" s="163">
        <v>487</v>
      </c>
      <c r="B505" s="163">
        <v>737</v>
      </c>
      <c r="C505" s="164" t="s">
        <v>225</v>
      </c>
      <c r="D505" s="163">
        <v>13289</v>
      </c>
      <c r="E505" s="165" t="s">
        <v>818</v>
      </c>
      <c r="F505" s="163">
        <v>15</v>
      </c>
      <c r="G505" s="163">
        <v>520</v>
      </c>
      <c r="H505" s="166">
        <v>293.84638972</v>
      </c>
      <c r="I505" s="114"/>
    </row>
    <row r="506" s="17" customFormat="1" hidden="1" customHeight="1" spans="1:9">
      <c r="A506" s="163">
        <v>488</v>
      </c>
      <c r="B506" s="163">
        <v>511</v>
      </c>
      <c r="C506" s="164" t="s">
        <v>238</v>
      </c>
      <c r="D506" s="163">
        <v>13308</v>
      </c>
      <c r="E506" s="165" t="s">
        <v>819</v>
      </c>
      <c r="F506" s="163">
        <v>2</v>
      </c>
      <c r="G506" s="163">
        <v>520</v>
      </c>
      <c r="H506" s="166">
        <v>94.843125</v>
      </c>
      <c r="I506" s="114"/>
    </row>
    <row r="507" s="17" customFormat="1" hidden="1" customHeight="1" spans="1:9">
      <c r="A507" s="163">
        <v>489</v>
      </c>
      <c r="B507" s="163">
        <v>582</v>
      </c>
      <c r="C507" s="164" t="s">
        <v>196</v>
      </c>
      <c r="D507" s="163">
        <v>12746</v>
      </c>
      <c r="E507" s="165" t="s">
        <v>820</v>
      </c>
      <c r="F507" s="163">
        <v>3</v>
      </c>
      <c r="G507" s="163">
        <v>504.27</v>
      </c>
      <c r="H507" s="166">
        <v>74.5699999999</v>
      </c>
      <c r="I507" s="114"/>
    </row>
    <row r="508" s="17" customFormat="1" hidden="1" customHeight="1" spans="1:9">
      <c r="A508" s="163">
        <v>490</v>
      </c>
      <c r="B508" s="163">
        <v>52</v>
      </c>
      <c r="C508" s="164" t="s">
        <v>617</v>
      </c>
      <c r="D508" s="163">
        <v>1000949</v>
      </c>
      <c r="E508" s="165" t="s">
        <v>821</v>
      </c>
      <c r="F508" s="163">
        <v>6</v>
      </c>
      <c r="G508" s="163">
        <v>455.5</v>
      </c>
      <c r="H508" s="166">
        <v>112.2299999999</v>
      </c>
      <c r="I508" s="114"/>
    </row>
    <row r="509" s="17" customFormat="1" hidden="1" customHeight="1" spans="1:9">
      <c r="A509" s="163">
        <v>491</v>
      </c>
      <c r="B509" s="163">
        <v>571</v>
      </c>
      <c r="C509" s="164" t="s">
        <v>220</v>
      </c>
      <c r="D509" s="163">
        <v>13287</v>
      </c>
      <c r="E509" s="165" t="s">
        <v>822</v>
      </c>
      <c r="F509" s="163">
        <v>23</v>
      </c>
      <c r="G509" s="163">
        <v>432.11</v>
      </c>
      <c r="H509" s="166">
        <v>33.3599999999</v>
      </c>
      <c r="I509" s="114"/>
    </row>
    <row r="510" s="17" customFormat="1" hidden="1" customHeight="1" spans="1:9">
      <c r="A510" s="163">
        <v>492</v>
      </c>
      <c r="B510" s="163">
        <v>307</v>
      </c>
      <c r="C510" s="164" t="s">
        <v>191</v>
      </c>
      <c r="D510" s="163">
        <v>10902</v>
      </c>
      <c r="E510" s="165" t="s">
        <v>823</v>
      </c>
      <c r="F510" s="163">
        <v>16</v>
      </c>
      <c r="G510" s="163">
        <v>403.9</v>
      </c>
      <c r="H510" s="166">
        <v>117.32299263</v>
      </c>
      <c r="I510" s="114"/>
    </row>
    <row r="511" s="17" customFormat="1" hidden="1" customHeight="1" spans="1:9">
      <c r="A511" s="163">
        <v>493</v>
      </c>
      <c r="B511" s="163">
        <v>307</v>
      </c>
      <c r="C511" s="164" t="s">
        <v>191</v>
      </c>
      <c r="D511" s="163">
        <v>13253</v>
      </c>
      <c r="E511" s="165" t="s">
        <v>824</v>
      </c>
      <c r="F511" s="163">
        <v>5</v>
      </c>
      <c r="G511" s="163">
        <v>403</v>
      </c>
      <c r="H511" s="166">
        <v>62</v>
      </c>
      <c r="I511" s="114"/>
    </row>
    <row r="512" s="17" customFormat="1" hidden="1" customHeight="1" spans="1:9">
      <c r="A512" s="163">
        <v>494</v>
      </c>
      <c r="B512" s="163">
        <v>307</v>
      </c>
      <c r="C512" s="164" t="s">
        <v>191</v>
      </c>
      <c r="D512" s="163">
        <v>990324</v>
      </c>
      <c r="E512" s="165" t="s">
        <v>825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hidden="1" customHeight="1" spans="1:9">
      <c r="A513" s="163">
        <v>495</v>
      </c>
      <c r="B513" s="163">
        <v>106399</v>
      </c>
      <c r="C513" s="164" t="s">
        <v>229</v>
      </c>
      <c r="D513" s="163">
        <v>13701</v>
      </c>
      <c r="E513" s="165" t="s">
        <v>826</v>
      </c>
      <c r="F513" s="163">
        <v>8</v>
      </c>
      <c r="G513" s="163">
        <v>402.82</v>
      </c>
      <c r="H513" s="166">
        <v>126.9666666667</v>
      </c>
      <c r="I513" s="114"/>
    </row>
    <row r="514" s="17" customFormat="1" hidden="1" customHeight="1" spans="1:9">
      <c r="A514" s="163">
        <v>496</v>
      </c>
      <c r="B514" s="163">
        <v>349</v>
      </c>
      <c r="C514" s="164" t="s">
        <v>478</v>
      </c>
      <c r="D514" s="163">
        <v>13127</v>
      </c>
      <c r="E514" s="165" t="s">
        <v>827</v>
      </c>
      <c r="F514" s="163">
        <v>57</v>
      </c>
      <c r="G514" s="163">
        <v>400.07</v>
      </c>
      <c r="H514" s="166">
        <v>32.6614666667</v>
      </c>
      <c r="I514" s="114"/>
    </row>
    <row r="515" s="17" customFormat="1" hidden="1" customHeight="1" spans="1:9">
      <c r="A515" s="163">
        <v>497</v>
      </c>
      <c r="B515" s="163">
        <v>517</v>
      </c>
      <c r="C515" s="164" t="s">
        <v>198</v>
      </c>
      <c r="D515" s="163">
        <v>13271</v>
      </c>
      <c r="E515" s="165" t="s">
        <v>828</v>
      </c>
      <c r="F515" s="163">
        <v>4</v>
      </c>
      <c r="G515" s="163">
        <v>393.4</v>
      </c>
      <c r="H515" s="166">
        <v>46</v>
      </c>
      <c r="I515" s="114"/>
    </row>
    <row r="516" s="17" customFormat="1" hidden="1" customHeight="1" spans="1:9">
      <c r="A516" s="163">
        <v>498</v>
      </c>
      <c r="B516" s="163">
        <v>307</v>
      </c>
      <c r="C516" s="164" t="s">
        <v>191</v>
      </c>
      <c r="D516" s="163">
        <v>13325</v>
      </c>
      <c r="E516" s="165" t="s">
        <v>829</v>
      </c>
      <c r="F516" s="163">
        <v>8</v>
      </c>
      <c r="G516" s="163">
        <v>385.21</v>
      </c>
      <c r="H516" s="166">
        <v>48.66</v>
      </c>
      <c r="I516" s="114"/>
    </row>
    <row r="517" s="17" customFormat="1" hidden="1" customHeight="1" spans="1:9">
      <c r="A517" s="163">
        <v>499</v>
      </c>
      <c r="B517" s="163">
        <v>347</v>
      </c>
      <c r="C517" s="164" t="s">
        <v>528</v>
      </c>
      <c r="D517" s="163">
        <v>999549</v>
      </c>
      <c r="E517" s="165" t="s">
        <v>830</v>
      </c>
      <c r="F517" s="163">
        <v>2</v>
      </c>
      <c r="G517" s="163">
        <v>374.15</v>
      </c>
      <c r="H517" s="166">
        <v>127.1990000001</v>
      </c>
      <c r="I517" s="114"/>
    </row>
    <row r="518" s="17" customFormat="1" hidden="1" customHeight="1" spans="1:9">
      <c r="A518" s="163">
        <v>500</v>
      </c>
      <c r="B518" s="163">
        <v>108656</v>
      </c>
      <c r="C518" s="164" t="s">
        <v>326</v>
      </c>
      <c r="D518" s="163">
        <v>13194</v>
      </c>
      <c r="E518" s="165" t="s">
        <v>831</v>
      </c>
      <c r="F518" s="163">
        <v>13</v>
      </c>
      <c r="G518" s="163">
        <v>356.7</v>
      </c>
      <c r="H518" s="166">
        <v>125.7772</v>
      </c>
      <c r="I518" s="114"/>
    </row>
    <row r="519" s="17" customFormat="1" hidden="1" customHeight="1" spans="1:9">
      <c r="A519" s="163">
        <v>501</v>
      </c>
      <c r="B519" s="163">
        <v>114844</v>
      </c>
      <c r="C519" s="164" t="s">
        <v>433</v>
      </c>
      <c r="D519" s="163">
        <v>13133</v>
      </c>
      <c r="E519" s="165" t="s">
        <v>832</v>
      </c>
      <c r="F519" s="163">
        <v>12</v>
      </c>
      <c r="G519" s="163">
        <v>316.21</v>
      </c>
      <c r="H519" s="166">
        <v>-84.35</v>
      </c>
      <c r="I519" s="114"/>
    </row>
    <row r="520" s="17" customFormat="1" hidden="1" customHeight="1" spans="1:9">
      <c r="A520" s="163">
        <v>502</v>
      </c>
      <c r="B520" s="163">
        <v>733</v>
      </c>
      <c r="C520" s="164" t="s">
        <v>605</v>
      </c>
      <c r="D520" s="163">
        <v>13301</v>
      </c>
      <c r="E520" s="165" t="s">
        <v>833</v>
      </c>
      <c r="F520" s="163">
        <v>22</v>
      </c>
      <c r="G520" s="163">
        <v>264.85</v>
      </c>
      <c r="H520" s="166">
        <v>-56.72</v>
      </c>
      <c r="I520" s="114"/>
    </row>
    <row r="521" s="17" customFormat="1" hidden="1" customHeight="1" spans="1:9">
      <c r="A521" s="163">
        <v>503</v>
      </c>
      <c r="B521" s="163">
        <v>742</v>
      </c>
      <c r="C521" s="164" t="s">
        <v>322</v>
      </c>
      <c r="D521" s="163">
        <v>1000438</v>
      </c>
      <c r="E521" s="165" t="s">
        <v>834</v>
      </c>
      <c r="F521" s="163">
        <v>6</v>
      </c>
      <c r="G521" s="163">
        <v>264.6</v>
      </c>
      <c r="H521" s="166">
        <v>85.55</v>
      </c>
      <c r="I521" s="114"/>
    </row>
    <row r="522" s="17" customFormat="1" hidden="1" customHeight="1" spans="1:9">
      <c r="A522" s="163">
        <v>504</v>
      </c>
      <c r="B522" s="163">
        <v>307</v>
      </c>
      <c r="C522" s="164" t="s">
        <v>191</v>
      </c>
      <c r="D522" s="163">
        <v>13643</v>
      </c>
      <c r="E522" s="165" t="s">
        <v>835</v>
      </c>
      <c r="F522" s="163">
        <v>3</v>
      </c>
      <c r="G522" s="163">
        <v>257.2</v>
      </c>
      <c r="H522" s="166">
        <v>-47.06140426</v>
      </c>
      <c r="I522" s="114"/>
    </row>
    <row r="523" s="17" customFormat="1" hidden="1" customHeight="1" spans="1:9">
      <c r="A523" s="163">
        <v>505</v>
      </c>
      <c r="B523" s="163">
        <v>707</v>
      </c>
      <c r="C523" s="164" t="s">
        <v>231</v>
      </c>
      <c r="D523" s="163">
        <v>13134</v>
      </c>
      <c r="E523" s="165" t="s">
        <v>836</v>
      </c>
      <c r="F523" s="163">
        <v>14</v>
      </c>
      <c r="G523" s="163">
        <v>251.36</v>
      </c>
      <c r="H523" s="166">
        <v>-46.35</v>
      </c>
      <c r="I523" s="114"/>
    </row>
    <row r="524" s="17" customFormat="1" hidden="1" customHeight="1" spans="1:9">
      <c r="A524" s="163">
        <v>506</v>
      </c>
      <c r="B524" s="163">
        <v>113025</v>
      </c>
      <c r="C524" s="164" t="s">
        <v>579</v>
      </c>
      <c r="D524" s="163">
        <v>13128</v>
      </c>
      <c r="E524" s="165" t="s">
        <v>837</v>
      </c>
      <c r="F524" s="163">
        <v>23</v>
      </c>
      <c r="G524" s="163">
        <v>242.25</v>
      </c>
      <c r="H524" s="166">
        <v>-222.658</v>
      </c>
      <c r="I524" s="114"/>
    </row>
    <row r="525" s="17" customFormat="1" hidden="1" customHeight="1" spans="1:9">
      <c r="A525" s="163">
        <v>507</v>
      </c>
      <c r="B525" s="163">
        <v>337</v>
      </c>
      <c r="C525" s="164" t="s">
        <v>194</v>
      </c>
      <c r="D525" s="163">
        <v>13315</v>
      </c>
      <c r="E525" s="165" t="s">
        <v>838</v>
      </c>
      <c r="F525" s="163">
        <v>7</v>
      </c>
      <c r="G525" s="163">
        <v>213.9</v>
      </c>
      <c r="H525" s="166">
        <v>-34.35</v>
      </c>
      <c r="I525" s="114"/>
    </row>
    <row r="526" s="17" customFormat="1" hidden="1" customHeight="1" spans="1:9">
      <c r="A526" s="163">
        <v>508</v>
      </c>
      <c r="B526" s="163">
        <v>343</v>
      </c>
      <c r="C526" s="164" t="s">
        <v>189</v>
      </c>
      <c r="D526" s="163">
        <v>13178</v>
      </c>
      <c r="E526" s="165" t="s">
        <v>839</v>
      </c>
      <c r="F526" s="163">
        <v>9</v>
      </c>
      <c r="G526" s="163">
        <v>211.4</v>
      </c>
      <c r="H526" s="166">
        <v>1.99</v>
      </c>
      <c r="I526" s="114"/>
    </row>
    <row r="527" s="17" customFormat="1" hidden="1" customHeight="1" spans="1:9">
      <c r="A527" s="163">
        <v>509</v>
      </c>
      <c r="B527" s="163">
        <v>307</v>
      </c>
      <c r="C527" s="164" t="s">
        <v>191</v>
      </c>
      <c r="D527" s="163">
        <v>12469</v>
      </c>
      <c r="E527" s="165" t="s">
        <v>840</v>
      </c>
      <c r="F527" s="163">
        <v>4</v>
      </c>
      <c r="G527" s="163">
        <v>195.5</v>
      </c>
      <c r="H527" s="166">
        <v>-13.8974</v>
      </c>
      <c r="I527" s="114"/>
    </row>
    <row r="528" s="17" customFormat="1" hidden="1" customHeight="1" spans="1:9">
      <c r="A528" s="163">
        <v>510</v>
      </c>
      <c r="B528" s="163">
        <v>721</v>
      </c>
      <c r="C528" s="164" t="s">
        <v>356</v>
      </c>
      <c r="D528" s="163">
        <v>13213</v>
      </c>
      <c r="E528" s="165" t="s">
        <v>841</v>
      </c>
      <c r="F528" s="163">
        <v>5</v>
      </c>
      <c r="G528" s="163">
        <v>185.9</v>
      </c>
      <c r="H528" s="166">
        <v>-22.7519999999</v>
      </c>
      <c r="I528" s="114"/>
    </row>
    <row r="529" s="17" customFormat="1" hidden="1" customHeight="1" spans="1:9">
      <c r="A529" s="163">
        <v>511</v>
      </c>
      <c r="B529" s="163">
        <v>724</v>
      </c>
      <c r="C529" s="164" t="s">
        <v>301</v>
      </c>
      <c r="D529" s="163">
        <v>13218</v>
      </c>
      <c r="E529" s="165" t="s">
        <v>842</v>
      </c>
      <c r="F529" s="163">
        <v>21</v>
      </c>
      <c r="G529" s="163">
        <v>168.75</v>
      </c>
      <c r="H529" s="166">
        <v>-74.09925</v>
      </c>
      <c r="I529" s="114"/>
    </row>
    <row r="530" s="17" customFormat="1" hidden="1" customHeight="1" spans="1:9">
      <c r="A530" s="163">
        <v>512</v>
      </c>
      <c r="B530" s="163">
        <v>107829</v>
      </c>
      <c r="C530" s="164" t="s">
        <v>554</v>
      </c>
      <c r="D530" s="163">
        <v>13700</v>
      </c>
      <c r="E530" s="165" t="s">
        <v>843</v>
      </c>
      <c r="F530" s="163">
        <v>5</v>
      </c>
      <c r="G530" s="163">
        <v>155.1</v>
      </c>
      <c r="H530" s="166">
        <v>87.17</v>
      </c>
      <c r="I530" s="114"/>
    </row>
    <row r="531" s="17" customFormat="1" hidden="1" customHeight="1" spans="1:9">
      <c r="A531" s="163">
        <v>513</v>
      </c>
      <c r="B531" s="163">
        <v>307</v>
      </c>
      <c r="C531" s="164" t="s">
        <v>191</v>
      </c>
      <c r="D531" s="163">
        <v>995147</v>
      </c>
      <c r="E531" s="165" t="s">
        <v>844</v>
      </c>
      <c r="F531" s="163">
        <v>3</v>
      </c>
      <c r="G531" s="163">
        <v>153.92</v>
      </c>
      <c r="H531" s="166">
        <v>61.15847000015</v>
      </c>
      <c r="I531" s="114"/>
    </row>
    <row r="532" s="17" customFormat="1" hidden="1" customHeight="1" spans="1:9">
      <c r="A532" s="163">
        <v>514</v>
      </c>
      <c r="B532" s="163">
        <v>733</v>
      </c>
      <c r="C532" s="164" t="s">
        <v>605</v>
      </c>
      <c r="D532" s="163">
        <v>13202</v>
      </c>
      <c r="E532" s="165" t="s">
        <v>845</v>
      </c>
      <c r="F532" s="163">
        <v>14</v>
      </c>
      <c r="G532" s="163">
        <v>153.67</v>
      </c>
      <c r="H532" s="166">
        <v>66.0269</v>
      </c>
      <c r="I532" s="114"/>
    </row>
    <row r="533" s="17" customFormat="1" hidden="1" customHeight="1" spans="1:9">
      <c r="A533" s="163">
        <v>515</v>
      </c>
      <c r="B533" s="163">
        <v>106066</v>
      </c>
      <c r="C533" s="164" t="s">
        <v>588</v>
      </c>
      <c r="D533" s="163">
        <v>4283</v>
      </c>
      <c r="E533" s="165" t="s">
        <v>846</v>
      </c>
      <c r="F533" s="163">
        <v>5</v>
      </c>
      <c r="G533" s="163">
        <v>123.5</v>
      </c>
      <c r="H533" s="166">
        <v>49.49</v>
      </c>
      <c r="I533" s="114"/>
    </row>
    <row r="534" s="17" customFormat="1" hidden="1" customHeight="1" spans="1:9">
      <c r="A534" s="163">
        <v>516</v>
      </c>
      <c r="B534" s="163">
        <v>114844</v>
      </c>
      <c r="C534" s="164" t="s">
        <v>433</v>
      </c>
      <c r="D534" s="163">
        <v>11107</v>
      </c>
      <c r="E534" s="165" t="s">
        <v>847</v>
      </c>
      <c r="F534" s="163">
        <v>5</v>
      </c>
      <c r="G534" s="163">
        <v>116.96</v>
      </c>
      <c r="H534" s="166">
        <v>10.02</v>
      </c>
      <c r="I534" s="114"/>
    </row>
    <row r="535" s="17" customFormat="1" hidden="1" customHeight="1" spans="1:9">
      <c r="A535" s="163">
        <v>517</v>
      </c>
      <c r="B535" s="163">
        <v>307</v>
      </c>
      <c r="C535" s="164" t="s">
        <v>191</v>
      </c>
      <c r="D535" s="163">
        <v>997687</v>
      </c>
      <c r="E535" s="165" t="s">
        <v>848</v>
      </c>
      <c r="F535" s="163">
        <v>1</v>
      </c>
      <c r="G535" s="163">
        <v>90.28</v>
      </c>
      <c r="H535" s="166">
        <v>34.569799999574</v>
      </c>
      <c r="I535" s="114"/>
    </row>
    <row r="536" s="17" customFormat="1" hidden="1" customHeight="1" spans="1:9">
      <c r="A536" s="163">
        <v>518</v>
      </c>
      <c r="B536" s="163">
        <v>707</v>
      </c>
      <c r="C536" s="164" t="s">
        <v>231</v>
      </c>
      <c r="D536" s="163">
        <v>13326</v>
      </c>
      <c r="E536" s="165" t="s">
        <v>849</v>
      </c>
      <c r="F536" s="163">
        <v>12</v>
      </c>
      <c r="G536" s="163">
        <v>85.37</v>
      </c>
      <c r="H536" s="166">
        <v>-112.13</v>
      </c>
      <c r="I536" s="114"/>
    </row>
    <row r="537" s="17" customFormat="1" hidden="1" customHeight="1" spans="1:9">
      <c r="A537" s="163">
        <v>519</v>
      </c>
      <c r="B537" s="163">
        <v>307</v>
      </c>
      <c r="C537" s="164" t="s">
        <v>191</v>
      </c>
      <c r="D537" s="163">
        <v>996190</v>
      </c>
      <c r="E537" s="165" t="s">
        <v>850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hidden="1" customHeight="1" spans="1:9">
      <c r="A538" s="163">
        <v>520</v>
      </c>
      <c r="B538" s="163">
        <v>307</v>
      </c>
      <c r="C538" s="164" t="s">
        <v>191</v>
      </c>
      <c r="D538" s="163">
        <v>10847</v>
      </c>
      <c r="E538" s="165" t="s">
        <v>851</v>
      </c>
      <c r="F538" s="163">
        <v>3</v>
      </c>
      <c r="G538" s="163">
        <v>72.3</v>
      </c>
      <c r="H538" s="166">
        <v>49.935</v>
      </c>
      <c r="I538" s="114"/>
    </row>
    <row r="539" s="17" customFormat="1" hidden="1" customHeight="1" spans="1:9">
      <c r="A539" s="163">
        <v>521</v>
      </c>
      <c r="B539" s="163">
        <v>108277</v>
      </c>
      <c r="C539" s="164" t="s">
        <v>387</v>
      </c>
      <c r="D539" s="163">
        <v>13270</v>
      </c>
      <c r="E539" s="165" t="s">
        <v>852</v>
      </c>
      <c r="F539" s="163">
        <v>3</v>
      </c>
      <c r="G539" s="163">
        <v>65.46</v>
      </c>
      <c r="H539" s="166">
        <v>-31.609999999</v>
      </c>
      <c r="I539" s="114"/>
    </row>
    <row r="540" s="17" customFormat="1" hidden="1" customHeight="1" spans="1:9">
      <c r="A540" s="163">
        <v>522</v>
      </c>
      <c r="B540" s="163">
        <v>582</v>
      </c>
      <c r="C540" s="164" t="s">
        <v>196</v>
      </c>
      <c r="D540" s="163">
        <v>13300</v>
      </c>
      <c r="E540" s="165" t="s">
        <v>853</v>
      </c>
      <c r="F540" s="163">
        <v>1</v>
      </c>
      <c r="G540" s="163">
        <v>60.2</v>
      </c>
      <c r="H540" s="166">
        <v>30.2</v>
      </c>
      <c r="I540" s="114"/>
    </row>
    <row r="541" s="17" customFormat="1" hidden="1" customHeight="1" spans="1:9">
      <c r="A541" s="163">
        <v>523</v>
      </c>
      <c r="B541" s="163">
        <v>301</v>
      </c>
      <c r="C541" s="164" t="s">
        <v>803</v>
      </c>
      <c r="D541" s="163">
        <v>4089</v>
      </c>
      <c r="E541" s="165" t="s">
        <v>854</v>
      </c>
      <c r="F541" s="163">
        <v>4</v>
      </c>
      <c r="G541" s="163">
        <v>59.7</v>
      </c>
      <c r="H541" s="166">
        <v>14.7</v>
      </c>
      <c r="I541" s="114"/>
    </row>
    <row r="542" s="17" customFormat="1" hidden="1" customHeight="1" spans="1:9">
      <c r="A542" s="163">
        <v>524</v>
      </c>
      <c r="B542" s="163">
        <v>742</v>
      </c>
      <c r="C542" s="164" t="s">
        <v>322</v>
      </c>
      <c r="D542" s="163">
        <v>1000436</v>
      </c>
      <c r="E542" s="165" t="s">
        <v>855</v>
      </c>
      <c r="F542" s="163">
        <v>1</v>
      </c>
      <c r="G542" s="163">
        <v>58.2</v>
      </c>
      <c r="H542" s="166">
        <v>1.2</v>
      </c>
      <c r="I542" s="114"/>
    </row>
    <row r="543" s="17" customFormat="1" hidden="1" customHeight="1" spans="1:9">
      <c r="A543" s="163">
        <v>525</v>
      </c>
      <c r="B543" s="163">
        <v>104428</v>
      </c>
      <c r="C543" s="164" t="s">
        <v>250</v>
      </c>
      <c r="D543" s="163">
        <v>13231</v>
      </c>
      <c r="E543" s="165" t="s">
        <v>856</v>
      </c>
      <c r="F543" s="163">
        <v>2</v>
      </c>
      <c r="G543" s="163">
        <v>51.3</v>
      </c>
      <c r="H543" s="166">
        <v>17.470000001</v>
      </c>
      <c r="I543" s="114"/>
    </row>
    <row r="544" s="17" customFormat="1" hidden="1" customHeight="1" spans="1:9">
      <c r="A544" s="163">
        <v>526</v>
      </c>
      <c r="B544" s="163">
        <v>355</v>
      </c>
      <c r="C544" s="164" t="s">
        <v>313</v>
      </c>
      <c r="D544" s="163">
        <v>13138</v>
      </c>
      <c r="E544" s="165" t="s">
        <v>857</v>
      </c>
      <c r="F544" s="163">
        <v>5</v>
      </c>
      <c r="G544" s="163">
        <v>49.15</v>
      </c>
      <c r="H544" s="166">
        <v>-79.328956</v>
      </c>
      <c r="I544" s="114"/>
    </row>
    <row r="545" s="17" customFormat="1" hidden="1" customHeight="1" spans="1:9">
      <c r="A545" s="163">
        <v>527</v>
      </c>
      <c r="B545" s="163">
        <v>307</v>
      </c>
      <c r="C545" s="164" t="s">
        <v>191</v>
      </c>
      <c r="D545" s="163">
        <v>990212</v>
      </c>
      <c r="E545" s="165" t="s">
        <v>858</v>
      </c>
      <c r="F545" s="163">
        <v>1</v>
      </c>
      <c r="G545" s="163">
        <v>45.43</v>
      </c>
      <c r="H545" s="166">
        <v>19.0674999999</v>
      </c>
      <c r="I545" s="114"/>
    </row>
    <row r="546" s="17" customFormat="1" hidden="1" customHeight="1" spans="1:9">
      <c r="A546" s="163">
        <v>528</v>
      </c>
      <c r="B546" s="163">
        <v>585</v>
      </c>
      <c r="C546" s="164" t="s">
        <v>285</v>
      </c>
      <c r="D546" s="163">
        <v>13123</v>
      </c>
      <c r="E546" s="165" t="s">
        <v>859</v>
      </c>
      <c r="F546" s="163">
        <v>5</v>
      </c>
      <c r="G546" s="163">
        <v>42.5</v>
      </c>
      <c r="H546" s="166">
        <v>-784.43984888</v>
      </c>
      <c r="I546" s="114"/>
    </row>
    <row r="547" s="17" customFormat="1" hidden="1" customHeight="1" spans="1:9">
      <c r="A547" s="163">
        <v>529</v>
      </c>
      <c r="B547" s="163">
        <v>113298</v>
      </c>
      <c r="C547" s="164" t="s">
        <v>496</v>
      </c>
      <c r="D547" s="163">
        <v>13336</v>
      </c>
      <c r="E547" s="165" t="s">
        <v>860</v>
      </c>
      <c r="F547" s="163">
        <v>3</v>
      </c>
      <c r="G547" s="163">
        <v>41.2</v>
      </c>
      <c r="H547" s="166">
        <v>10.86</v>
      </c>
      <c r="I547" s="114"/>
    </row>
    <row r="548" s="17" customFormat="1" hidden="1" customHeight="1" spans="1:9">
      <c r="A548" s="163">
        <v>530</v>
      </c>
      <c r="B548" s="163">
        <v>108277</v>
      </c>
      <c r="C548" s="164" t="s">
        <v>387</v>
      </c>
      <c r="D548" s="163">
        <v>13186</v>
      </c>
      <c r="E548" s="165" t="s">
        <v>861</v>
      </c>
      <c r="F548" s="163">
        <v>5</v>
      </c>
      <c r="G548" s="163">
        <v>40</v>
      </c>
      <c r="H548" s="166">
        <v>-82.5</v>
      </c>
      <c r="I548" s="114"/>
    </row>
    <row r="549" s="17" customFormat="1" hidden="1" customHeight="1" spans="1:9">
      <c r="A549" s="163">
        <v>531</v>
      </c>
      <c r="B549" s="163">
        <v>308</v>
      </c>
      <c r="C549" s="164" t="s">
        <v>502</v>
      </c>
      <c r="D549" s="163">
        <v>990032</v>
      </c>
      <c r="E549" s="165" t="s">
        <v>862</v>
      </c>
      <c r="F549" s="163">
        <v>1</v>
      </c>
      <c r="G549" s="163">
        <v>40</v>
      </c>
      <c r="H549" s="166">
        <v>15.708</v>
      </c>
      <c r="I549" s="114"/>
    </row>
    <row r="550" s="17" customFormat="1" hidden="1" customHeight="1" spans="1:9">
      <c r="A550" s="163">
        <v>532</v>
      </c>
      <c r="B550" s="163">
        <v>744</v>
      </c>
      <c r="C550" s="164" t="s">
        <v>305</v>
      </c>
      <c r="D550" s="163">
        <v>4271</v>
      </c>
      <c r="E550" s="165" t="s">
        <v>863</v>
      </c>
      <c r="F550" s="163">
        <v>5</v>
      </c>
      <c r="G550" s="163">
        <v>39.1</v>
      </c>
      <c r="H550" s="166">
        <v>-177.5899999999</v>
      </c>
      <c r="I550" s="114"/>
    </row>
    <row r="551" s="17" customFormat="1" hidden="1" customHeight="1" spans="1:9">
      <c r="A551" s="163">
        <v>533</v>
      </c>
      <c r="B551" s="163">
        <v>106066</v>
      </c>
      <c r="C551" s="164" t="s">
        <v>588</v>
      </c>
      <c r="D551" s="163">
        <v>999629</v>
      </c>
      <c r="E551" s="165" t="s">
        <v>864</v>
      </c>
      <c r="F551" s="163">
        <v>2</v>
      </c>
      <c r="G551" s="163">
        <v>38.98</v>
      </c>
      <c r="H551" s="166">
        <v>-0.8</v>
      </c>
      <c r="I551" s="114"/>
    </row>
    <row r="552" s="17" customFormat="1" hidden="1" customHeight="1" spans="1:9">
      <c r="A552" s="163">
        <v>534</v>
      </c>
      <c r="B552" s="163">
        <v>301</v>
      </c>
      <c r="C552" s="164" t="s">
        <v>803</v>
      </c>
      <c r="D552" s="163">
        <v>10747</v>
      </c>
      <c r="E552" s="165" t="s">
        <v>865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244</v>
      </c>
      <c r="D553" s="163">
        <v>13265</v>
      </c>
      <c r="E553" s="165" t="s">
        <v>866</v>
      </c>
      <c r="F553" s="163">
        <v>4</v>
      </c>
      <c r="G553" s="163">
        <v>30.84</v>
      </c>
      <c r="H553" s="166">
        <v>-5.7856</v>
      </c>
      <c r="I553" s="114"/>
    </row>
    <row r="554" s="17" customFormat="1" hidden="1" customHeight="1" spans="1:9">
      <c r="A554" s="163">
        <v>536</v>
      </c>
      <c r="B554" s="163">
        <v>743</v>
      </c>
      <c r="C554" s="164" t="s">
        <v>378</v>
      </c>
      <c r="D554" s="163">
        <v>13303</v>
      </c>
      <c r="E554" s="165" t="s">
        <v>867</v>
      </c>
      <c r="F554" s="163">
        <v>5</v>
      </c>
      <c r="G554" s="163">
        <v>30.55</v>
      </c>
      <c r="H554" s="166">
        <v>-60.1200000001</v>
      </c>
      <c r="I554" s="114"/>
    </row>
    <row r="555" s="17" customFormat="1" hidden="1" customHeight="1" spans="1:9">
      <c r="A555" s="163">
        <v>537</v>
      </c>
      <c r="B555" s="163">
        <v>337</v>
      </c>
      <c r="C555" s="164" t="s">
        <v>194</v>
      </c>
      <c r="D555" s="163">
        <v>13276</v>
      </c>
      <c r="E555" s="165" t="s">
        <v>868</v>
      </c>
      <c r="F555" s="163">
        <v>1</v>
      </c>
      <c r="G555" s="163">
        <v>24.7</v>
      </c>
      <c r="H555" s="166">
        <v>4.22</v>
      </c>
      <c r="I555" s="114"/>
    </row>
    <row r="556" s="17" customFormat="1" hidden="1" customHeight="1" spans="1:9">
      <c r="A556" s="163">
        <v>538</v>
      </c>
      <c r="B556" s="163">
        <v>104533</v>
      </c>
      <c r="C556" s="164" t="s">
        <v>360</v>
      </c>
      <c r="D556" s="163">
        <v>13183</v>
      </c>
      <c r="E556" s="165" t="s">
        <v>869</v>
      </c>
      <c r="F556" s="163">
        <v>1</v>
      </c>
      <c r="G556" s="163">
        <v>23.5</v>
      </c>
      <c r="H556" s="166">
        <v>16.46</v>
      </c>
      <c r="I556" s="114"/>
    </row>
    <row r="557" s="17" customFormat="1" hidden="1" customHeight="1" spans="1:9">
      <c r="A557" s="163">
        <v>539</v>
      </c>
      <c r="B557" s="163">
        <v>743</v>
      </c>
      <c r="C557" s="164" t="s">
        <v>378</v>
      </c>
      <c r="D557" s="163">
        <v>13131</v>
      </c>
      <c r="E557" s="165" t="s">
        <v>870</v>
      </c>
      <c r="F557" s="163">
        <v>14</v>
      </c>
      <c r="G557" s="163">
        <v>20.11</v>
      </c>
      <c r="H557" s="166">
        <v>-326.23</v>
      </c>
      <c r="I557" s="114"/>
    </row>
    <row r="558" s="17" customFormat="1" hidden="1" customHeight="1" spans="1:9">
      <c r="A558" s="163">
        <v>540</v>
      </c>
      <c r="B558" s="163">
        <v>387</v>
      </c>
      <c r="C558" s="164" t="s">
        <v>272</v>
      </c>
      <c r="D558" s="163">
        <v>1000010</v>
      </c>
      <c r="E558" s="165" t="s">
        <v>871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244</v>
      </c>
      <c r="D559" s="163">
        <v>13275</v>
      </c>
      <c r="E559" s="165" t="s">
        <v>872</v>
      </c>
      <c r="F559" s="163">
        <v>14</v>
      </c>
      <c r="G559" s="163">
        <v>11.92</v>
      </c>
      <c r="H559" s="166">
        <v>-370.93</v>
      </c>
      <c r="I559" s="114"/>
    </row>
    <row r="560" s="17" customFormat="1" hidden="1" customHeight="1" spans="1:9">
      <c r="A560" s="163">
        <v>542</v>
      </c>
      <c r="B560" s="163">
        <v>112888</v>
      </c>
      <c r="C560" s="164" t="s">
        <v>491</v>
      </c>
      <c r="D560" s="163">
        <v>1000133</v>
      </c>
      <c r="E560" s="165" t="s">
        <v>873</v>
      </c>
      <c r="F560" s="163">
        <v>10</v>
      </c>
      <c r="G560" s="163">
        <v>11.69</v>
      </c>
      <c r="H560" s="166">
        <v>-255.989999998</v>
      </c>
      <c r="I560" s="114"/>
    </row>
    <row r="561" s="17" customFormat="1" hidden="1" customHeight="1" spans="1:9">
      <c r="A561" s="163">
        <v>543</v>
      </c>
      <c r="B561" s="163">
        <v>105267</v>
      </c>
      <c r="C561" s="164" t="s">
        <v>258</v>
      </c>
      <c r="D561" s="163">
        <v>13125</v>
      </c>
      <c r="E561" s="165" t="s">
        <v>874</v>
      </c>
      <c r="F561" s="163">
        <v>1</v>
      </c>
      <c r="G561" s="163">
        <v>9.5</v>
      </c>
      <c r="H561" s="166">
        <v>6.2</v>
      </c>
      <c r="I561" s="114"/>
    </row>
    <row r="562" s="17" customFormat="1" hidden="1" customHeight="1" spans="1:9">
      <c r="A562" s="163">
        <v>544</v>
      </c>
      <c r="B562" s="163">
        <v>114844</v>
      </c>
      <c r="C562" s="164" t="s">
        <v>433</v>
      </c>
      <c r="D562" s="163">
        <v>13136</v>
      </c>
      <c r="E562" s="165" t="s">
        <v>875</v>
      </c>
      <c r="F562" s="163">
        <v>2</v>
      </c>
      <c r="G562" s="163">
        <v>7.8</v>
      </c>
      <c r="H562" s="166">
        <v>2.97</v>
      </c>
      <c r="I562" s="114"/>
    </row>
    <row r="563" s="17" customFormat="1" hidden="1" customHeight="1" spans="1:9">
      <c r="A563" s="163">
        <v>545</v>
      </c>
      <c r="B563" s="163">
        <v>385</v>
      </c>
      <c r="C563" s="164" t="s">
        <v>187</v>
      </c>
      <c r="D563" s="163">
        <v>1000734</v>
      </c>
      <c r="E563" s="165" t="s">
        <v>876</v>
      </c>
      <c r="F563" s="163">
        <v>2</v>
      </c>
      <c r="G563" s="163">
        <v>4.6</v>
      </c>
      <c r="H563" s="166">
        <v>1.25</v>
      </c>
      <c r="I563" s="114"/>
    </row>
    <row r="564" s="17" customFormat="1" hidden="1" customHeight="1" spans="1:9">
      <c r="A564" s="163">
        <v>546</v>
      </c>
      <c r="B564" s="163">
        <v>712</v>
      </c>
      <c r="C564" s="164" t="s">
        <v>248</v>
      </c>
      <c r="D564" s="163">
        <v>13209</v>
      </c>
      <c r="E564" s="165" t="s">
        <v>877</v>
      </c>
      <c r="F564" s="163">
        <v>1</v>
      </c>
      <c r="G564" s="163">
        <v>3.5</v>
      </c>
      <c r="H564" s="166">
        <v>-7.5</v>
      </c>
      <c r="I564" s="114"/>
    </row>
    <row r="565" s="17" customFormat="1" hidden="1" customHeight="1" spans="1:9">
      <c r="A565" s="163">
        <v>547</v>
      </c>
      <c r="B565" s="163">
        <v>114622</v>
      </c>
      <c r="C565" s="164" t="s">
        <v>447</v>
      </c>
      <c r="D565" s="163">
        <v>13330</v>
      </c>
      <c r="E565" s="165" t="s">
        <v>878</v>
      </c>
      <c r="F565" s="163">
        <v>1</v>
      </c>
      <c r="G565" s="163">
        <v>2</v>
      </c>
      <c r="H565" s="166">
        <v>0.42</v>
      </c>
      <c r="I565" s="114"/>
    </row>
    <row r="566" s="17" customFormat="1" hidden="1" customHeight="1" spans="1:9">
      <c r="A566" s="163">
        <v>548</v>
      </c>
      <c r="B566" s="163">
        <v>115971</v>
      </c>
      <c r="C566" s="164" t="s">
        <v>254</v>
      </c>
      <c r="D566" s="163">
        <v>13129</v>
      </c>
      <c r="E566" s="165" t="s">
        <v>879</v>
      </c>
      <c r="F566" s="163">
        <v>2</v>
      </c>
      <c r="G566" s="163">
        <v>1.02</v>
      </c>
      <c r="H566" s="166">
        <v>-73.48</v>
      </c>
      <c r="I566" s="114"/>
    </row>
    <row r="567" s="17" customFormat="1" hidden="1" customHeight="1" spans="1:9">
      <c r="A567" s="163">
        <v>549</v>
      </c>
      <c r="B567" s="163">
        <v>106066</v>
      </c>
      <c r="C567" s="164" t="s">
        <v>588</v>
      </c>
      <c r="D567" s="163">
        <v>998832</v>
      </c>
      <c r="E567" s="165" t="s">
        <v>880</v>
      </c>
      <c r="F567" s="163">
        <v>1</v>
      </c>
      <c r="G567" s="163">
        <v>0.01</v>
      </c>
      <c r="H567" s="166">
        <v>-12.395</v>
      </c>
      <c r="I567" s="114"/>
    </row>
    <row r="568" s="17" customFormat="1" hidden="1" customHeight="1" spans="1:9">
      <c r="A568" s="163">
        <v>550</v>
      </c>
      <c r="B568" s="163">
        <v>351</v>
      </c>
      <c r="C568" s="164" t="s">
        <v>469</v>
      </c>
      <c r="D568" s="163">
        <v>991402</v>
      </c>
      <c r="E568" s="165" t="s">
        <v>881</v>
      </c>
      <c r="F568" s="163">
        <v>3</v>
      </c>
      <c r="G568" s="163">
        <v>0.01</v>
      </c>
      <c r="H568" s="166">
        <v>41.0428515</v>
      </c>
      <c r="I568" s="114"/>
    </row>
    <row r="569" s="17" customFormat="1" hidden="1" customHeight="1" spans="1:9">
      <c r="A569" s="163">
        <v>551</v>
      </c>
      <c r="B569" s="163">
        <v>742</v>
      </c>
      <c r="C569" s="164" t="s">
        <v>322</v>
      </c>
      <c r="D569" s="163">
        <v>1000432</v>
      </c>
      <c r="E569" s="165" t="s">
        <v>882</v>
      </c>
      <c r="F569" s="163">
        <v>2</v>
      </c>
      <c r="G569" s="163">
        <v>0</v>
      </c>
      <c r="H569" s="166">
        <v>0.001625</v>
      </c>
      <c r="I569" s="114"/>
    </row>
    <row r="570" s="17" customFormat="1" hidden="1" customHeight="1" spans="1:9">
      <c r="A570" s="163">
        <v>552</v>
      </c>
      <c r="B570" s="163">
        <v>357</v>
      </c>
      <c r="C570" s="164" t="s">
        <v>348</v>
      </c>
      <c r="D570" s="163">
        <v>13332</v>
      </c>
      <c r="E570" s="165" t="s">
        <v>883</v>
      </c>
      <c r="F570" s="163">
        <v>2</v>
      </c>
      <c r="G570" s="163">
        <v>0</v>
      </c>
      <c r="H570" s="166">
        <v>0</v>
      </c>
      <c r="I570" s="114"/>
    </row>
    <row r="571" s="17" customFormat="1" hidden="1" customHeight="1" spans="1:9">
      <c r="A571" s="163">
        <v>553</v>
      </c>
      <c r="B571" s="163">
        <v>385</v>
      </c>
      <c r="C571" s="164" t="s">
        <v>187</v>
      </c>
      <c r="D571" s="163">
        <v>1000733</v>
      </c>
      <c r="E571" s="165" t="s">
        <v>884</v>
      </c>
      <c r="F571" s="163">
        <v>2</v>
      </c>
      <c r="G571" s="163">
        <v>0</v>
      </c>
      <c r="H571" s="166">
        <v>0</v>
      </c>
      <c r="I571" s="114"/>
    </row>
    <row r="572" s="17" customFormat="1" hidden="1" customHeight="1" spans="1:9">
      <c r="A572" s="163">
        <v>554</v>
      </c>
      <c r="B572" s="163">
        <v>301</v>
      </c>
      <c r="C572" s="164" t="s">
        <v>803</v>
      </c>
      <c r="D572" s="163">
        <v>22</v>
      </c>
      <c r="E572" s="165" t="s">
        <v>885</v>
      </c>
      <c r="F572" s="163">
        <v>2</v>
      </c>
      <c r="G572" s="163">
        <v>0</v>
      </c>
      <c r="H572" s="166">
        <v>0</v>
      </c>
      <c r="I572" s="114"/>
    </row>
    <row r="573" s="17" customFormat="1" hidden="1" customHeight="1" spans="1:9">
      <c r="A573" s="163">
        <v>555</v>
      </c>
      <c r="B573" s="163">
        <v>114069</v>
      </c>
      <c r="C573" s="164" t="s">
        <v>637</v>
      </c>
      <c r="D573" s="163">
        <v>13292</v>
      </c>
      <c r="E573" s="165" t="s">
        <v>886</v>
      </c>
      <c r="F573" s="163">
        <v>1</v>
      </c>
      <c r="G573" s="163">
        <v>-9.5</v>
      </c>
      <c r="H573" s="166">
        <v>-1</v>
      </c>
      <c r="I573" s="114"/>
    </row>
    <row r="574" s="17" customFormat="1" hidden="1" customHeight="1" spans="1:9">
      <c r="A574" s="163">
        <v>556</v>
      </c>
      <c r="B574" s="163">
        <v>307</v>
      </c>
      <c r="C574" s="164" t="s">
        <v>191</v>
      </c>
      <c r="D574" s="163">
        <v>4529</v>
      </c>
      <c r="E574" s="165" t="s">
        <v>887</v>
      </c>
      <c r="F574" s="163">
        <v>18</v>
      </c>
      <c r="G574" s="163">
        <v>-123.29</v>
      </c>
      <c r="H574" s="166">
        <v>-2716.3226221607</v>
      </c>
      <c r="I574" s="114"/>
    </row>
  </sheetData>
  <autoFilter ref="A2:I574">
    <filterColumn colId="1">
      <customFilters>
        <customFilter operator="equal" val="102934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1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889</v>
      </c>
      <c r="C2" s="126" t="s">
        <v>890</v>
      </c>
      <c r="D2" s="96" t="s">
        <v>891</v>
      </c>
      <c r="E2" s="127" t="s">
        <v>892</v>
      </c>
      <c r="F2" s="12" t="s">
        <v>893</v>
      </c>
      <c r="G2" s="12" t="s">
        <v>894</v>
      </c>
      <c r="H2" s="128" t="s">
        <v>895</v>
      </c>
      <c r="I2" s="128" t="s">
        <v>896</v>
      </c>
      <c r="J2" s="128" t="s">
        <v>897</v>
      </c>
      <c r="K2" s="128" t="s">
        <v>898</v>
      </c>
      <c r="L2" s="136" t="s">
        <v>3</v>
      </c>
      <c r="M2" s="137" t="s">
        <v>899</v>
      </c>
      <c r="N2" s="137" t="s">
        <v>900</v>
      </c>
      <c r="O2" s="128" t="s">
        <v>901</v>
      </c>
      <c r="P2" s="138"/>
    </row>
    <row r="3" customHeight="1" spans="1:15">
      <c r="A3" s="13" t="s">
        <v>55</v>
      </c>
      <c r="B3" s="103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3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59</v>
      </c>
      <c r="B5" s="103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3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902</v>
      </c>
    </row>
    <row r="7" customHeight="1" spans="1:15">
      <c r="A7" s="13" t="s">
        <v>47</v>
      </c>
      <c r="B7" s="103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3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43</v>
      </c>
      <c r="B9" s="103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3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903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361" workbookViewId="0">
      <selection activeCell="J7" sqref="J$1:J$1048576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="113" customFormat="1" ht="12.75" spans="1:10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="113" customFormat="1" ht="12.75" spans="1:10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="113" customFormat="1" ht="12.75" spans="1:10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="113" customFormat="1" ht="12.75" spans="1:10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="113" customFormat="1" ht="12.75" spans="1:10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="113" customFormat="1" ht="12.75" spans="1:10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="113" customFormat="1" ht="12.75" spans="1:10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="113" customFormat="1" ht="12.75" spans="1:10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="113" customFormat="1" ht="12.75" spans="1:10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="113" customFormat="1" ht="12.75" spans="1:10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="113" customFormat="1" ht="12.75" spans="1:10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="113" customFormat="1" ht="12.75" spans="1:10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="113" customFormat="1" ht="12.75" spans="1:10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="113" customFormat="1" ht="12.75" spans="1:10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="113" customFormat="1" ht="12.75" spans="1:10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="113" customFormat="1" ht="12.75" spans="1:10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="113" customFormat="1" ht="12.75" spans="1:10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="113" customFormat="1" ht="12.75" spans="1:10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="113" customFormat="1" ht="12.75" spans="1:10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="113" customFormat="1" ht="12.75" spans="1:10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="113" customFormat="1" ht="12.75" spans="1:10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="113" customFormat="1" ht="12.75" spans="1:10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="113" customFormat="1" ht="12.75" spans="1:10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="113" customFormat="1" ht="12.75" spans="1:10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="113" customFormat="1" ht="12.75" spans="1:10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="113" customFormat="1" ht="12.75" spans="1:10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="113" customFormat="1" ht="12.75" spans="1:10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="113" customFormat="1" ht="12.75" spans="1:10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="113" customFormat="1" ht="12.75" spans="1:10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="113" customFormat="1" ht="12.75" spans="1:10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="113" customFormat="1" ht="12.75" spans="1:10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="113" customFormat="1" ht="12.75" spans="1:10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="113" customFormat="1" ht="12.75" spans="1:10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="113" customFormat="1" ht="12.75" spans="1:10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="113" customFormat="1" ht="12.75" spans="1:10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="113" customFormat="1" ht="12.75" spans="1:10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="113" customFormat="1" ht="12.75" spans="1:10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="113" customFormat="1" ht="12.75" spans="1:10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="113" customFormat="1" ht="12.75" spans="1:10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="113" customFormat="1" ht="12.75" spans="1:10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="113" customFormat="1" ht="12.75" spans="1:10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="113" customFormat="1" ht="12.75" spans="1:10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="113" customFormat="1" ht="12.75" spans="1:10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="113" customFormat="1" ht="12.75" spans="1:10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="113" customFormat="1" ht="12.75" spans="1:10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="113" customFormat="1" ht="12.75" spans="1:10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="113" customFormat="1" ht="12.75" spans="1:10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="113" customFormat="1" ht="12.75" spans="1:10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="113" customFormat="1" ht="12.75" spans="1:10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="113" customFormat="1" ht="12.75" spans="1:10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="113" customFormat="1" ht="12.75" spans="1:10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="113" customFormat="1" ht="12.75" spans="1:10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="113" customFormat="1" ht="12.75" spans="1:10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="113" customFormat="1" ht="12.75" spans="1:10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="113" customFormat="1" ht="12.75" spans="1:10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="113" customFormat="1" ht="12.75" spans="1:10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="113" customFormat="1" ht="12.75" spans="1:10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="113" customFormat="1" ht="12.75" spans="1:10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="113" customFormat="1" ht="12.75" spans="1:10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="113" customFormat="1" ht="12.75" spans="1:10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="113" customFormat="1" ht="12.75" spans="1:10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="113" customFormat="1" ht="12.75" spans="1:10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="113" customFormat="1" ht="12.75" spans="1:10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="113" customFormat="1" ht="12.75" spans="1:10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="113" customFormat="1" ht="12.75" spans="1:10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="113" customFormat="1" ht="12.75" spans="1:10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="113" customFormat="1" ht="12.75" spans="1:10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="113" customFormat="1" ht="12.75" spans="1:10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="113" customFormat="1" ht="12.75" spans="1:10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="113" customFormat="1" ht="12.75" spans="1:10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="113" customFormat="1" ht="12.75" spans="1:10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="113" customFormat="1" ht="12.75" spans="1:10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="113" customFormat="1" ht="12.75" spans="1:10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="113" customFormat="1" ht="12.75" spans="1:10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="113" customFormat="1" ht="12.75" spans="1:10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="113" customFormat="1" ht="12.75" spans="1:10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="113" customFormat="1" ht="12.75" spans="1:10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="113" customFormat="1" ht="12.75" spans="1:10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="113" customFormat="1" ht="12.75" spans="1:10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="113" customFormat="1" ht="12.75" spans="1:10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="113" customFormat="1" ht="12.75" spans="1:10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="113" customFormat="1" ht="12.75" spans="1:10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="113" customFormat="1" ht="12.75" spans="1:10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="113" customFormat="1" ht="12.75" spans="1:10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="113" customFormat="1" ht="12.75" spans="1:10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="113" customFormat="1" ht="12.75" spans="1:10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="113" customFormat="1" ht="12.75" spans="1:10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="113" customFormat="1" ht="12.75" spans="1:10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="113" customFormat="1" ht="12.75" spans="1:10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="113" customFormat="1" ht="12.75" spans="1:10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="113" customFormat="1" ht="12.75" spans="1:10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="113" customFormat="1" ht="12.75" spans="1:10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="113" customFormat="1" ht="12.75" spans="1:10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="113" customFormat="1" ht="12.75" spans="1:10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="113" customFormat="1" ht="12.75" spans="1:10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="113" customFormat="1" ht="12.75" spans="1:10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="113" customFormat="1" ht="12.75" spans="1:10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="113" customFormat="1" ht="12.75" spans="1:10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="113" customFormat="1" ht="12.75" spans="1:10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="113" customFormat="1" ht="12.75" spans="1:10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="113" customFormat="1" ht="12.75" spans="1:10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="113" customFormat="1" ht="12.75" spans="1:10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="113" customFormat="1" ht="12.75" spans="1:10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="113" customFormat="1" ht="12.75" spans="1:10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="113" customFormat="1" ht="12.75" spans="1:10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="113" customFormat="1" ht="12.75" spans="1:10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="113" customFormat="1" ht="12.75" spans="1:10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="113" customFormat="1" ht="12.75" spans="1:10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="113" customFormat="1" ht="12.75" spans="1:10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="113" customFormat="1" ht="12.75" spans="1:10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="113" customFormat="1" ht="12.75" spans="1:10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="113" customFormat="1" ht="12.75" spans="1:10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="113" customFormat="1" ht="12.75" spans="1:10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="113" customFormat="1" ht="12.75" spans="1:10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="113" customFormat="1" ht="12.75" spans="1:10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="113" customFormat="1" ht="12.75" spans="1:10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="113" customFormat="1" ht="12.75" spans="1:10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="113" customFormat="1" ht="12.75" spans="1:10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="113" customFormat="1" ht="12.75" spans="1:10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="113" customFormat="1" ht="12.75" spans="1:10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="113" customFormat="1" ht="12.75" spans="1:10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="113" customFormat="1" ht="12.75" spans="1:10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="113" customFormat="1" ht="12.75" spans="1:10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="113" customFormat="1" ht="12.75" spans="1:10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="113" customFormat="1" ht="12.75" spans="1:10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="113" customFormat="1" ht="12.75" spans="1:10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="113" customFormat="1" ht="12.75" spans="1:10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="113" customFormat="1" ht="12.75" spans="1:10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="113" customFormat="1" ht="12.75" spans="1:10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="113" customFormat="1" ht="12.75" spans="1:10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="113" customFormat="1" ht="12.75" spans="1:10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="113" customFormat="1" ht="12.75" spans="1:10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="113" customFormat="1" ht="12.75" spans="1:10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="113" customFormat="1" ht="12.75" spans="1:10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="113" customFormat="1" ht="12.75" spans="1:10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="113" customFormat="1" ht="12.75" spans="1:10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="113" customFormat="1" ht="12.75" spans="1:10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="113" customFormat="1" ht="12.75" spans="1:10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="113" customFormat="1" ht="12.75" spans="1:10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="113" customFormat="1" ht="12.75" spans="1:10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="113" customFormat="1" ht="12.75" spans="1:10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="113" customFormat="1" ht="12.75" spans="1:10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="113" customFormat="1" ht="12.75" spans="1:10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="113" customFormat="1" ht="12.75" spans="1:10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="113" customFormat="1" ht="12.75" spans="1:10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="113" customFormat="1" ht="12.75" spans="1:10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="113" customFormat="1" ht="12.75" spans="1:10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="113" customFormat="1" ht="12.75" spans="1:10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="113" customFormat="1" ht="12.75" spans="1:10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="113" customFormat="1" ht="12.75" spans="1:10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="113" customFormat="1" ht="12.75" spans="1:10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="113" customFormat="1" ht="12.75" spans="1:10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="113" customFormat="1" ht="12.75" spans="1:10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="113" customFormat="1" ht="12.75" spans="1:10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="113" customFormat="1" ht="12.75" spans="1:10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="113" customFormat="1" ht="12.75" spans="1:10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="113" customFormat="1" ht="12.75" spans="1:10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="113" customFormat="1" ht="12.75" spans="1:10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="113" customFormat="1" ht="12.75" spans="1:10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="113" customFormat="1" ht="12.75" spans="1:10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="113" customFormat="1" ht="12.75" spans="1:10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="113" customFormat="1" ht="12.75" spans="1:10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="113" customFormat="1" ht="12.75" spans="1:10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="113" customFormat="1" ht="12.75" spans="1:10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="113" customFormat="1" ht="12.75" spans="1:10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="113" customFormat="1" ht="12.75" spans="1:10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="113" customFormat="1" ht="12.75" spans="1:10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="113" customFormat="1" ht="12.75" spans="1:10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="113" customFormat="1" ht="12.75" spans="1:10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="113" customFormat="1" ht="12.75" spans="1:10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="113" customFormat="1" ht="12.75" spans="1:10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="113" customFormat="1" ht="12.75" spans="1:10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="113" customFormat="1" ht="12.75" spans="1:10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="113" customFormat="1" ht="12.75" spans="1:10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="113" customFormat="1" ht="12.75" spans="1:10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="113" customFormat="1" ht="12.75" spans="1:10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="113" customFormat="1" ht="12.75" spans="1:10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="113" customFormat="1" ht="12.75" spans="1:10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="113" customFormat="1" ht="12.75" spans="1:10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="113" customFormat="1" ht="12.75" spans="1:10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="113" customFormat="1" ht="12.75" spans="1:10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="113" customFormat="1" ht="12.75" spans="1:10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="113" customFormat="1" ht="12.75" spans="1:10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="113" customFormat="1" ht="12.75" spans="1:10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="113" customFormat="1" ht="12.75" spans="1:10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="113" customFormat="1" ht="12.75" spans="1:10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="113" customFormat="1" ht="12.75" spans="1:10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="113" customFormat="1" ht="12.75" spans="1:10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="113" customFormat="1" ht="12.75" spans="1:10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="113" customFormat="1" ht="12.75" spans="1:10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="113" customFormat="1" ht="12.75" spans="1:10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="113" customFormat="1" ht="12.75" spans="1:10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="113" customFormat="1" ht="12.75" spans="1:10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="113" customFormat="1" ht="12.75" spans="1:10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="113" customFormat="1" ht="12.75" spans="1:10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="113" customFormat="1" ht="12.75" spans="1:10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="113" customFormat="1" ht="12.75" spans="1:10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="113" customFormat="1" ht="12.75" spans="1:10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="113" customFormat="1" ht="12.75" spans="1:10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="113" customFormat="1" ht="12.75" spans="1:10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="113" customFormat="1" ht="12.75" spans="1:10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="113" customFormat="1" ht="12.75" spans="1:10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="113" customFormat="1" ht="12.75" spans="1:10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="113" customFormat="1" ht="12.75" spans="1:10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="113" customFormat="1" ht="12.75" spans="1:10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="113" customFormat="1" ht="12.75" spans="1:10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="113" customFormat="1" ht="12.75" spans="1:10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="113" customFormat="1" ht="12.75" spans="1:10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="113" customFormat="1" ht="12.75" spans="1:10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="113" customFormat="1" ht="12.75" spans="1:10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="113" customFormat="1" ht="12.75" spans="1:10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="113" customFormat="1" ht="12.75" spans="1:10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="113" customFormat="1" ht="12.75" spans="1:10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="113" customFormat="1" ht="12.75" spans="1:10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="113" customFormat="1" ht="12.75" spans="1:10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="113" customFormat="1" ht="12.75" spans="1:10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="113" customFormat="1" ht="12.75" spans="1:10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="113" customFormat="1" ht="12.75" spans="1:10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="113" customFormat="1" ht="12.75" spans="1:10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="113" customFormat="1" ht="12.75" spans="1:10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="113" customFormat="1" ht="12.75" spans="1:10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="113" customFormat="1" ht="12.75" spans="1:10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="113" customFormat="1" ht="12.75" spans="1:10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="113" customFormat="1" ht="12.75" spans="1:10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="113" customFormat="1" ht="12.75" spans="1:10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="113" customFormat="1" ht="12.75" spans="1:10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="113" customFormat="1" ht="12.75" spans="1:10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="113" customFormat="1" ht="12.75" spans="1:10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="113" customFormat="1" ht="12.75" spans="1:10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="113" customFormat="1" ht="12.75" spans="1:10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="113" customFormat="1" ht="12.75" spans="1:10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="113" customFormat="1" ht="12.75" spans="1:10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="113" customFormat="1" ht="12.75" spans="1:10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="113" customFormat="1" ht="12.75" spans="1:10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="113" customFormat="1" ht="12.75" spans="1:10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="113" customFormat="1" ht="12.75" spans="1:10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="113" customFormat="1" ht="12.75" spans="1:10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="113" customFormat="1" ht="12.75" spans="1:10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="113" customFormat="1" ht="12.75" spans="1:10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="113" customFormat="1" ht="12.75" spans="1:10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="113" customFormat="1" ht="12.75" spans="1:10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="113" customFormat="1" ht="12.75" spans="1:10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="113" customFormat="1" ht="12.75" spans="1:10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="113" customFormat="1" ht="12.75" spans="1:10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="113" customFormat="1" ht="12.75" spans="1:10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="113" customFormat="1" ht="12.75" spans="1:10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="113" customFormat="1" ht="12.75" spans="1:10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="113" customFormat="1" ht="12.75" spans="1:10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="113" customFormat="1" ht="12.75" spans="1:10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="113" customFormat="1" ht="12.75" spans="1:10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="113" customFormat="1" ht="12.75" spans="1:10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="113" customFormat="1" ht="12.75" spans="1:10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="113" customFormat="1" ht="12.75" spans="1:10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="113" customFormat="1" ht="12.75" spans="1:10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="113" customFormat="1" ht="12.75" spans="1:10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="113" customFormat="1" ht="12.75" spans="1:10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="113" customFormat="1" ht="12.75" spans="1:10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="113" customFormat="1" ht="12.75" spans="1:10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="113" customFormat="1" ht="12.75" spans="1:10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="113" customFormat="1" ht="12.75" spans="1:10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="113" customFormat="1" ht="12.75" spans="1:10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="113" customFormat="1" ht="12.75" spans="1:10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="113" customFormat="1" ht="12.75" spans="1:10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="113" customFormat="1" ht="12.75" spans="1:10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8"/>
  <sheetViews>
    <sheetView topLeftCell="M16" workbookViewId="0">
      <selection activeCell="A12" sqref="$A12:$XFD12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0" customWidth="1"/>
    <col min="12" max="12" width="10" style="39" customWidth="1"/>
    <col min="13" max="13" width="6.625" style="40" customWidth="1"/>
    <col min="14" max="14" width="7.125" style="11" customWidth="1"/>
    <col min="15" max="15" width="11.875" style="41" customWidth="1"/>
    <col min="16" max="16" width="5.375" style="42" customWidth="1"/>
    <col min="17" max="17" width="9.375" style="11" customWidth="1"/>
    <col min="18" max="18" width="10" style="39" customWidth="1"/>
    <col min="19" max="19" width="6.5" style="11" customWidth="1"/>
    <col min="20" max="20" width="7.125" style="11" customWidth="1"/>
    <col min="21" max="21" width="14.625" style="11" customWidth="1"/>
    <col min="22" max="22" width="5.375" style="42" customWidth="1"/>
    <col min="23" max="23" width="10.125" style="11" customWidth="1"/>
    <col min="24" max="24" width="10.375" style="39" customWidth="1"/>
    <col min="25" max="25" width="7.125" style="11" customWidth="1"/>
    <col min="26" max="26" width="7.375" style="11" customWidth="1"/>
    <col min="27" max="27" width="9.25" style="41" customWidth="1"/>
    <col min="28" max="28" width="4" style="43" customWidth="1"/>
    <col min="29" max="29" width="9.375" style="11" customWidth="1"/>
    <col min="30" max="30" width="9.75" style="11" customWidth="1"/>
    <col min="31" max="31" width="9.875" style="39" customWidth="1"/>
    <col min="32" max="32" width="6.875" style="10" customWidth="1"/>
    <col min="33" max="33" width="7.5" style="10" customWidth="1"/>
    <col min="34" max="34" width="8.5" style="10" customWidth="1"/>
    <col min="35" max="35" width="4.75" style="42" customWidth="1"/>
    <col min="36" max="36" width="9.75" style="11" customWidth="1"/>
    <col min="37" max="37" width="10" style="39" customWidth="1"/>
    <col min="38" max="38" width="6.5" style="11" customWidth="1"/>
    <col min="39" max="39" width="8.375" style="11" customWidth="1"/>
    <col min="40" max="40" width="9" style="11" customWidth="1"/>
    <col min="41" max="41" width="5.375" style="42" customWidth="1"/>
    <col min="42" max="42" width="9" style="11"/>
    <col min="43" max="43" width="7.875" style="11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2"/>
      <c r="Q1" s="73">
        <v>44143</v>
      </c>
      <c r="R1" s="76"/>
      <c r="S1" s="20" t="s">
        <v>1828</v>
      </c>
      <c r="T1" s="6"/>
      <c r="U1" s="12"/>
      <c r="W1" s="73">
        <v>44144</v>
      </c>
      <c r="X1" s="76"/>
      <c r="Y1" s="20" t="s">
        <v>1829</v>
      </c>
      <c r="Z1" s="6"/>
      <c r="AA1" s="12"/>
      <c r="AB1" s="102"/>
      <c r="AD1" s="73">
        <v>44145</v>
      </c>
      <c r="AE1" s="76"/>
      <c r="AF1" s="20" t="s">
        <v>1830</v>
      </c>
      <c r="AG1" s="6"/>
      <c r="AH1" s="12"/>
      <c r="AJ1" s="73">
        <v>44146</v>
      </c>
      <c r="AK1" s="76"/>
      <c r="AL1" s="20" t="s">
        <v>1831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2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2"/>
      <c r="AC2" s="11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1" t="s">
        <v>1837</v>
      </c>
      <c r="AQ2" s="11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11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1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1">
        <f>M3+S3+Y3+AF3+AL3</f>
        <v>200</v>
      </c>
      <c r="AQ3" s="11">
        <f>N3+T3+Z3+AG3+AM3</f>
        <v>600</v>
      </c>
      <c r="AR3" s="11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1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1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3"/>
      <c r="AB6" s="43" t="s">
        <v>1840</v>
      </c>
      <c r="AC6" s="11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3"/>
      <c r="AB7" s="43" t="s">
        <v>1840</v>
      </c>
      <c r="AC7" s="11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3" t="s">
        <v>1841</v>
      </c>
      <c r="AB8" s="43" t="s">
        <v>1840</v>
      </c>
      <c r="AC8" s="11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ht="24" spans="1:44">
      <c r="A12" s="66">
        <v>33</v>
      </c>
      <c r="B12" s="66">
        <v>102934</v>
      </c>
      <c r="C12" s="67" t="s">
        <v>1852</v>
      </c>
      <c r="D12" s="67" t="s">
        <v>53</v>
      </c>
      <c r="E12" s="57">
        <v>11</v>
      </c>
      <c r="F12" s="68">
        <v>150</v>
      </c>
      <c r="G12" s="59">
        <f t="shared" si="3"/>
        <v>450</v>
      </c>
      <c r="H12" s="60">
        <v>18000</v>
      </c>
      <c r="I12" s="60">
        <f t="shared" ref="I12:I43" si="10">H12*J12</f>
        <v>3780</v>
      </c>
      <c r="J12" s="77">
        <v>0.21</v>
      </c>
      <c r="K12" s="78">
        <v>12540.49</v>
      </c>
      <c r="L12" s="79">
        <f t="shared" si="4"/>
        <v>0.696693888888889</v>
      </c>
      <c r="M12" s="80"/>
      <c r="N12" s="78">
        <v>0</v>
      </c>
      <c r="O12" s="81"/>
      <c r="Q12" s="78">
        <v>10640.75</v>
      </c>
      <c r="R12" s="79">
        <f t="shared" si="5"/>
        <v>0.591152777777778</v>
      </c>
      <c r="S12" s="78"/>
      <c r="T12" s="78">
        <v>0</v>
      </c>
      <c r="U12" s="78"/>
      <c r="W12" s="78">
        <v>35396.66</v>
      </c>
      <c r="X12" s="89">
        <f t="shared" si="6"/>
        <v>1.96648111111111</v>
      </c>
      <c r="Y12" s="78">
        <v>300</v>
      </c>
      <c r="Z12" s="78">
        <v>150</v>
      </c>
      <c r="AA12" s="81" t="s">
        <v>1853</v>
      </c>
      <c r="AB12" s="43" t="s">
        <v>1840</v>
      </c>
      <c r="AP12" s="11">
        <f t="shared" si="7"/>
        <v>300</v>
      </c>
      <c r="AQ12" s="11">
        <f t="shared" si="8"/>
        <v>150</v>
      </c>
      <c r="AR12" s="11">
        <f t="shared" si="9"/>
        <v>0</v>
      </c>
    </row>
    <row r="13" spans="1:44">
      <c r="A13" s="69">
        <v>34</v>
      </c>
      <c r="B13" s="69">
        <v>101453</v>
      </c>
      <c r="C13" s="70" t="s">
        <v>1854</v>
      </c>
      <c r="D13" s="70" t="s">
        <v>55</v>
      </c>
      <c r="E13" s="63">
        <v>12</v>
      </c>
      <c r="F13" s="71">
        <v>150</v>
      </c>
      <c r="G13" s="59">
        <f t="shared" ref="G13:G44" si="11">F13*3</f>
        <v>450</v>
      </c>
      <c r="H13" s="65">
        <v>15500</v>
      </c>
      <c r="I13" s="65">
        <f t="shared" si="10"/>
        <v>3758.57798445374</v>
      </c>
      <c r="J13" s="83">
        <v>0.242488902222822</v>
      </c>
      <c r="K13" s="84">
        <v>19582.76</v>
      </c>
      <c r="L13" s="85">
        <f t="shared" ref="L13:L44" si="12">K13/H13</f>
        <v>1.26340387096774</v>
      </c>
      <c r="M13" s="86"/>
      <c r="N13" s="84">
        <v>150</v>
      </c>
      <c r="O13" s="87"/>
      <c r="P13" s="88" t="s">
        <v>1840</v>
      </c>
      <c r="Q13" s="84">
        <v>18554.16</v>
      </c>
      <c r="R13" s="90">
        <f t="shared" ref="R13:R44" si="13">Q13/H13</f>
        <v>1.19704258064516</v>
      </c>
      <c r="S13" s="84">
        <v>150</v>
      </c>
      <c r="T13" s="84">
        <v>150</v>
      </c>
      <c r="U13" s="84" t="s">
        <v>1841</v>
      </c>
      <c r="V13" s="42" t="s">
        <v>1840</v>
      </c>
      <c r="W13" s="97">
        <v>20923.1</v>
      </c>
      <c r="X13" s="99">
        <f t="shared" ref="X13:X44" si="14">W13/H13</f>
        <v>1.34987741935484</v>
      </c>
      <c r="Y13" s="97">
        <v>150</v>
      </c>
      <c r="Z13" s="97">
        <v>150</v>
      </c>
      <c r="AA13" s="103" t="s">
        <v>1855</v>
      </c>
      <c r="AB13" s="43" t="s">
        <v>1840</v>
      </c>
      <c r="AP13" s="11">
        <f t="shared" ref="AP13:AP44" si="15">M13+S13+Y13+AF13+AL13</f>
        <v>300</v>
      </c>
      <c r="AQ13" s="11">
        <f t="shared" ref="AQ13:AQ44" si="16">N13+T13+Z13+AG13+AM13</f>
        <v>450</v>
      </c>
      <c r="AR13" s="11">
        <f t="shared" ref="AR13:AR44" si="17">(AP13+AQ13)-G13</f>
        <v>300</v>
      </c>
    </row>
    <row r="14" spans="1:44">
      <c r="A14" s="69">
        <v>35</v>
      </c>
      <c r="B14" s="69">
        <v>106569</v>
      </c>
      <c r="C14" s="70" t="s">
        <v>1856</v>
      </c>
      <c r="D14" s="70" t="s">
        <v>53</v>
      </c>
      <c r="E14" s="63">
        <v>12</v>
      </c>
      <c r="F14" s="71">
        <v>150</v>
      </c>
      <c r="G14" s="59">
        <f t="shared" si="11"/>
        <v>450</v>
      </c>
      <c r="H14" s="65">
        <v>13500</v>
      </c>
      <c r="I14" s="65">
        <f t="shared" si="10"/>
        <v>3268.75784957907</v>
      </c>
      <c r="J14" s="83">
        <v>0.242130211079931</v>
      </c>
      <c r="K14" s="84">
        <v>17453.16</v>
      </c>
      <c r="L14" s="90">
        <f t="shared" si="12"/>
        <v>1.29282666666667</v>
      </c>
      <c r="M14" s="86">
        <v>150</v>
      </c>
      <c r="N14" s="84">
        <v>150</v>
      </c>
      <c r="O14" s="87" t="s">
        <v>1841</v>
      </c>
      <c r="P14" s="88" t="s">
        <v>1840</v>
      </c>
      <c r="Q14" s="84">
        <v>15628.27</v>
      </c>
      <c r="R14" s="85">
        <f t="shared" si="13"/>
        <v>1.15764962962963</v>
      </c>
      <c r="S14" s="84"/>
      <c r="T14" s="84">
        <v>150</v>
      </c>
      <c r="U14" s="84"/>
      <c r="V14" s="42" t="s">
        <v>1840</v>
      </c>
      <c r="W14" s="97">
        <v>7549.32</v>
      </c>
      <c r="X14" s="98">
        <f t="shared" si="14"/>
        <v>0.559208888888889</v>
      </c>
      <c r="Y14" s="97"/>
      <c r="Z14" s="97">
        <v>0</v>
      </c>
      <c r="AA14" s="103"/>
      <c r="AP14" s="11">
        <f t="shared" si="15"/>
        <v>150</v>
      </c>
      <c r="AQ14" s="11">
        <f t="shared" si="16"/>
        <v>300</v>
      </c>
      <c r="AR14" s="11">
        <f t="shared" si="17"/>
        <v>0</v>
      </c>
    </row>
    <row r="15" spans="1:44">
      <c r="A15" s="69">
        <v>36</v>
      </c>
      <c r="B15" s="69">
        <v>737</v>
      </c>
      <c r="C15" s="70" t="s">
        <v>1857</v>
      </c>
      <c r="D15" s="70" t="s">
        <v>51</v>
      </c>
      <c r="E15" s="63">
        <v>12</v>
      </c>
      <c r="F15" s="71">
        <v>150</v>
      </c>
      <c r="G15" s="59">
        <f t="shared" si="11"/>
        <v>450</v>
      </c>
      <c r="H15" s="65">
        <v>16500</v>
      </c>
      <c r="I15" s="65">
        <f t="shared" si="10"/>
        <v>4280.43907891489</v>
      </c>
      <c r="J15" s="83">
        <v>0.259420550237266</v>
      </c>
      <c r="K15" s="84">
        <v>18344.78</v>
      </c>
      <c r="L15" s="85">
        <f t="shared" si="12"/>
        <v>1.11180484848485</v>
      </c>
      <c r="M15" s="86"/>
      <c r="N15" s="84">
        <v>150</v>
      </c>
      <c r="O15" s="87"/>
      <c r="P15" s="88" t="s">
        <v>1840</v>
      </c>
      <c r="Q15" s="84">
        <v>16699.73</v>
      </c>
      <c r="R15" s="85">
        <f t="shared" si="13"/>
        <v>1.01210484848485</v>
      </c>
      <c r="S15" s="84"/>
      <c r="T15" s="84">
        <v>150</v>
      </c>
      <c r="U15" s="84"/>
      <c r="V15" s="42" t="s">
        <v>1840</v>
      </c>
      <c r="W15" s="97">
        <v>18125.57</v>
      </c>
      <c r="X15" s="98">
        <f t="shared" si="14"/>
        <v>1.09851939393939</v>
      </c>
      <c r="Y15" s="97"/>
      <c r="Z15" s="97">
        <v>150</v>
      </c>
      <c r="AA15" s="103"/>
      <c r="AB15" s="43" t="s">
        <v>1840</v>
      </c>
      <c r="AP15" s="11">
        <f t="shared" si="15"/>
        <v>0</v>
      </c>
      <c r="AQ15" s="11">
        <f t="shared" si="16"/>
        <v>450</v>
      </c>
      <c r="AR15" s="11">
        <f t="shared" si="17"/>
        <v>0</v>
      </c>
    </row>
    <row r="16" spans="1:44">
      <c r="A16" s="66">
        <v>37</v>
      </c>
      <c r="B16" s="66">
        <v>105267</v>
      </c>
      <c r="C16" s="67" t="s">
        <v>1858</v>
      </c>
      <c r="D16" s="67" t="s">
        <v>53</v>
      </c>
      <c r="E16" s="57">
        <v>13</v>
      </c>
      <c r="F16" s="68">
        <v>150</v>
      </c>
      <c r="G16" s="59">
        <f t="shared" si="11"/>
        <v>450</v>
      </c>
      <c r="H16" s="60">
        <v>15000</v>
      </c>
      <c r="I16" s="60">
        <f t="shared" si="10"/>
        <v>3848.85997212381</v>
      </c>
      <c r="J16" s="77">
        <v>0.256590664808254</v>
      </c>
      <c r="K16" s="78">
        <v>16555.78</v>
      </c>
      <c r="L16" s="79">
        <f t="shared" si="12"/>
        <v>1.10371866666667</v>
      </c>
      <c r="M16" s="80"/>
      <c r="N16" s="78">
        <v>150</v>
      </c>
      <c r="O16" s="81"/>
      <c r="P16" s="42" t="s">
        <v>1840</v>
      </c>
      <c r="Q16" s="78">
        <v>20798.49</v>
      </c>
      <c r="R16" s="89">
        <f t="shared" si="13"/>
        <v>1.386566</v>
      </c>
      <c r="S16" s="78">
        <v>150</v>
      </c>
      <c r="T16" s="78">
        <v>150</v>
      </c>
      <c r="U16" s="78" t="s">
        <v>1841</v>
      </c>
      <c r="V16" s="42" t="s">
        <v>1840</v>
      </c>
      <c r="W16" s="78">
        <v>15023.43</v>
      </c>
      <c r="X16" s="79">
        <f t="shared" si="14"/>
        <v>1.001562</v>
      </c>
      <c r="Y16" s="78"/>
      <c r="Z16" s="78">
        <v>150</v>
      </c>
      <c r="AA16" s="81"/>
      <c r="AB16" s="43" t="s">
        <v>1840</v>
      </c>
      <c r="AP16" s="11">
        <f t="shared" si="15"/>
        <v>150</v>
      </c>
      <c r="AQ16" s="11">
        <f t="shared" si="16"/>
        <v>450</v>
      </c>
      <c r="AR16" s="11">
        <f t="shared" si="17"/>
        <v>150</v>
      </c>
    </row>
    <row r="17" spans="1:44">
      <c r="A17" s="66">
        <v>38</v>
      </c>
      <c r="B17" s="66">
        <v>111219</v>
      </c>
      <c r="C17" s="67" t="s">
        <v>1859</v>
      </c>
      <c r="D17" s="67" t="s">
        <v>53</v>
      </c>
      <c r="E17" s="57">
        <v>13</v>
      </c>
      <c r="F17" s="68">
        <v>150</v>
      </c>
      <c r="G17" s="59">
        <f t="shared" si="11"/>
        <v>450</v>
      </c>
      <c r="H17" s="60">
        <v>16000</v>
      </c>
      <c r="I17" s="60">
        <f t="shared" si="10"/>
        <v>3882.23202412019</v>
      </c>
      <c r="J17" s="77">
        <v>0.242639501507512</v>
      </c>
      <c r="K17" s="78">
        <v>17755.05</v>
      </c>
      <c r="L17" s="89">
        <f t="shared" si="12"/>
        <v>1.109690625</v>
      </c>
      <c r="M17" s="80">
        <v>150</v>
      </c>
      <c r="N17" s="78">
        <v>150</v>
      </c>
      <c r="O17" s="81" t="s">
        <v>1841</v>
      </c>
      <c r="P17" s="42" t="s">
        <v>1840</v>
      </c>
      <c r="Q17" s="80">
        <v>16060.23</v>
      </c>
      <c r="R17" s="79">
        <f t="shared" si="13"/>
        <v>1.003764375</v>
      </c>
      <c r="S17" s="78"/>
      <c r="T17" s="78">
        <v>150</v>
      </c>
      <c r="U17" s="78"/>
      <c r="V17" s="42" t="s">
        <v>1840</v>
      </c>
      <c r="W17" s="78">
        <v>17190.73</v>
      </c>
      <c r="X17" s="89">
        <f t="shared" si="14"/>
        <v>1.074420625</v>
      </c>
      <c r="Y17" s="78">
        <v>150</v>
      </c>
      <c r="Z17" s="78">
        <v>150</v>
      </c>
      <c r="AA17" s="81" t="s">
        <v>1841</v>
      </c>
      <c r="AB17" s="43" t="s">
        <v>1840</v>
      </c>
      <c r="AP17" s="11">
        <f t="shared" si="15"/>
        <v>300</v>
      </c>
      <c r="AQ17" s="11">
        <f t="shared" si="16"/>
        <v>450</v>
      </c>
      <c r="AR17" s="11">
        <f t="shared" si="17"/>
        <v>300</v>
      </c>
    </row>
    <row r="18" spans="1:44">
      <c r="A18" s="66">
        <v>39</v>
      </c>
      <c r="B18" s="66">
        <v>511</v>
      </c>
      <c r="C18" s="67" t="s">
        <v>1860</v>
      </c>
      <c r="D18" s="67" t="s">
        <v>47</v>
      </c>
      <c r="E18" s="57">
        <v>13</v>
      </c>
      <c r="F18" s="68">
        <v>150</v>
      </c>
      <c r="G18" s="59">
        <f t="shared" si="11"/>
        <v>450</v>
      </c>
      <c r="H18" s="60">
        <v>16000</v>
      </c>
      <c r="I18" s="60">
        <f t="shared" si="10"/>
        <v>3402.30608359085</v>
      </c>
      <c r="J18" s="77">
        <v>0.212644130224428</v>
      </c>
      <c r="K18" s="78">
        <v>17165.68</v>
      </c>
      <c r="L18" s="79">
        <f t="shared" si="12"/>
        <v>1.072855</v>
      </c>
      <c r="M18" s="80"/>
      <c r="N18" s="78">
        <v>150</v>
      </c>
      <c r="O18" s="81"/>
      <c r="P18" s="42" t="s">
        <v>1840</v>
      </c>
      <c r="Q18" s="78">
        <v>20020.83</v>
      </c>
      <c r="R18" s="79">
        <f t="shared" si="13"/>
        <v>1.251301875</v>
      </c>
      <c r="S18" s="78"/>
      <c r="T18" s="78">
        <v>150</v>
      </c>
      <c r="U18" s="78"/>
      <c r="V18" s="42" t="s">
        <v>1840</v>
      </c>
      <c r="W18" s="78">
        <v>16771.4</v>
      </c>
      <c r="X18" s="79">
        <f t="shared" si="14"/>
        <v>1.0482125</v>
      </c>
      <c r="Y18" s="78"/>
      <c r="Z18" s="78">
        <v>150</v>
      </c>
      <c r="AA18" s="81"/>
      <c r="AB18" s="43" t="s">
        <v>1840</v>
      </c>
      <c r="AP18" s="11">
        <f t="shared" si="15"/>
        <v>0</v>
      </c>
      <c r="AQ18" s="11">
        <f t="shared" si="16"/>
        <v>450</v>
      </c>
      <c r="AR18" s="11">
        <f t="shared" si="17"/>
        <v>0</v>
      </c>
    </row>
    <row r="19" ht="24" spans="1:44">
      <c r="A19" s="69">
        <v>40</v>
      </c>
      <c r="B19" s="69">
        <v>105751</v>
      </c>
      <c r="C19" s="70" t="s">
        <v>1861</v>
      </c>
      <c r="D19" s="70" t="s">
        <v>51</v>
      </c>
      <c r="E19" s="63">
        <v>14</v>
      </c>
      <c r="F19" s="71">
        <v>150</v>
      </c>
      <c r="G19" s="59">
        <f t="shared" si="11"/>
        <v>450</v>
      </c>
      <c r="H19" s="65">
        <v>15000</v>
      </c>
      <c r="I19" s="65">
        <f t="shared" si="10"/>
        <v>3787.3709358403</v>
      </c>
      <c r="J19" s="83">
        <v>0.252491395722687</v>
      </c>
      <c r="K19" s="84">
        <v>15047.9</v>
      </c>
      <c r="L19" s="85">
        <f t="shared" si="12"/>
        <v>1.00319333333333</v>
      </c>
      <c r="M19" s="86"/>
      <c r="N19" s="84">
        <v>150</v>
      </c>
      <c r="O19" s="87"/>
      <c r="P19" s="88" t="s">
        <v>1840</v>
      </c>
      <c r="Q19" s="84">
        <v>10210.73</v>
      </c>
      <c r="R19" s="85">
        <f t="shared" si="13"/>
        <v>0.680715333333333</v>
      </c>
      <c r="S19" s="84"/>
      <c r="T19" s="84">
        <v>0</v>
      </c>
      <c r="U19" s="84"/>
      <c r="W19" s="97">
        <v>18878.47</v>
      </c>
      <c r="X19" s="99">
        <f t="shared" si="14"/>
        <v>1.25856466666667</v>
      </c>
      <c r="Y19" s="97">
        <v>300</v>
      </c>
      <c r="Z19" s="97">
        <v>150</v>
      </c>
      <c r="AA19" s="103" t="s">
        <v>1862</v>
      </c>
      <c r="AB19" s="43" t="s">
        <v>1840</v>
      </c>
      <c r="AP19" s="11">
        <f t="shared" si="15"/>
        <v>300</v>
      </c>
      <c r="AQ19" s="11">
        <f t="shared" si="16"/>
        <v>300</v>
      </c>
      <c r="AR19" s="11">
        <f t="shared" si="17"/>
        <v>150</v>
      </c>
    </row>
    <row r="20" spans="1:44">
      <c r="A20" s="69">
        <v>41</v>
      </c>
      <c r="B20" s="69">
        <v>746</v>
      </c>
      <c r="C20" s="70" t="s">
        <v>1863</v>
      </c>
      <c r="D20" s="70" t="s">
        <v>49</v>
      </c>
      <c r="E20" s="63">
        <v>14</v>
      </c>
      <c r="F20" s="71">
        <v>150</v>
      </c>
      <c r="G20" s="59">
        <f t="shared" si="11"/>
        <v>450</v>
      </c>
      <c r="H20" s="65">
        <v>18000</v>
      </c>
      <c r="I20" s="65">
        <f t="shared" si="10"/>
        <v>4373.84278546092</v>
      </c>
      <c r="J20" s="83">
        <v>0.24299126585894</v>
      </c>
      <c r="K20" s="84">
        <v>21103.43</v>
      </c>
      <c r="L20" s="90">
        <f t="shared" si="12"/>
        <v>1.17241277777778</v>
      </c>
      <c r="M20" s="86">
        <v>150</v>
      </c>
      <c r="N20" s="84">
        <v>150</v>
      </c>
      <c r="O20" s="87" t="s">
        <v>1841</v>
      </c>
      <c r="P20" s="88" t="s">
        <v>1840</v>
      </c>
      <c r="Q20" s="84">
        <v>18153.18</v>
      </c>
      <c r="R20" s="90">
        <f t="shared" si="13"/>
        <v>1.00851</v>
      </c>
      <c r="S20" s="84">
        <v>300</v>
      </c>
      <c r="T20" s="84">
        <v>150</v>
      </c>
      <c r="U20" s="84" t="s">
        <v>1864</v>
      </c>
      <c r="V20" s="42" t="s">
        <v>1840</v>
      </c>
      <c r="W20" s="97">
        <v>16419.52</v>
      </c>
      <c r="X20" s="98">
        <f t="shared" si="14"/>
        <v>0.912195555555556</v>
      </c>
      <c r="Y20" s="97"/>
      <c r="Z20" s="97">
        <v>0</v>
      </c>
      <c r="AA20" s="103"/>
      <c r="AP20" s="11">
        <f t="shared" si="15"/>
        <v>450</v>
      </c>
      <c r="AQ20" s="11">
        <f t="shared" si="16"/>
        <v>300</v>
      </c>
      <c r="AR20" s="11">
        <f t="shared" si="17"/>
        <v>300</v>
      </c>
    </row>
    <row r="21" spans="1:44">
      <c r="A21" s="69">
        <v>42</v>
      </c>
      <c r="B21" s="69">
        <v>114622</v>
      </c>
      <c r="C21" s="70" t="s">
        <v>1865</v>
      </c>
      <c r="D21" s="70" t="s">
        <v>47</v>
      </c>
      <c r="E21" s="63">
        <v>14</v>
      </c>
      <c r="F21" s="71">
        <v>150</v>
      </c>
      <c r="G21" s="59">
        <f t="shared" si="11"/>
        <v>450</v>
      </c>
      <c r="H21" s="65">
        <v>15000</v>
      </c>
      <c r="I21" s="65">
        <f t="shared" si="10"/>
        <v>3005.25815281145</v>
      </c>
      <c r="J21" s="83">
        <v>0.200350543520763</v>
      </c>
      <c r="K21" s="84">
        <v>15034.19</v>
      </c>
      <c r="L21" s="85">
        <f t="shared" si="12"/>
        <v>1.00227933333333</v>
      </c>
      <c r="M21" s="86"/>
      <c r="N21" s="84">
        <v>150</v>
      </c>
      <c r="O21" s="87"/>
      <c r="P21" s="88" t="s">
        <v>1840</v>
      </c>
      <c r="Q21" s="84">
        <v>9919.81</v>
      </c>
      <c r="R21" s="85">
        <f t="shared" si="13"/>
        <v>0.661320666666667</v>
      </c>
      <c r="S21" s="84"/>
      <c r="T21" s="84">
        <v>0</v>
      </c>
      <c r="U21" s="84"/>
      <c r="W21" s="97">
        <v>10914.53</v>
      </c>
      <c r="X21" s="98">
        <f t="shared" si="14"/>
        <v>0.727635333333333</v>
      </c>
      <c r="Y21" s="97"/>
      <c r="Z21" s="97">
        <v>0</v>
      </c>
      <c r="AA21" s="103"/>
      <c r="AP21" s="11">
        <f t="shared" si="15"/>
        <v>0</v>
      </c>
      <c r="AQ21" s="11">
        <f t="shared" si="16"/>
        <v>150</v>
      </c>
      <c r="AR21" s="11">
        <f t="shared" si="17"/>
        <v>-300</v>
      </c>
    </row>
    <row r="22" spans="1:44">
      <c r="A22" s="66">
        <v>43</v>
      </c>
      <c r="B22" s="66">
        <v>726</v>
      </c>
      <c r="C22" s="67" t="s">
        <v>1866</v>
      </c>
      <c r="D22" s="67" t="s">
        <v>53</v>
      </c>
      <c r="E22" s="57">
        <v>15</v>
      </c>
      <c r="F22" s="68">
        <v>150</v>
      </c>
      <c r="G22" s="59">
        <f t="shared" si="11"/>
        <v>450</v>
      </c>
      <c r="H22" s="60">
        <v>16000</v>
      </c>
      <c r="I22" s="60">
        <f t="shared" si="10"/>
        <v>3243.04983114806</v>
      </c>
      <c r="J22" s="77">
        <v>0.202690614446754</v>
      </c>
      <c r="K22" s="78">
        <v>16637.36</v>
      </c>
      <c r="L22" s="79">
        <f t="shared" si="12"/>
        <v>1.039835</v>
      </c>
      <c r="M22" s="80"/>
      <c r="N22" s="78">
        <v>150</v>
      </c>
      <c r="O22" s="81"/>
      <c r="P22" s="42" t="s">
        <v>1840</v>
      </c>
      <c r="Q22" s="78">
        <v>11767.54</v>
      </c>
      <c r="R22" s="79">
        <f t="shared" si="13"/>
        <v>0.73547125</v>
      </c>
      <c r="S22" s="78"/>
      <c r="T22" s="78">
        <v>0</v>
      </c>
      <c r="U22" s="78"/>
      <c r="W22" s="78">
        <v>20910.75</v>
      </c>
      <c r="X22" s="79">
        <f t="shared" si="14"/>
        <v>1.306921875</v>
      </c>
      <c r="Y22" s="78"/>
      <c r="Z22" s="78">
        <v>150</v>
      </c>
      <c r="AA22" s="81"/>
      <c r="AB22" s="43" t="s">
        <v>1840</v>
      </c>
      <c r="AP22" s="11">
        <f t="shared" si="15"/>
        <v>0</v>
      </c>
      <c r="AQ22" s="11">
        <f t="shared" si="16"/>
        <v>300</v>
      </c>
      <c r="AR22" s="11">
        <f t="shared" si="17"/>
        <v>-150</v>
      </c>
    </row>
    <row r="23" spans="1:44">
      <c r="A23" s="66">
        <v>44</v>
      </c>
      <c r="B23" s="66">
        <v>102565</v>
      </c>
      <c r="C23" s="67" t="s">
        <v>1867</v>
      </c>
      <c r="D23" s="67" t="s">
        <v>53</v>
      </c>
      <c r="E23" s="57">
        <v>15</v>
      </c>
      <c r="F23" s="68">
        <v>150</v>
      </c>
      <c r="G23" s="59">
        <f t="shared" si="11"/>
        <v>450</v>
      </c>
      <c r="H23" s="60">
        <v>15000</v>
      </c>
      <c r="I23" s="60">
        <f t="shared" si="10"/>
        <v>3757.73490129749</v>
      </c>
      <c r="J23" s="77">
        <v>0.250515660086499</v>
      </c>
      <c r="K23" s="78">
        <v>21044.68</v>
      </c>
      <c r="L23" s="89">
        <f t="shared" si="12"/>
        <v>1.40297866666667</v>
      </c>
      <c r="M23" s="80">
        <v>150</v>
      </c>
      <c r="N23" s="78">
        <v>150</v>
      </c>
      <c r="O23" s="81" t="s">
        <v>1841</v>
      </c>
      <c r="P23" s="42" t="s">
        <v>1840</v>
      </c>
      <c r="Q23" s="78">
        <v>11751.19</v>
      </c>
      <c r="R23" s="79">
        <f t="shared" si="13"/>
        <v>0.783412666666667</v>
      </c>
      <c r="S23" s="78"/>
      <c r="T23" s="78">
        <v>0</v>
      </c>
      <c r="U23" s="78"/>
      <c r="W23" s="78">
        <v>20266.29</v>
      </c>
      <c r="X23" s="89">
        <f t="shared" si="14"/>
        <v>1.351086</v>
      </c>
      <c r="Y23" s="78">
        <v>150</v>
      </c>
      <c r="Z23" s="78">
        <v>150</v>
      </c>
      <c r="AA23" s="81" t="s">
        <v>1841</v>
      </c>
      <c r="AB23" s="43" t="s">
        <v>1840</v>
      </c>
      <c r="AP23" s="11">
        <f t="shared" si="15"/>
        <v>300</v>
      </c>
      <c r="AQ23" s="11">
        <f t="shared" si="16"/>
        <v>300</v>
      </c>
      <c r="AR23" s="11">
        <f t="shared" si="17"/>
        <v>150</v>
      </c>
    </row>
    <row r="24" spans="1:44">
      <c r="A24" s="66">
        <v>45</v>
      </c>
      <c r="B24" s="66">
        <v>598</v>
      </c>
      <c r="C24" s="67" t="s">
        <v>1868</v>
      </c>
      <c r="D24" s="67" t="s">
        <v>51</v>
      </c>
      <c r="E24" s="57">
        <v>15</v>
      </c>
      <c r="F24" s="68">
        <v>150</v>
      </c>
      <c r="G24" s="59">
        <f t="shared" si="11"/>
        <v>450</v>
      </c>
      <c r="H24" s="60">
        <v>15000</v>
      </c>
      <c r="I24" s="60">
        <f t="shared" si="10"/>
        <v>3701.52435114829</v>
      </c>
      <c r="J24" s="77">
        <v>0.246768290076553</v>
      </c>
      <c r="K24" s="78">
        <v>16441.16</v>
      </c>
      <c r="L24" s="79">
        <f t="shared" si="12"/>
        <v>1.09607733333333</v>
      </c>
      <c r="M24" s="80"/>
      <c r="N24" s="78">
        <v>150</v>
      </c>
      <c r="O24" s="81"/>
      <c r="P24" s="42" t="s">
        <v>1840</v>
      </c>
      <c r="Q24" s="78">
        <v>15990.3</v>
      </c>
      <c r="R24" s="89">
        <f t="shared" si="13"/>
        <v>1.06602</v>
      </c>
      <c r="S24" s="78">
        <v>300</v>
      </c>
      <c r="T24" s="78">
        <v>150</v>
      </c>
      <c r="U24" s="78" t="s">
        <v>1869</v>
      </c>
      <c r="V24" s="42" t="s">
        <v>1840</v>
      </c>
      <c r="W24" s="78">
        <v>15097.27</v>
      </c>
      <c r="X24" s="79">
        <f t="shared" si="14"/>
        <v>1.00648466666667</v>
      </c>
      <c r="Y24" s="78"/>
      <c r="Z24" s="78">
        <v>150</v>
      </c>
      <c r="AA24" s="81"/>
      <c r="AB24" s="43" t="s">
        <v>1840</v>
      </c>
      <c r="AP24" s="11">
        <f t="shared" si="15"/>
        <v>300</v>
      </c>
      <c r="AQ24" s="11">
        <f t="shared" si="16"/>
        <v>450</v>
      </c>
      <c r="AR24" s="11">
        <f t="shared" si="17"/>
        <v>300</v>
      </c>
    </row>
    <row r="25" ht="21" customHeight="1" spans="1:44">
      <c r="A25" s="61">
        <v>46</v>
      </c>
      <c r="B25" s="61">
        <v>308</v>
      </c>
      <c r="C25" s="62" t="s">
        <v>1870</v>
      </c>
      <c r="D25" s="62" t="s">
        <v>47</v>
      </c>
      <c r="E25" s="63">
        <v>16</v>
      </c>
      <c r="F25" s="64">
        <v>150</v>
      </c>
      <c r="G25" s="59">
        <f t="shared" si="11"/>
        <v>450</v>
      </c>
      <c r="H25" s="65">
        <v>12000</v>
      </c>
      <c r="I25" s="65">
        <f t="shared" si="10"/>
        <v>3166.77536262001</v>
      </c>
      <c r="J25" s="83">
        <v>0.263897946885001</v>
      </c>
      <c r="K25" s="86">
        <v>12083.8</v>
      </c>
      <c r="L25" s="85">
        <f t="shared" si="12"/>
        <v>1.00698333333333</v>
      </c>
      <c r="M25" s="86"/>
      <c r="N25" s="84">
        <v>150</v>
      </c>
      <c r="O25" s="87" t="s">
        <v>1871</v>
      </c>
      <c r="P25" s="88"/>
      <c r="Q25" s="86">
        <v>12083.8</v>
      </c>
      <c r="R25" s="85">
        <f t="shared" si="13"/>
        <v>1.00698333333333</v>
      </c>
      <c r="S25" s="84"/>
      <c r="T25" s="84">
        <v>150</v>
      </c>
      <c r="U25" s="87" t="s">
        <v>1871</v>
      </c>
      <c r="W25" s="100">
        <v>12083.8</v>
      </c>
      <c r="X25" s="99">
        <f t="shared" si="14"/>
        <v>1.00698333333333</v>
      </c>
      <c r="Y25" s="97"/>
      <c r="Z25" s="97">
        <v>150</v>
      </c>
      <c r="AA25" s="103" t="s">
        <v>1872</v>
      </c>
      <c r="AB25" s="43" t="s">
        <v>1840</v>
      </c>
      <c r="AP25" s="11">
        <f t="shared" si="15"/>
        <v>0</v>
      </c>
      <c r="AQ25" s="11">
        <f t="shared" si="16"/>
        <v>450</v>
      </c>
      <c r="AR25" s="11">
        <f t="shared" si="17"/>
        <v>0</v>
      </c>
    </row>
    <row r="26" ht="17" customHeight="1" spans="1:44">
      <c r="A26" s="69">
        <v>47</v>
      </c>
      <c r="B26" s="69">
        <v>357</v>
      </c>
      <c r="C26" s="70" t="s">
        <v>1873</v>
      </c>
      <c r="D26" s="70" t="s">
        <v>53</v>
      </c>
      <c r="E26" s="63">
        <v>16</v>
      </c>
      <c r="F26" s="71">
        <v>150</v>
      </c>
      <c r="G26" s="59">
        <f t="shared" si="11"/>
        <v>450</v>
      </c>
      <c r="H26" s="65">
        <v>14000</v>
      </c>
      <c r="I26" s="65">
        <f t="shared" si="10"/>
        <v>2940</v>
      </c>
      <c r="J26" s="83">
        <v>0.21</v>
      </c>
      <c r="K26" s="84">
        <v>9158.47</v>
      </c>
      <c r="L26" s="85">
        <f t="shared" si="12"/>
        <v>0.654176428571429</v>
      </c>
      <c r="M26" s="86"/>
      <c r="N26" s="84">
        <v>0</v>
      </c>
      <c r="O26" s="87"/>
      <c r="P26" s="88"/>
      <c r="Q26" s="84">
        <v>9736.97</v>
      </c>
      <c r="R26" s="85">
        <f t="shared" si="13"/>
        <v>0.695497857142857</v>
      </c>
      <c r="S26" s="84"/>
      <c r="T26" s="84">
        <v>0</v>
      </c>
      <c r="U26" s="84"/>
      <c r="W26" s="97">
        <v>8706.91</v>
      </c>
      <c r="X26" s="98">
        <f t="shared" si="14"/>
        <v>0.621922142857143</v>
      </c>
      <c r="Y26" s="97"/>
      <c r="Z26" s="97">
        <v>0</v>
      </c>
      <c r="AA26" s="103"/>
      <c r="AP26" s="11">
        <f t="shared" si="15"/>
        <v>0</v>
      </c>
      <c r="AQ26" s="11">
        <f t="shared" si="16"/>
        <v>0</v>
      </c>
      <c r="AR26" s="11">
        <f t="shared" si="17"/>
        <v>-450</v>
      </c>
    </row>
    <row r="27" ht="18" customHeight="1" spans="1:44">
      <c r="A27" s="69">
        <v>48</v>
      </c>
      <c r="B27" s="69">
        <v>54</v>
      </c>
      <c r="C27" s="70" t="s">
        <v>1874</v>
      </c>
      <c r="D27" s="70" t="s">
        <v>55</v>
      </c>
      <c r="E27" s="63">
        <v>16</v>
      </c>
      <c r="F27" s="71">
        <v>150</v>
      </c>
      <c r="G27" s="59">
        <f t="shared" si="11"/>
        <v>450</v>
      </c>
      <c r="H27" s="65">
        <v>20000</v>
      </c>
      <c r="I27" s="65">
        <f t="shared" si="10"/>
        <v>4892.81317596246</v>
      </c>
      <c r="J27" s="83">
        <v>0.244640658798123</v>
      </c>
      <c r="K27" s="84">
        <v>21149.2</v>
      </c>
      <c r="L27" s="90">
        <f t="shared" si="12"/>
        <v>1.05746</v>
      </c>
      <c r="M27" s="86">
        <v>300</v>
      </c>
      <c r="N27" s="84">
        <v>150</v>
      </c>
      <c r="O27" s="87" t="s">
        <v>1875</v>
      </c>
      <c r="P27" s="88" t="s">
        <v>1840</v>
      </c>
      <c r="Q27" s="84">
        <v>20260.13</v>
      </c>
      <c r="R27" s="90">
        <f t="shared" si="13"/>
        <v>1.0130065</v>
      </c>
      <c r="S27" s="84">
        <v>300</v>
      </c>
      <c r="T27" s="84">
        <v>150</v>
      </c>
      <c r="U27" s="84" t="s">
        <v>1876</v>
      </c>
      <c r="V27" s="42" t="s">
        <v>1840</v>
      </c>
      <c r="W27" s="97">
        <v>21232.56</v>
      </c>
      <c r="X27" s="98">
        <f t="shared" si="14"/>
        <v>1.061628</v>
      </c>
      <c r="Y27" s="97"/>
      <c r="Z27" s="97">
        <v>150</v>
      </c>
      <c r="AA27" s="103"/>
      <c r="AB27" s="43" t="s">
        <v>1840</v>
      </c>
      <c r="AP27" s="11">
        <f t="shared" si="15"/>
        <v>600</v>
      </c>
      <c r="AQ27" s="11">
        <f t="shared" si="16"/>
        <v>450</v>
      </c>
      <c r="AR27" s="11">
        <f t="shared" si="17"/>
        <v>600</v>
      </c>
    </row>
    <row r="28" ht="18" customHeight="1" spans="1:44">
      <c r="A28" s="66">
        <v>49</v>
      </c>
      <c r="B28" s="66">
        <v>107658</v>
      </c>
      <c r="C28" s="67" t="s">
        <v>1877</v>
      </c>
      <c r="D28" s="67" t="s">
        <v>53</v>
      </c>
      <c r="E28" s="57">
        <v>17</v>
      </c>
      <c r="F28" s="68">
        <v>150</v>
      </c>
      <c r="G28" s="59">
        <f t="shared" si="11"/>
        <v>450</v>
      </c>
      <c r="H28" s="60">
        <v>15000</v>
      </c>
      <c r="I28" s="60">
        <f t="shared" si="10"/>
        <v>3190.82276287517</v>
      </c>
      <c r="J28" s="77">
        <v>0.212721517525011</v>
      </c>
      <c r="K28" s="78">
        <v>17761.59</v>
      </c>
      <c r="L28" s="89">
        <f t="shared" si="12"/>
        <v>1.184106</v>
      </c>
      <c r="M28" s="80">
        <v>150</v>
      </c>
      <c r="N28" s="78">
        <v>150</v>
      </c>
      <c r="O28" s="81" t="s">
        <v>1878</v>
      </c>
      <c r="Q28" s="78">
        <v>9447.7</v>
      </c>
      <c r="R28" s="79">
        <f t="shared" si="13"/>
        <v>0.629846666666667</v>
      </c>
      <c r="S28" s="78"/>
      <c r="T28" s="78">
        <v>0</v>
      </c>
      <c r="U28" s="78"/>
      <c r="W28" s="78">
        <v>12106.08</v>
      </c>
      <c r="X28" s="79">
        <f t="shared" si="14"/>
        <v>0.807072</v>
      </c>
      <c r="Y28" s="78"/>
      <c r="Z28" s="78">
        <v>0</v>
      </c>
      <c r="AA28" s="81"/>
      <c r="AP28" s="11">
        <f t="shared" si="15"/>
        <v>150</v>
      </c>
      <c r="AQ28" s="11">
        <f t="shared" si="16"/>
        <v>150</v>
      </c>
      <c r="AR28" s="11">
        <f t="shared" si="17"/>
        <v>-150</v>
      </c>
    </row>
    <row r="29" ht="18" customHeight="1" spans="1:44">
      <c r="A29" s="55">
        <v>50</v>
      </c>
      <c r="B29" s="55">
        <v>391</v>
      </c>
      <c r="C29" s="56" t="s">
        <v>1879</v>
      </c>
      <c r="D29" s="56" t="s">
        <v>47</v>
      </c>
      <c r="E29" s="57">
        <v>17</v>
      </c>
      <c r="F29" s="58">
        <v>150</v>
      </c>
      <c r="G29" s="59">
        <f t="shared" si="11"/>
        <v>450</v>
      </c>
      <c r="H29" s="60">
        <v>13500</v>
      </c>
      <c r="I29" s="60">
        <f t="shared" si="10"/>
        <v>3320.5557086545</v>
      </c>
      <c r="J29" s="77">
        <v>0.245967089529963</v>
      </c>
      <c r="K29" s="80">
        <v>10625.9</v>
      </c>
      <c r="L29" s="79">
        <f t="shared" si="12"/>
        <v>0.787103703703704</v>
      </c>
      <c r="M29" s="80"/>
      <c r="N29" s="78">
        <v>0</v>
      </c>
      <c r="O29" s="81" t="s">
        <v>1871</v>
      </c>
      <c r="Q29" s="80">
        <v>10625.9</v>
      </c>
      <c r="R29" s="79">
        <f t="shared" si="13"/>
        <v>0.787103703703704</v>
      </c>
      <c r="S29" s="78"/>
      <c r="T29" s="78">
        <v>0</v>
      </c>
      <c r="U29" s="81" t="s">
        <v>1871</v>
      </c>
      <c r="W29" s="80">
        <v>10625.9</v>
      </c>
      <c r="X29" s="89">
        <f t="shared" si="14"/>
        <v>0.787103703703704</v>
      </c>
      <c r="Y29" s="78"/>
      <c r="Z29" s="78">
        <v>0</v>
      </c>
      <c r="AA29" s="81" t="s">
        <v>1872</v>
      </c>
      <c r="AP29" s="11">
        <f t="shared" si="15"/>
        <v>0</v>
      </c>
      <c r="AQ29" s="11">
        <f t="shared" si="16"/>
        <v>0</v>
      </c>
      <c r="AR29" s="11">
        <f t="shared" si="17"/>
        <v>-450</v>
      </c>
    </row>
    <row r="30" ht="20" customHeight="1" spans="1:44">
      <c r="A30" s="66">
        <v>51</v>
      </c>
      <c r="B30" s="66">
        <v>108656</v>
      </c>
      <c r="C30" s="67" t="s">
        <v>1880</v>
      </c>
      <c r="D30" s="67" t="s">
        <v>45</v>
      </c>
      <c r="E30" s="57">
        <v>17</v>
      </c>
      <c r="F30" s="68">
        <v>150</v>
      </c>
      <c r="G30" s="59">
        <f t="shared" si="11"/>
        <v>450</v>
      </c>
      <c r="H30" s="60">
        <v>13500</v>
      </c>
      <c r="I30" s="60">
        <f t="shared" si="10"/>
        <v>2160</v>
      </c>
      <c r="J30" s="77">
        <v>0.16</v>
      </c>
      <c r="K30" s="78">
        <v>14104.46</v>
      </c>
      <c r="L30" s="79">
        <f t="shared" si="12"/>
        <v>1.04477481481481</v>
      </c>
      <c r="M30" s="80"/>
      <c r="N30" s="78">
        <v>150</v>
      </c>
      <c r="O30" s="81"/>
      <c r="P30" s="42" t="s">
        <v>1840</v>
      </c>
      <c r="Q30" s="78">
        <v>14178.02</v>
      </c>
      <c r="R30" s="89">
        <f t="shared" si="13"/>
        <v>1.0502237037037</v>
      </c>
      <c r="S30" s="78">
        <v>300</v>
      </c>
      <c r="T30" s="78">
        <v>150</v>
      </c>
      <c r="U30" s="78" t="s">
        <v>1881</v>
      </c>
      <c r="V30" s="42" t="s">
        <v>1840</v>
      </c>
      <c r="W30" s="78">
        <v>10268</v>
      </c>
      <c r="X30" s="79">
        <f t="shared" si="14"/>
        <v>0.760592592592593</v>
      </c>
      <c r="Y30" s="78"/>
      <c r="Z30" s="78">
        <v>0</v>
      </c>
      <c r="AA30" s="81"/>
      <c r="AP30" s="11">
        <f t="shared" si="15"/>
        <v>300</v>
      </c>
      <c r="AQ30" s="11">
        <f t="shared" si="16"/>
        <v>300</v>
      </c>
      <c r="AR30" s="11">
        <f t="shared" si="17"/>
        <v>150</v>
      </c>
    </row>
    <row r="31" ht="15" customHeight="1" spans="1:44">
      <c r="A31" s="69">
        <v>52</v>
      </c>
      <c r="B31" s="69">
        <v>103639</v>
      </c>
      <c r="C31" s="70" t="s">
        <v>1882</v>
      </c>
      <c r="D31" s="70" t="s">
        <v>51</v>
      </c>
      <c r="E31" s="63">
        <v>18</v>
      </c>
      <c r="F31" s="71">
        <v>150</v>
      </c>
      <c r="G31" s="59">
        <f t="shared" si="11"/>
        <v>450</v>
      </c>
      <c r="H31" s="65">
        <v>12500</v>
      </c>
      <c r="I31" s="65">
        <f t="shared" si="10"/>
        <v>2676.47507858221</v>
      </c>
      <c r="J31" s="83">
        <v>0.214118006286577</v>
      </c>
      <c r="K31" s="84">
        <v>12823.68</v>
      </c>
      <c r="L31" s="85">
        <f t="shared" si="12"/>
        <v>1.0258944</v>
      </c>
      <c r="M31" s="86"/>
      <c r="N31" s="84">
        <v>150</v>
      </c>
      <c r="O31" s="87"/>
      <c r="P31" s="88" t="s">
        <v>1840</v>
      </c>
      <c r="Q31" s="84">
        <v>12778.95</v>
      </c>
      <c r="R31" s="85">
        <f t="shared" si="13"/>
        <v>1.022316</v>
      </c>
      <c r="S31" s="84"/>
      <c r="T31" s="84">
        <v>150</v>
      </c>
      <c r="U31" s="84"/>
      <c r="V31" s="42" t="s">
        <v>1840</v>
      </c>
      <c r="W31" s="97">
        <v>12960.48</v>
      </c>
      <c r="X31" s="98">
        <f t="shared" si="14"/>
        <v>1.0368384</v>
      </c>
      <c r="Y31" s="97"/>
      <c r="Z31" s="97">
        <v>150</v>
      </c>
      <c r="AA31" s="103"/>
      <c r="AB31" s="43" t="s">
        <v>1840</v>
      </c>
      <c r="AP31" s="11">
        <f t="shared" si="15"/>
        <v>0</v>
      </c>
      <c r="AQ31" s="11">
        <f t="shared" si="16"/>
        <v>450</v>
      </c>
      <c r="AR31" s="11">
        <f t="shared" si="17"/>
        <v>0</v>
      </c>
    </row>
    <row r="32" ht="15" customHeight="1" spans="1:44">
      <c r="A32" s="69">
        <v>53</v>
      </c>
      <c r="B32" s="69">
        <v>106399</v>
      </c>
      <c r="C32" s="70" t="s">
        <v>1883</v>
      </c>
      <c r="D32" s="70" t="s">
        <v>53</v>
      </c>
      <c r="E32" s="63">
        <v>18</v>
      </c>
      <c r="F32" s="71">
        <v>150</v>
      </c>
      <c r="G32" s="59">
        <f t="shared" si="11"/>
        <v>450</v>
      </c>
      <c r="H32" s="65">
        <v>13500</v>
      </c>
      <c r="I32" s="65">
        <f t="shared" si="10"/>
        <v>3051.89371526942</v>
      </c>
      <c r="J32" s="83">
        <v>0.226066201131068</v>
      </c>
      <c r="K32" s="84">
        <v>17149.85</v>
      </c>
      <c r="L32" s="90">
        <f t="shared" si="12"/>
        <v>1.27035925925926</v>
      </c>
      <c r="M32" s="86">
        <v>150</v>
      </c>
      <c r="N32" s="84">
        <v>150</v>
      </c>
      <c r="O32" s="87" t="s">
        <v>1884</v>
      </c>
      <c r="P32" s="88" t="s">
        <v>1840</v>
      </c>
      <c r="Q32" s="84">
        <v>20006.14</v>
      </c>
      <c r="R32" s="90">
        <f t="shared" si="13"/>
        <v>1.4819362962963</v>
      </c>
      <c r="S32" s="84">
        <v>150</v>
      </c>
      <c r="T32" s="84">
        <v>150</v>
      </c>
      <c r="U32" s="84" t="s">
        <v>1885</v>
      </c>
      <c r="V32" s="42" t="s">
        <v>1840</v>
      </c>
      <c r="W32" s="97">
        <v>16256.79</v>
      </c>
      <c r="X32" s="99">
        <f t="shared" si="14"/>
        <v>1.20420666666667</v>
      </c>
      <c r="Y32" s="97">
        <v>150</v>
      </c>
      <c r="Z32" s="97">
        <v>150</v>
      </c>
      <c r="AA32" s="103" t="s">
        <v>1885</v>
      </c>
      <c r="AB32" s="43" t="s">
        <v>1840</v>
      </c>
      <c r="AP32" s="11">
        <f t="shared" si="15"/>
        <v>450</v>
      </c>
      <c r="AQ32" s="11">
        <f t="shared" si="16"/>
        <v>450</v>
      </c>
      <c r="AR32" s="11">
        <f t="shared" si="17"/>
        <v>450</v>
      </c>
    </row>
    <row r="33" ht="15" customHeight="1" spans="1:44">
      <c r="A33" s="69">
        <v>54</v>
      </c>
      <c r="B33" s="69">
        <v>377</v>
      </c>
      <c r="C33" s="70" t="s">
        <v>1886</v>
      </c>
      <c r="D33" s="70" t="s">
        <v>51</v>
      </c>
      <c r="E33" s="63">
        <v>18</v>
      </c>
      <c r="F33" s="71">
        <v>150</v>
      </c>
      <c r="G33" s="59">
        <f t="shared" si="11"/>
        <v>450</v>
      </c>
      <c r="H33" s="65">
        <v>16000</v>
      </c>
      <c r="I33" s="65">
        <f t="shared" si="10"/>
        <v>3877.16013868277</v>
      </c>
      <c r="J33" s="83">
        <v>0.242322508667673</v>
      </c>
      <c r="K33" s="84">
        <v>11085.64</v>
      </c>
      <c r="L33" s="85">
        <f t="shared" si="12"/>
        <v>0.6928525</v>
      </c>
      <c r="M33" s="86"/>
      <c r="N33" s="84">
        <v>0</v>
      </c>
      <c r="O33" s="87"/>
      <c r="P33" s="88"/>
      <c r="Q33" s="84">
        <v>11804.98</v>
      </c>
      <c r="R33" s="85">
        <f t="shared" si="13"/>
        <v>0.73781125</v>
      </c>
      <c r="S33" s="84"/>
      <c r="T33" s="84">
        <v>0</v>
      </c>
      <c r="U33" s="84"/>
      <c r="W33" s="97">
        <v>11853.19</v>
      </c>
      <c r="X33" s="98">
        <f t="shared" si="14"/>
        <v>0.740824375</v>
      </c>
      <c r="Y33" s="97"/>
      <c r="Z33" s="97">
        <v>0</v>
      </c>
      <c r="AA33" s="103"/>
      <c r="AP33" s="11">
        <f t="shared" si="15"/>
        <v>0</v>
      </c>
      <c r="AQ33" s="11">
        <f t="shared" si="16"/>
        <v>0</v>
      </c>
      <c r="AR33" s="11">
        <f t="shared" si="17"/>
        <v>-450</v>
      </c>
    </row>
    <row r="34" ht="16" customHeight="1" spans="1:44">
      <c r="A34" s="66">
        <v>55</v>
      </c>
      <c r="B34" s="66">
        <v>515</v>
      </c>
      <c r="C34" s="67" t="s">
        <v>1887</v>
      </c>
      <c r="D34" s="67" t="s">
        <v>47</v>
      </c>
      <c r="E34" s="57">
        <v>19</v>
      </c>
      <c r="F34" s="68">
        <v>150</v>
      </c>
      <c r="G34" s="59">
        <f t="shared" si="11"/>
        <v>450</v>
      </c>
      <c r="H34" s="60">
        <v>14000</v>
      </c>
      <c r="I34" s="60">
        <f t="shared" si="10"/>
        <v>3283.90935197769</v>
      </c>
      <c r="J34" s="77">
        <v>0.234564953712692</v>
      </c>
      <c r="K34" s="78">
        <v>15644.36</v>
      </c>
      <c r="L34" s="89">
        <f t="shared" si="12"/>
        <v>1.11745428571429</v>
      </c>
      <c r="M34" s="80">
        <v>150</v>
      </c>
      <c r="N34" s="78">
        <v>150</v>
      </c>
      <c r="O34" s="81" t="s">
        <v>1888</v>
      </c>
      <c r="P34" s="42" t="s">
        <v>1840</v>
      </c>
      <c r="Q34" s="78">
        <v>14221.63</v>
      </c>
      <c r="R34" s="89">
        <f t="shared" si="13"/>
        <v>1.01583071428571</v>
      </c>
      <c r="S34" s="78">
        <v>300</v>
      </c>
      <c r="T34" s="78">
        <v>150</v>
      </c>
      <c r="U34" s="78" t="s">
        <v>1889</v>
      </c>
      <c r="V34" s="42" t="s">
        <v>1840</v>
      </c>
      <c r="W34" s="78">
        <v>20027.5</v>
      </c>
      <c r="X34" s="89">
        <f t="shared" si="14"/>
        <v>1.43053571428571</v>
      </c>
      <c r="Y34" s="78">
        <v>150</v>
      </c>
      <c r="Z34" s="78">
        <v>150</v>
      </c>
      <c r="AA34" s="81" t="s">
        <v>1890</v>
      </c>
      <c r="AB34" s="43" t="s">
        <v>1840</v>
      </c>
      <c r="AP34" s="11">
        <f t="shared" si="15"/>
        <v>600</v>
      </c>
      <c r="AQ34" s="11">
        <f t="shared" si="16"/>
        <v>450</v>
      </c>
      <c r="AR34" s="11">
        <f t="shared" si="17"/>
        <v>600</v>
      </c>
    </row>
    <row r="35" ht="16" customHeight="1" spans="1:44">
      <c r="A35" s="66">
        <v>56</v>
      </c>
      <c r="B35" s="66">
        <v>103198</v>
      </c>
      <c r="C35" s="67" t="s">
        <v>1891</v>
      </c>
      <c r="D35" s="67" t="s">
        <v>53</v>
      </c>
      <c r="E35" s="57">
        <v>19</v>
      </c>
      <c r="F35" s="68">
        <v>150</v>
      </c>
      <c r="G35" s="59">
        <f t="shared" si="11"/>
        <v>450</v>
      </c>
      <c r="H35" s="60">
        <v>15000</v>
      </c>
      <c r="I35" s="60">
        <f t="shared" si="10"/>
        <v>3204.44400982875</v>
      </c>
      <c r="J35" s="77">
        <v>0.21362960065525</v>
      </c>
      <c r="K35" s="78">
        <v>15134.25</v>
      </c>
      <c r="L35" s="79">
        <f t="shared" si="12"/>
        <v>1.00895</v>
      </c>
      <c r="M35" s="80"/>
      <c r="N35" s="78">
        <v>150</v>
      </c>
      <c r="O35" s="81"/>
      <c r="P35" s="42" t="s">
        <v>1840</v>
      </c>
      <c r="Q35" s="78">
        <v>12737.02</v>
      </c>
      <c r="R35" s="79">
        <f t="shared" si="13"/>
        <v>0.849134666666667</v>
      </c>
      <c r="S35" s="78"/>
      <c r="T35" s="78">
        <v>0</v>
      </c>
      <c r="U35" s="78"/>
      <c r="W35" s="78">
        <v>12207.95</v>
      </c>
      <c r="X35" s="79">
        <f t="shared" si="14"/>
        <v>0.813863333333333</v>
      </c>
      <c r="Y35" s="78"/>
      <c r="Z35" s="78">
        <v>0</v>
      </c>
      <c r="AA35" s="81"/>
      <c r="AP35" s="11">
        <f t="shared" si="15"/>
        <v>0</v>
      </c>
      <c r="AQ35" s="11">
        <f t="shared" si="16"/>
        <v>150</v>
      </c>
      <c r="AR35" s="11">
        <f t="shared" si="17"/>
        <v>-300</v>
      </c>
    </row>
    <row r="36" s="32" customFormat="1" ht="16" customHeight="1" spans="1:44">
      <c r="A36" s="66">
        <v>57</v>
      </c>
      <c r="B36" s="66">
        <v>754</v>
      </c>
      <c r="C36" s="67" t="s">
        <v>544</v>
      </c>
      <c r="D36" s="67" t="s">
        <v>55</v>
      </c>
      <c r="E36" s="72">
        <v>19</v>
      </c>
      <c r="F36" s="59">
        <v>150</v>
      </c>
      <c r="G36" s="59">
        <f t="shared" si="11"/>
        <v>450</v>
      </c>
      <c r="H36" s="60">
        <v>13500</v>
      </c>
      <c r="I36" s="60">
        <f t="shared" si="10"/>
        <v>3147.9473750143</v>
      </c>
      <c r="J36" s="77">
        <v>0.233181287038096</v>
      </c>
      <c r="K36" s="91">
        <v>9336.72</v>
      </c>
      <c r="L36" s="77">
        <f t="shared" si="12"/>
        <v>0.691608888888889</v>
      </c>
      <c r="M36" s="91"/>
      <c r="N36" s="91">
        <v>0</v>
      </c>
      <c r="O36" s="92" t="s">
        <v>1871</v>
      </c>
      <c r="Q36" s="91">
        <v>7132.89</v>
      </c>
      <c r="R36" s="77">
        <f t="shared" si="13"/>
        <v>0.528362222222222</v>
      </c>
      <c r="S36" s="91"/>
      <c r="T36" s="91">
        <v>0</v>
      </c>
      <c r="U36" s="92" t="s">
        <v>1871</v>
      </c>
      <c r="W36" s="91">
        <v>15909.14</v>
      </c>
      <c r="X36" s="77">
        <f t="shared" si="14"/>
        <v>1.17845481481481</v>
      </c>
      <c r="Y36" s="91"/>
      <c r="Z36" s="91">
        <v>150</v>
      </c>
      <c r="AA36" s="92" t="s">
        <v>1892</v>
      </c>
      <c r="AB36" s="104" t="s">
        <v>1840</v>
      </c>
      <c r="AC36" s="19"/>
      <c r="AD36" s="19"/>
      <c r="AE36" s="105"/>
      <c r="AF36" s="106"/>
      <c r="AG36" s="106"/>
      <c r="AH36" s="106"/>
      <c r="AJ36" s="19"/>
      <c r="AK36" s="105"/>
      <c r="AL36" s="19"/>
      <c r="AM36" s="19"/>
      <c r="AN36" s="19"/>
      <c r="AP36" s="11">
        <f t="shared" si="15"/>
        <v>0</v>
      </c>
      <c r="AQ36" s="11">
        <f t="shared" si="16"/>
        <v>150</v>
      </c>
      <c r="AR36" s="11">
        <f t="shared" si="17"/>
        <v>-300</v>
      </c>
    </row>
    <row r="37" spans="1:44">
      <c r="A37" s="69">
        <v>58</v>
      </c>
      <c r="B37" s="69">
        <v>716</v>
      </c>
      <c r="C37" s="70" t="s">
        <v>1893</v>
      </c>
      <c r="D37" s="70" t="s">
        <v>49</v>
      </c>
      <c r="E37" s="63">
        <v>20</v>
      </c>
      <c r="F37" s="71">
        <v>150</v>
      </c>
      <c r="G37" s="59">
        <f t="shared" si="11"/>
        <v>450</v>
      </c>
      <c r="H37" s="65">
        <v>14000</v>
      </c>
      <c r="I37" s="65">
        <f t="shared" si="10"/>
        <v>3544.15784126408</v>
      </c>
      <c r="J37" s="83">
        <v>0.253154131518863</v>
      </c>
      <c r="K37" s="84">
        <v>9297.87</v>
      </c>
      <c r="L37" s="85">
        <f t="shared" si="12"/>
        <v>0.664133571428571</v>
      </c>
      <c r="M37" s="86"/>
      <c r="N37" s="84">
        <v>0</v>
      </c>
      <c r="O37" s="87"/>
      <c r="P37" s="88"/>
      <c r="Q37" s="84">
        <v>7717.51</v>
      </c>
      <c r="R37" s="85">
        <f t="shared" si="13"/>
        <v>0.551250714285714</v>
      </c>
      <c r="S37" s="84"/>
      <c r="T37" s="84">
        <v>0</v>
      </c>
      <c r="U37" s="84"/>
      <c r="W37" s="97">
        <v>11368.71</v>
      </c>
      <c r="X37" s="98">
        <f t="shared" si="14"/>
        <v>0.812050714285714</v>
      </c>
      <c r="Y37" s="97"/>
      <c r="Z37" s="97">
        <v>0</v>
      </c>
      <c r="AA37" s="103"/>
      <c r="AP37" s="11">
        <f t="shared" si="15"/>
        <v>0</v>
      </c>
      <c r="AQ37" s="11">
        <f t="shared" si="16"/>
        <v>0</v>
      </c>
      <c r="AR37" s="11">
        <f t="shared" si="17"/>
        <v>-450</v>
      </c>
    </row>
    <row r="38" ht="24" spans="1:44">
      <c r="A38" s="69">
        <v>59</v>
      </c>
      <c r="B38" s="69">
        <v>748</v>
      </c>
      <c r="C38" s="70" t="s">
        <v>1894</v>
      </c>
      <c r="D38" s="70" t="s">
        <v>49</v>
      </c>
      <c r="E38" s="63">
        <v>20</v>
      </c>
      <c r="F38" s="71">
        <v>150</v>
      </c>
      <c r="G38" s="59">
        <f t="shared" si="11"/>
        <v>450</v>
      </c>
      <c r="H38" s="65">
        <v>12000</v>
      </c>
      <c r="I38" s="65">
        <f t="shared" si="10"/>
        <v>2796.02082924546</v>
      </c>
      <c r="J38" s="83">
        <v>0.233001735770455</v>
      </c>
      <c r="K38" s="84">
        <v>24302.36</v>
      </c>
      <c r="L38" s="90">
        <f t="shared" si="12"/>
        <v>2.02519666666667</v>
      </c>
      <c r="M38" s="86">
        <v>300</v>
      </c>
      <c r="N38" s="84">
        <v>150</v>
      </c>
      <c r="O38" s="87" t="s">
        <v>1895</v>
      </c>
      <c r="P38" s="88" t="s">
        <v>1840</v>
      </c>
      <c r="Q38" s="84">
        <v>16087</v>
      </c>
      <c r="R38" s="90">
        <f t="shared" si="13"/>
        <v>1.34058333333333</v>
      </c>
      <c r="S38" s="84">
        <v>150</v>
      </c>
      <c r="T38" s="84">
        <v>150</v>
      </c>
      <c r="U38" s="84" t="s">
        <v>1896</v>
      </c>
      <c r="V38" s="42" t="s">
        <v>1840</v>
      </c>
      <c r="W38" s="97">
        <v>13121.52</v>
      </c>
      <c r="X38" s="99">
        <f t="shared" si="14"/>
        <v>1.09346</v>
      </c>
      <c r="Y38" s="97">
        <v>300</v>
      </c>
      <c r="Z38" s="97">
        <v>150</v>
      </c>
      <c r="AA38" s="103" t="s">
        <v>1897</v>
      </c>
      <c r="AB38" s="43" t="s">
        <v>1840</v>
      </c>
      <c r="AP38" s="11">
        <f t="shared" si="15"/>
        <v>750</v>
      </c>
      <c r="AQ38" s="11">
        <f t="shared" si="16"/>
        <v>450</v>
      </c>
      <c r="AR38" s="11">
        <f t="shared" si="17"/>
        <v>750</v>
      </c>
    </row>
    <row r="39" spans="1:44">
      <c r="A39" s="69">
        <v>60</v>
      </c>
      <c r="B39" s="69">
        <v>103199</v>
      </c>
      <c r="C39" s="70" t="s">
        <v>1898</v>
      </c>
      <c r="D39" s="70" t="s">
        <v>47</v>
      </c>
      <c r="E39" s="63">
        <v>20</v>
      </c>
      <c r="F39" s="71">
        <v>150</v>
      </c>
      <c r="G39" s="59">
        <f t="shared" si="11"/>
        <v>450</v>
      </c>
      <c r="H39" s="65">
        <v>12000</v>
      </c>
      <c r="I39" s="65">
        <f t="shared" si="10"/>
        <v>3004.28093533322</v>
      </c>
      <c r="J39" s="83">
        <v>0.250356744611102</v>
      </c>
      <c r="K39" s="84">
        <v>8016.16</v>
      </c>
      <c r="L39" s="85">
        <f t="shared" si="12"/>
        <v>0.668013333333333</v>
      </c>
      <c r="M39" s="86"/>
      <c r="N39" s="84">
        <v>0</v>
      </c>
      <c r="O39" s="87"/>
      <c r="P39" s="88"/>
      <c r="Q39" s="86">
        <v>12043.84</v>
      </c>
      <c r="R39" s="85">
        <f t="shared" si="13"/>
        <v>1.00365333333333</v>
      </c>
      <c r="S39" s="84"/>
      <c r="T39" s="84">
        <v>150</v>
      </c>
      <c r="U39" s="84"/>
      <c r="V39" s="42" t="s">
        <v>1840</v>
      </c>
      <c r="W39" s="97">
        <v>7915</v>
      </c>
      <c r="X39" s="98">
        <f t="shared" si="14"/>
        <v>0.659583333333333</v>
      </c>
      <c r="Y39" s="97"/>
      <c r="Z39" s="97">
        <v>0</v>
      </c>
      <c r="AA39" s="103"/>
      <c r="AP39" s="11">
        <f t="shared" si="15"/>
        <v>0</v>
      </c>
      <c r="AQ39" s="11">
        <f t="shared" si="16"/>
        <v>150</v>
      </c>
      <c r="AR39" s="11">
        <f t="shared" si="17"/>
        <v>-300</v>
      </c>
    </row>
    <row r="40" spans="1:44">
      <c r="A40" s="66">
        <v>61</v>
      </c>
      <c r="B40" s="66">
        <v>745</v>
      </c>
      <c r="C40" s="67" t="s">
        <v>1899</v>
      </c>
      <c r="D40" s="67" t="s">
        <v>53</v>
      </c>
      <c r="E40" s="57">
        <v>21</v>
      </c>
      <c r="F40" s="68">
        <v>150</v>
      </c>
      <c r="G40" s="59">
        <f t="shared" si="11"/>
        <v>450</v>
      </c>
      <c r="H40" s="60">
        <v>12000</v>
      </c>
      <c r="I40" s="60">
        <f t="shared" si="10"/>
        <v>2607.42358836976</v>
      </c>
      <c r="J40" s="77">
        <v>0.217285299030813</v>
      </c>
      <c r="K40" s="78">
        <v>12726.9</v>
      </c>
      <c r="L40" s="79">
        <f t="shared" si="12"/>
        <v>1.060575</v>
      </c>
      <c r="M40" s="80"/>
      <c r="N40" s="78">
        <v>150</v>
      </c>
      <c r="O40" s="81"/>
      <c r="P40" s="42" t="s">
        <v>1840</v>
      </c>
      <c r="Q40" s="78">
        <v>7861.87</v>
      </c>
      <c r="R40" s="79">
        <f t="shared" si="13"/>
        <v>0.655155833333333</v>
      </c>
      <c r="S40" s="78"/>
      <c r="T40" s="78">
        <v>0</v>
      </c>
      <c r="U40" s="78"/>
      <c r="W40" s="78">
        <v>13264.41</v>
      </c>
      <c r="X40" s="79">
        <f t="shared" si="14"/>
        <v>1.1053675</v>
      </c>
      <c r="Y40" s="78"/>
      <c r="Z40" s="78">
        <v>150</v>
      </c>
      <c r="AA40" s="81"/>
      <c r="AB40" s="43" t="s">
        <v>1840</v>
      </c>
      <c r="AP40" s="11">
        <f t="shared" si="15"/>
        <v>0</v>
      </c>
      <c r="AQ40" s="11">
        <f t="shared" si="16"/>
        <v>300</v>
      </c>
      <c r="AR40" s="11">
        <f t="shared" si="17"/>
        <v>-150</v>
      </c>
    </row>
    <row r="41" spans="1:44">
      <c r="A41" s="66">
        <v>62</v>
      </c>
      <c r="B41" s="66">
        <v>539</v>
      </c>
      <c r="C41" s="67" t="s">
        <v>1900</v>
      </c>
      <c r="D41" s="67" t="s">
        <v>49</v>
      </c>
      <c r="E41" s="57">
        <v>21</v>
      </c>
      <c r="F41" s="68">
        <v>150</v>
      </c>
      <c r="G41" s="59">
        <f t="shared" si="11"/>
        <v>450</v>
      </c>
      <c r="H41" s="60">
        <v>12000</v>
      </c>
      <c r="I41" s="60">
        <f t="shared" si="10"/>
        <v>2521.13822099543</v>
      </c>
      <c r="J41" s="77">
        <v>0.210094851749619</v>
      </c>
      <c r="K41" s="78">
        <v>13048.32</v>
      </c>
      <c r="L41" s="89">
        <f t="shared" si="12"/>
        <v>1.08736</v>
      </c>
      <c r="M41" s="80">
        <v>150</v>
      </c>
      <c r="N41" s="78">
        <v>150</v>
      </c>
      <c r="O41" s="81" t="s">
        <v>1841</v>
      </c>
      <c r="P41" s="42" t="s">
        <v>1840</v>
      </c>
      <c r="Q41" s="78">
        <v>13256.67</v>
      </c>
      <c r="R41" s="89">
        <f t="shared" si="13"/>
        <v>1.1047225</v>
      </c>
      <c r="S41" s="78">
        <v>150</v>
      </c>
      <c r="T41" s="78">
        <v>150</v>
      </c>
      <c r="U41" s="78" t="s">
        <v>1901</v>
      </c>
      <c r="V41" s="42" t="s">
        <v>1840</v>
      </c>
      <c r="W41" s="78">
        <v>15357.3</v>
      </c>
      <c r="X41" s="89">
        <f t="shared" si="14"/>
        <v>1.279775</v>
      </c>
      <c r="Y41" s="78">
        <v>150</v>
      </c>
      <c r="Z41" s="78">
        <v>150</v>
      </c>
      <c r="AA41" s="81" t="s">
        <v>1841</v>
      </c>
      <c r="AB41" s="43" t="s">
        <v>1840</v>
      </c>
      <c r="AP41" s="11">
        <f t="shared" si="15"/>
        <v>450</v>
      </c>
      <c r="AQ41" s="11">
        <f t="shared" si="16"/>
        <v>450</v>
      </c>
      <c r="AR41" s="11">
        <f t="shared" si="17"/>
        <v>450</v>
      </c>
    </row>
    <row r="42" spans="1:44">
      <c r="A42" s="66">
        <v>63</v>
      </c>
      <c r="B42" s="66">
        <v>102479</v>
      </c>
      <c r="C42" s="67" t="s">
        <v>1902</v>
      </c>
      <c r="D42" s="67" t="s">
        <v>47</v>
      </c>
      <c r="E42" s="57">
        <v>21</v>
      </c>
      <c r="F42" s="68">
        <v>150</v>
      </c>
      <c r="G42" s="59">
        <f t="shared" si="11"/>
        <v>450</v>
      </c>
      <c r="H42" s="60">
        <v>11000</v>
      </c>
      <c r="I42" s="60">
        <f t="shared" si="10"/>
        <v>2887.20942180592</v>
      </c>
      <c r="J42" s="77">
        <v>0.262473583800538</v>
      </c>
      <c r="K42" s="78">
        <v>11208.18</v>
      </c>
      <c r="L42" s="79">
        <f t="shared" si="12"/>
        <v>1.01892545454545</v>
      </c>
      <c r="M42" s="80"/>
      <c r="N42" s="78">
        <v>150</v>
      </c>
      <c r="O42" s="81"/>
      <c r="P42" s="42" t="s">
        <v>1840</v>
      </c>
      <c r="Q42" s="78">
        <v>11048.95</v>
      </c>
      <c r="R42" s="79">
        <f t="shared" si="13"/>
        <v>1.00445</v>
      </c>
      <c r="S42" s="78"/>
      <c r="T42" s="78">
        <v>150</v>
      </c>
      <c r="U42" s="78"/>
      <c r="V42" s="42" t="s">
        <v>1840</v>
      </c>
      <c r="W42" s="78">
        <v>11102.99</v>
      </c>
      <c r="X42" s="79">
        <f t="shared" si="14"/>
        <v>1.00936272727273</v>
      </c>
      <c r="Y42" s="78"/>
      <c r="Z42" s="78">
        <v>150</v>
      </c>
      <c r="AA42" s="81"/>
      <c r="AB42" s="43" t="s">
        <v>1840</v>
      </c>
      <c r="AP42" s="11">
        <f t="shared" si="15"/>
        <v>0</v>
      </c>
      <c r="AQ42" s="11">
        <f t="shared" si="16"/>
        <v>450</v>
      </c>
      <c r="AR42" s="11">
        <f t="shared" si="17"/>
        <v>0</v>
      </c>
    </row>
    <row r="43" spans="1:44">
      <c r="A43" s="69">
        <v>64</v>
      </c>
      <c r="B43" s="69">
        <v>311</v>
      </c>
      <c r="C43" s="70" t="s">
        <v>1903</v>
      </c>
      <c r="D43" s="70" t="s">
        <v>53</v>
      </c>
      <c r="E43" s="63">
        <v>22</v>
      </c>
      <c r="F43" s="71">
        <v>150</v>
      </c>
      <c r="G43" s="59">
        <f t="shared" si="11"/>
        <v>450</v>
      </c>
      <c r="H43" s="65">
        <v>12000</v>
      </c>
      <c r="I43" s="65">
        <f t="shared" si="10"/>
        <v>2220</v>
      </c>
      <c r="J43" s="83">
        <v>0.185</v>
      </c>
      <c r="K43" s="84">
        <v>13098.73</v>
      </c>
      <c r="L43" s="90">
        <f t="shared" si="12"/>
        <v>1.09156083333333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12462.98</v>
      </c>
      <c r="R43" s="85">
        <f t="shared" si="13"/>
        <v>1.03858166666667</v>
      </c>
      <c r="S43" s="84"/>
      <c r="T43" s="84">
        <v>150</v>
      </c>
      <c r="U43" s="84"/>
      <c r="V43" s="42" t="s">
        <v>1840</v>
      </c>
      <c r="W43" s="97">
        <v>18812.81</v>
      </c>
      <c r="X43" s="99">
        <f t="shared" si="14"/>
        <v>1.56773416666667</v>
      </c>
      <c r="Y43" s="97">
        <v>150</v>
      </c>
      <c r="Z43" s="97">
        <v>150</v>
      </c>
      <c r="AA43" s="103" t="s">
        <v>1841</v>
      </c>
      <c r="AB43" s="43" t="s">
        <v>1840</v>
      </c>
      <c r="AP43" s="11">
        <f t="shared" si="15"/>
        <v>300</v>
      </c>
      <c r="AQ43" s="11">
        <f t="shared" si="16"/>
        <v>450</v>
      </c>
      <c r="AR43" s="11">
        <f t="shared" si="17"/>
        <v>300</v>
      </c>
    </row>
    <row r="44" spans="1:44">
      <c r="A44" s="69">
        <v>65</v>
      </c>
      <c r="B44" s="69">
        <v>355</v>
      </c>
      <c r="C44" s="70" t="s">
        <v>1904</v>
      </c>
      <c r="D44" s="70" t="s">
        <v>47</v>
      </c>
      <c r="E44" s="63">
        <v>22</v>
      </c>
      <c r="F44" s="71">
        <v>150</v>
      </c>
      <c r="G44" s="59">
        <f t="shared" si="11"/>
        <v>450</v>
      </c>
      <c r="H44" s="65">
        <v>13000</v>
      </c>
      <c r="I44" s="65">
        <f t="shared" ref="I44:I107" si="18">H44*J44</f>
        <v>2696.35276343814</v>
      </c>
      <c r="J44" s="83">
        <v>0.207411751033703</v>
      </c>
      <c r="K44" s="84">
        <v>13060.61</v>
      </c>
      <c r="L44" s="85">
        <f t="shared" si="12"/>
        <v>1.00466230769231</v>
      </c>
      <c r="M44" s="86"/>
      <c r="N44" s="84">
        <v>150</v>
      </c>
      <c r="O44" s="87"/>
      <c r="P44" s="88" t="s">
        <v>1840</v>
      </c>
      <c r="Q44" s="84">
        <v>13147.24</v>
      </c>
      <c r="R44" s="85">
        <f t="shared" si="13"/>
        <v>1.01132615384615</v>
      </c>
      <c r="S44" s="84"/>
      <c r="T44" s="84">
        <v>150</v>
      </c>
      <c r="U44" s="84"/>
      <c r="V44" s="42" t="s">
        <v>1840</v>
      </c>
      <c r="W44" s="97">
        <v>17557.91</v>
      </c>
      <c r="X44" s="98">
        <f t="shared" si="14"/>
        <v>1.35060846153846</v>
      </c>
      <c r="Y44" s="97"/>
      <c r="Z44" s="97">
        <v>150</v>
      </c>
      <c r="AA44" s="103"/>
      <c r="AB44" s="43" t="s">
        <v>1840</v>
      </c>
      <c r="AP44" s="11">
        <f t="shared" si="15"/>
        <v>0</v>
      </c>
      <c r="AQ44" s="11">
        <f t="shared" si="16"/>
        <v>450</v>
      </c>
      <c r="AR44" s="11">
        <f t="shared" si="17"/>
        <v>0</v>
      </c>
    </row>
    <row r="45" spans="1:44">
      <c r="A45" s="69">
        <v>66</v>
      </c>
      <c r="B45" s="69">
        <v>104428</v>
      </c>
      <c r="C45" s="70" t="s">
        <v>1905</v>
      </c>
      <c r="D45" s="70" t="s">
        <v>55</v>
      </c>
      <c r="E45" s="63">
        <v>22</v>
      </c>
      <c r="F45" s="71">
        <v>150</v>
      </c>
      <c r="G45" s="59">
        <f t="shared" ref="G45:G76" si="19">F45*3</f>
        <v>450</v>
      </c>
      <c r="H45" s="65">
        <v>13000</v>
      </c>
      <c r="I45" s="65">
        <f t="shared" si="18"/>
        <v>3112.68440881857</v>
      </c>
      <c r="J45" s="83">
        <v>0.239437262216813</v>
      </c>
      <c r="K45" s="84">
        <v>13249.7</v>
      </c>
      <c r="L45" s="85">
        <f t="shared" ref="L45:L76" si="20">K45/H45</f>
        <v>1.01920769230769</v>
      </c>
      <c r="M45" s="86"/>
      <c r="N45" s="84">
        <v>150</v>
      </c>
      <c r="O45" s="87"/>
      <c r="P45" s="88" t="s">
        <v>1840</v>
      </c>
      <c r="Q45" s="84">
        <v>14223.92</v>
      </c>
      <c r="R45" s="90">
        <f t="shared" ref="R45:R76" si="21">Q45/H45</f>
        <v>1.09414769230769</v>
      </c>
      <c r="S45" s="84">
        <v>150</v>
      </c>
      <c r="T45" s="84">
        <v>150</v>
      </c>
      <c r="U45" s="84" t="s">
        <v>1841</v>
      </c>
      <c r="V45" s="42" t="s">
        <v>1840</v>
      </c>
      <c r="W45" s="97">
        <v>13774.43</v>
      </c>
      <c r="X45" s="98">
        <f t="shared" ref="X45:X76" si="22">W45/H45</f>
        <v>1.05957153846154</v>
      </c>
      <c r="Y45" s="97"/>
      <c r="Z45" s="97">
        <v>150</v>
      </c>
      <c r="AA45" s="103"/>
      <c r="AB45" s="43" t="s">
        <v>1840</v>
      </c>
      <c r="AP45" s="11">
        <f t="shared" ref="AP45:AP76" si="23">M45+S45+Y45+AF45+AL45</f>
        <v>150</v>
      </c>
      <c r="AQ45" s="11">
        <f t="shared" ref="AQ45:AQ76" si="24">N45+T45+Z45+AG45+AM45</f>
        <v>450</v>
      </c>
      <c r="AR45" s="11">
        <f t="shared" ref="AR45:AR76" si="25">(AP45+AQ45)-G45</f>
        <v>150</v>
      </c>
    </row>
    <row r="46" spans="1:44">
      <c r="A46" s="66">
        <v>67</v>
      </c>
      <c r="B46" s="66">
        <v>102564</v>
      </c>
      <c r="C46" s="67" t="s">
        <v>1906</v>
      </c>
      <c r="D46" s="67" t="s">
        <v>59</v>
      </c>
      <c r="E46" s="57">
        <v>23</v>
      </c>
      <c r="F46" s="68">
        <v>150</v>
      </c>
      <c r="G46" s="59">
        <f t="shared" si="19"/>
        <v>450</v>
      </c>
      <c r="H46" s="60">
        <v>10000</v>
      </c>
      <c r="I46" s="60">
        <f t="shared" si="18"/>
        <v>2553.9848341911</v>
      </c>
      <c r="J46" s="77">
        <v>0.25539848341911</v>
      </c>
      <c r="K46" s="78">
        <v>5500.94</v>
      </c>
      <c r="L46" s="79">
        <f t="shared" si="20"/>
        <v>0.550094</v>
      </c>
      <c r="M46" s="80"/>
      <c r="N46" s="78">
        <v>0</v>
      </c>
      <c r="O46" s="81"/>
      <c r="Q46" s="78">
        <v>11051.22</v>
      </c>
      <c r="R46" s="79">
        <f t="shared" si="21"/>
        <v>1.105122</v>
      </c>
      <c r="S46" s="78"/>
      <c r="T46" s="78">
        <v>150</v>
      </c>
      <c r="U46" s="78"/>
      <c r="V46" s="42" t="s">
        <v>1840</v>
      </c>
      <c r="W46" s="78">
        <v>6399.15</v>
      </c>
      <c r="X46" s="79">
        <f t="shared" si="22"/>
        <v>0.639915</v>
      </c>
      <c r="Y46" s="78"/>
      <c r="Z46" s="78">
        <v>0</v>
      </c>
      <c r="AA46" s="81"/>
      <c r="AP46" s="11">
        <f t="shared" si="23"/>
        <v>0</v>
      </c>
      <c r="AQ46" s="11">
        <f t="shared" si="24"/>
        <v>150</v>
      </c>
      <c r="AR46" s="11">
        <f t="shared" si="25"/>
        <v>-300</v>
      </c>
    </row>
    <row r="47" spans="1:44">
      <c r="A47" s="66">
        <v>68</v>
      </c>
      <c r="B47" s="66">
        <v>572</v>
      </c>
      <c r="C47" s="67" t="s">
        <v>1907</v>
      </c>
      <c r="D47" s="67" t="s">
        <v>47</v>
      </c>
      <c r="E47" s="57">
        <v>23</v>
      </c>
      <c r="F47" s="68">
        <v>150</v>
      </c>
      <c r="G47" s="59">
        <f t="shared" si="19"/>
        <v>450</v>
      </c>
      <c r="H47" s="60">
        <v>13000</v>
      </c>
      <c r="I47" s="60">
        <f t="shared" si="18"/>
        <v>3232.07804368849</v>
      </c>
      <c r="J47" s="77">
        <v>0.248621387976038</v>
      </c>
      <c r="K47" s="78">
        <v>9794.09</v>
      </c>
      <c r="L47" s="79">
        <f t="shared" si="20"/>
        <v>0.753391538461539</v>
      </c>
      <c r="M47" s="80"/>
      <c r="N47" s="78">
        <v>0</v>
      </c>
      <c r="O47" s="81"/>
      <c r="Q47" s="78">
        <v>7826.11</v>
      </c>
      <c r="R47" s="79">
        <f t="shared" si="21"/>
        <v>0.602008461538462</v>
      </c>
      <c r="S47" s="78"/>
      <c r="T47" s="78">
        <v>0</v>
      </c>
      <c r="U47" s="78"/>
      <c r="W47" s="78">
        <v>13658.71</v>
      </c>
      <c r="X47" s="89">
        <f t="shared" si="22"/>
        <v>1.05067</v>
      </c>
      <c r="Y47" s="78">
        <v>150</v>
      </c>
      <c r="Z47" s="78">
        <v>150</v>
      </c>
      <c r="AA47" s="81" t="s">
        <v>1908</v>
      </c>
      <c r="AB47" s="43" t="s">
        <v>1840</v>
      </c>
      <c r="AP47" s="11">
        <f t="shared" si="23"/>
        <v>150</v>
      </c>
      <c r="AQ47" s="11">
        <f t="shared" si="24"/>
        <v>150</v>
      </c>
      <c r="AR47" s="11">
        <f t="shared" si="25"/>
        <v>-150</v>
      </c>
    </row>
    <row r="48" spans="1:44">
      <c r="A48" s="66">
        <v>69</v>
      </c>
      <c r="B48" s="66">
        <v>105910</v>
      </c>
      <c r="C48" s="67" t="s">
        <v>1909</v>
      </c>
      <c r="D48" s="67" t="s">
        <v>51</v>
      </c>
      <c r="E48" s="57">
        <v>23</v>
      </c>
      <c r="F48" s="68">
        <v>150</v>
      </c>
      <c r="G48" s="59">
        <f t="shared" si="19"/>
        <v>450</v>
      </c>
      <c r="H48" s="60">
        <v>12000</v>
      </c>
      <c r="I48" s="60">
        <f t="shared" si="18"/>
        <v>3087.32656099038</v>
      </c>
      <c r="J48" s="77">
        <v>0.257277213415865</v>
      </c>
      <c r="K48" s="78">
        <v>13007.1</v>
      </c>
      <c r="L48" s="89">
        <f t="shared" si="20"/>
        <v>1.083925</v>
      </c>
      <c r="M48" s="80">
        <v>300</v>
      </c>
      <c r="N48" s="78">
        <v>150</v>
      </c>
      <c r="O48" s="81" t="s">
        <v>1910</v>
      </c>
      <c r="P48" s="42" t="s">
        <v>1840</v>
      </c>
      <c r="Q48" s="78">
        <v>13528.49</v>
      </c>
      <c r="R48" s="89">
        <f t="shared" si="21"/>
        <v>1.12737416666667</v>
      </c>
      <c r="S48" s="78">
        <v>150</v>
      </c>
      <c r="T48" s="78">
        <v>150</v>
      </c>
      <c r="U48" s="78" t="s">
        <v>1911</v>
      </c>
      <c r="V48" s="42" t="s">
        <v>1840</v>
      </c>
      <c r="W48" s="78">
        <v>12022.51</v>
      </c>
      <c r="X48" s="79">
        <f t="shared" si="22"/>
        <v>1.00187583333333</v>
      </c>
      <c r="Y48" s="78"/>
      <c r="Z48" s="78">
        <v>150</v>
      </c>
      <c r="AA48" s="81"/>
      <c r="AB48" s="43" t="s">
        <v>1840</v>
      </c>
      <c r="AP48" s="11">
        <f t="shared" si="23"/>
        <v>450</v>
      </c>
      <c r="AQ48" s="11">
        <f t="shared" si="24"/>
        <v>450</v>
      </c>
      <c r="AR48" s="11">
        <f t="shared" si="25"/>
        <v>450</v>
      </c>
    </row>
    <row r="49" spans="1:44">
      <c r="A49" s="69">
        <v>70</v>
      </c>
      <c r="B49" s="69">
        <v>102935</v>
      </c>
      <c r="C49" s="70" t="s">
        <v>1912</v>
      </c>
      <c r="D49" s="70" t="s">
        <v>47</v>
      </c>
      <c r="E49" s="63">
        <v>24</v>
      </c>
      <c r="F49" s="71">
        <v>150</v>
      </c>
      <c r="G49" s="59">
        <f t="shared" si="19"/>
        <v>450</v>
      </c>
      <c r="H49" s="65">
        <v>10000</v>
      </c>
      <c r="I49" s="65">
        <f t="shared" si="18"/>
        <v>2785.2541967656</v>
      </c>
      <c r="J49" s="83">
        <v>0.27852541967656</v>
      </c>
      <c r="K49" s="84">
        <v>14716.76</v>
      </c>
      <c r="L49" s="90">
        <f t="shared" si="20"/>
        <v>1.471676</v>
      </c>
      <c r="M49" s="86">
        <v>150</v>
      </c>
      <c r="N49" s="84">
        <v>150</v>
      </c>
      <c r="O49" s="87" t="s">
        <v>1841</v>
      </c>
      <c r="P49" s="88" t="s">
        <v>1840</v>
      </c>
      <c r="Q49" s="84">
        <v>6872.67</v>
      </c>
      <c r="R49" s="85">
        <f t="shared" si="21"/>
        <v>0.687267</v>
      </c>
      <c r="S49" s="84"/>
      <c r="T49" s="84">
        <v>0</v>
      </c>
      <c r="U49" s="84"/>
      <c r="W49" s="100">
        <v>10569.13</v>
      </c>
      <c r="X49" s="98">
        <f t="shared" si="22"/>
        <v>1.056913</v>
      </c>
      <c r="Y49" s="97"/>
      <c r="Z49" s="97">
        <v>150</v>
      </c>
      <c r="AA49" s="103"/>
      <c r="AB49" s="43" t="s">
        <v>1840</v>
      </c>
      <c r="AP49" s="11">
        <f t="shared" si="23"/>
        <v>150</v>
      </c>
      <c r="AQ49" s="11">
        <f t="shared" si="24"/>
        <v>300</v>
      </c>
      <c r="AR49" s="11">
        <f t="shared" si="25"/>
        <v>0</v>
      </c>
    </row>
    <row r="50" spans="1:44">
      <c r="A50" s="69">
        <v>71</v>
      </c>
      <c r="B50" s="69">
        <v>721</v>
      </c>
      <c r="C50" s="70" t="s">
        <v>1913</v>
      </c>
      <c r="D50" s="70" t="s">
        <v>59</v>
      </c>
      <c r="E50" s="63">
        <v>24</v>
      </c>
      <c r="F50" s="71">
        <v>150</v>
      </c>
      <c r="G50" s="59">
        <f t="shared" si="19"/>
        <v>450</v>
      </c>
      <c r="H50" s="65">
        <v>12000</v>
      </c>
      <c r="I50" s="65">
        <f t="shared" si="18"/>
        <v>3002.82239236596</v>
      </c>
      <c r="J50" s="83">
        <v>0.25023519936383</v>
      </c>
      <c r="K50" s="84">
        <v>12058.45</v>
      </c>
      <c r="L50" s="85">
        <f t="shared" si="20"/>
        <v>1.00487083333333</v>
      </c>
      <c r="M50" s="86"/>
      <c r="N50" s="84">
        <v>150</v>
      </c>
      <c r="O50" s="87"/>
      <c r="P50" s="88" t="s">
        <v>1840</v>
      </c>
      <c r="Q50" s="84">
        <v>12329.03</v>
      </c>
      <c r="R50" s="90">
        <f t="shared" si="21"/>
        <v>1.02741916666667</v>
      </c>
      <c r="S50" s="84">
        <v>150</v>
      </c>
      <c r="T50" s="84">
        <v>150</v>
      </c>
      <c r="U50" s="84" t="s">
        <v>1914</v>
      </c>
      <c r="V50" s="42" t="s">
        <v>1840</v>
      </c>
      <c r="W50" s="97">
        <v>9995.23</v>
      </c>
      <c r="X50" s="98">
        <f t="shared" si="22"/>
        <v>0.832935833333333</v>
      </c>
      <c r="Y50" s="97"/>
      <c r="Z50" s="97">
        <v>0</v>
      </c>
      <c r="AA50" s="103"/>
      <c r="AP50" s="11">
        <f t="shared" si="23"/>
        <v>150</v>
      </c>
      <c r="AQ50" s="11">
        <f t="shared" si="24"/>
        <v>300</v>
      </c>
      <c r="AR50" s="11">
        <f t="shared" si="25"/>
        <v>0</v>
      </c>
    </row>
    <row r="51" ht="24" spans="1:44">
      <c r="A51" s="69">
        <v>72</v>
      </c>
      <c r="B51" s="69">
        <v>367</v>
      </c>
      <c r="C51" s="70" t="s">
        <v>1915</v>
      </c>
      <c r="D51" s="70" t="s">
        <v>55</v>
      </c>
      <c r="E51" s="63">
        <v>24</v>
      </c>
      <c r="F51" s="71">
        <v>150</v>
      </c>
      <c r="G51" s="59">
        <f t="shared" si="19"/>
        <v>450</v>
      </c>
      <c r="H51" s="65">
        <v>12000</v>
      </c>
      <c r="I51" s="65">
        <f t="shared" si="18"/>
        <v>2452.84224824324</v>
      </c>
      <c r="J51" s="83">
        <v>0.204403520686937</v>
      </c>
      <c r="K51" s="84">
        <v>13033.05</v>
      </c>
      <c r="L51" s="85">
        <f t="shared" si="20"/>
        <v>1.0860875</v>
      </c>
      <c r="M51" s="86"/>
      <c r="N51" s="84">
        <v>150</v>
      </c>
      <c r="O51" s="87"/>
      <c r="P51" s="88" t="s">
        <v>1840</v>
      </c>
      <c r="Q51" s="84">
        <v>12092.4</v>
      </c>
      <c r="R51" s="85">
        <f t="shared" si="21"/>
        <v>1.0077</v>
      </c>
      <c r="S51" s="84"/>
      <c r="T51" s="84">
        <v>150</v>
      </c>
      <c r="U51" s="84"/>
      <c r="V51" s="42" t="s">
        <v>1840</v>
      </c>
      <c r="W51" s="97">
        <v>14696.84</v>
      </c>
      <c r="X51" s="99">
        <f t="shared" si="22"/>
        <v>1.22473666666667</v>
      </c>
      <c r="Y51" s="97">
        <v>300</v>
      </c>
      <c r="Z51" s="97">
        <v>150</v>
      </c>
      <c r="AA51" s="103" t="s">
        <v>1916</v>
      </c>
      <c r="AB51" s="43" t="s">
        <v>1840</v>
      </c>
      <c r="AP51" s="11">
        <f t="shared" si="23"/>
        <v>300</v>
      </c>
      <c r="AQ51" s="11">
        <f t="shared" si="24"/>
        <v>450</v>
      </c>
      <c r="AR51" s="11">
        <f t="shared" si="25"/>
        <v>300</v>
      </c>
    </row>
    <row r="52" spans="1:44">
      <c r="A52" s="66">
        <v>73</v>
      </c>
      <c r="B52" s="66">
        <v>107728</v>
      </c>
      <c r="C52" s="67" t="s">
        <v>1917</v>
      </c>
      <c r="D52" s="67" t="s">
        <v>49</v>
      </c>
      <c r="E52" s="57">
        <v>25</v>
      </c>
      <c r="F52" s="68">
        <v>150</v>
      </c>
      <c r="G52" s="59">
        <f t="shared" si="19"/>
        <v>450</v>
      </c>
      <c r="H52" s="60">
        <v>12000</v>
      </c>
      <c r="I52" s="60">
        <f t="shared" si="18"/>
        <v>2440.87701884138</v>
      </c>
      <c r="J52" s="77">
        <v>0.203406418236782</v>
      </c>
      <c r="K52" s="78">
        <v>14741.33</v>
      </c>
      <c r="L52" s="89">
        <f t="shared" si="20"/>
        <v>1.22844416666667</v>
      </c>
      <c r="M52" s="80">
        <v>150</v>
      </c>
      <c r="N52" s="78">
        <v>150</v>
      </c>
      <c r="O52" s="81" t="s">
        <v>1918</v>
      </c>
      <c r="P52" s="42" t="s">
        <v>1840</v>
      </c>
      <c r="Q52" s="78">
        <v>8519.04</v>
      </c>
      <c r="R52" s="79">
        <f t="shared" si="21"/>
        <v>0.70992</v>
      </c>
      <c r="S52" s="78"/>
      <c r="T52" s="78">
        <v>0</v>
      </c>
      <c r="U52" s="78"/>
      <c r="W52" s="78">
        <v>12627.02</v>
      </c>
      <c r="X52" s="79">
        <f t="shared" si="22"/>
        <v>1.05225166666667</v>
      </c>
      <c r="Y52" s="78"/>
      <c r="Z52" s="78">
        <v>150</v>
      </c>
      <c r="AA52" s="81"/>
      <c r="AB52" s="43" t="s">
        <v>1840</v>
      </c>
      <c r="AP52" s="11">
        <f t="shared" si="23"/>
        <v>150</v>
      </c>
      <c r="AQ52" s="11">
        <f t="shared" si="24"/>
        <v>300</v>
      </c>
      <c r="AR52" s="11">
        <f t="shared" si="25"/>
        <v>0</v>
      </c>
    </row>
    <row r="53" spans="1:44">
      <c r="A53" s="66">
        <v>74</v>
      </c>
      <c r="B53" s="66">
        <v>743</v>
      </c>
      <c r="C53" s="67" t="s">
        <v>1919</v>
      </c>
      <c r="D53" s="67" t="s">
        <v>51</v>
      </c>
      <c r="E53" s="57">
        <v>25</v>
      </c>
      <c r="F53" s="68">
        <v>150</v>
      </c>
      <c r="G53" s="59">
        <f t="shared" si="19"/>
        <v>450</v>
      </c>
      <c r="H53" s="60">
        <v>14000</v>
      </c>
      <c r="I53" s="60">
        <f t="shared" si="18"/>
        <v>3680.93439563581</v>
      </c>
      <c r="J53" s="77">
        <v>0.262923885402558</v>
      </c>
      <c r="K53" s="78">
        <v>10717.15</v>
      </c>
      <c r="L53" s="79">
        <f t="shared" si="20"/>
        <v>0.765510714285714</v>
      </c>
      <c r="M53" s="80"/>
      <c r="N53" s="78">
        <v>0</v>
      </c>
      <c r="O53" s="81"/>
      <c r="Q53" s="78">
        <v>14125.65</v>
      </c>
      <c r="R53" s="79">
        <f t="shared" si="21"/>
        <v>1.008975</v>
      </c>
      <c r="S53" s="78"/>
      <c r="T53" s="78">
        <v>150</v>
      </c>
      <c r="U53" s="78"/>
      <c r="V53" s="42" t="s">
        <v>1840</v>
      </c>
      <c r="W53" s="78">
        <v>8356.42</v>
      </c>
      <c r="X53" s="79">
        <f t="shared" si="22"/>
        <v>0.596887142857143</v>
      </c>
      <c r="Y53" s="78"/>
      <c r="Z53" s="78">
        <v>0</v>
      </c>
      <c r="AA53" s="81"/>
      <c r="AP53" s="11">
        <f t="shared" si="23"/>
        <v>0</v>
      </c>
      <c r="AQ53" s="11">
        <f t="shared" si="24"/>
        <v>150</v>
      </c>
      <c r="AR53" s="11">
        <f t="shared" si="25"/>
        <v>-300</v>
      </c>
    </row>
    <row r="54" spans="1:44">
      <c r="A54" s="66">
        <v>75</v>
      </c>
      <c r="B54" s="66">
        <v>587</v>
      </c>
      <c r="C54" s="67" t="s">
        <v>1920</v>
      </c>
      <c r="D54" s="67" t="s">
        <v>55</v>
      </c>
      <c r="E54" s="57">
        <v>25</v>
      </c>
      <c r="F54" s="68">
        <v>150</v>
      </c>
      <c r="G54" s="59">
        <f t="shared" si="19"/>
        <v>450</v>
      </c>
      <c r="H54" s="60">
        <v>13000</v>
      </c>
      <c r="I54" s="60">
        <f t="shared" si="18"/>
        <v>2708.46907780052</v>
      </c>
      <c r="J54" s="77">
        <v>0.208343775215425</v>
      </c>
      <c r="K54" s="78">
        <v>14000.6</v>
      </c>
      <c r="L54" s="79">
        <f t="shared" si="20"/>
        <v>1.07696923076923</v>
      </c>
      <c r="M54" s="80"/>
      <c r="N54" s="78">
        <v>150</v>
      </c>
      <c r="O54" s="81"/>
      <c r="P54" s="42" t="s">
        <v>1840</v>
      </c>
      <c r="Q54" s="78">
        <v>13187.27</v>
      </c>
      <c r="R54" s="89">
        <f t="shared" si="21"/>
        <v>1.01440538461538</v>
      </c>
      <c r="S54" s="78">
        <v>150</v>
      </c>
      <c r="T54" s="78">
        <v>150</v>
      </c>
      <c r="U54" s="78" t="s">
        <v>1921</v>
      </c>
      <c r="V54" s="42" t="s">
        <v>1840</v>
      </c>
      <c r="W54" s="78">
        <v>14126.2</v>
      </c>
      <c r="X54" s="89">
        <f t="shared" si="22"/>
        <v>1.08663076923077</v>
      </c>
      <c r="Y54" s="78">
        <v>150</v>
      </c>
      <c r="Z54" s="78">
        <v>150</v>
      </c>
      <c r="AA54" s="81" t="s">
        <v>1918</v>
      </c>
      <c r="AB54" s="43" t="s">
        <v>1840</v>
      </c>
      <c r="AP54" s="11">
        <f t="shared" si="23"/>
        <v>300</v>
      </c>
      <c r="AQ54" s="11">
        <f t="shared" si="24"/>
        <v>450</v>
      </c>
      <c r="AR54" s="11">
        <f t="shared" si="25"/>
        <v>300</v>
      </c>
    </row>
    <row r="55" spans="1:44">
      <c r="A55" s="69">
        <v>76</v>
      </c>
      <c r="B55" s="69">
        <v>710</v>
      </c>
      <c r="C55" s="70" t="s">
        <v>1922</v>
      </c>
      <c r="D55" s="70" t="s">
        <v>55</v>
      </c>
      <c r="E55" s="63">
        <v>26</v>
      </c>
      <c r="F55" s="71">
        <v>150</v>
      </c>
      <c r="G55" s="59">
        <f t="shared" si="19"/>
        <v>450</v>
      </c>
      <c r="H55" s="65">
        <v>10500</v>
      </c>
      <c r="I55" s="65">
        <f t="shared" si="18"/>
        <v>2760.00902010775</v>
      </c>
      <c r="J55" s="83">
        <v>0.262858001915024</v>
      </c>
      <c r="K55" s="84">
        <v>10520.63</v>
      </c>
      <c r="L55" s="85">
        <f t="shared" si="20"/>
        <v>1.00196476190476</v>
      </c>
      <c r="M55" s="86"/>
      <c r="N55" s="84">
        <v>150</v>
      </c>
      <c r="O55" s="87"/>
      <c r="P55" s="88" t="s">
        <v>1840</v>
      </c>
      <c r="Q55" s="84">
        <v>10599.4</v>
      </c>
      <c r="R55" s="85">
        <f t="shared" si="21"/>
        <v>1.00946666666667</v>
      </c>
      <c r="S55" s="84"/>
      <c r="T55" s="84">
        <v>150</v>
      </c>
      <c r="U55" s="84"/>
      <c r="V55" s="101"/>
      <c r="W55" s="97">
        <v>10898.34</v>
      </c>
      <c r="X55" s="99">
        <f t="shared" si="22"/>
        <v>1.03793714285714</v>
      </c>
      <c r="Y55" s="97">
        <v>300</v>
      </c>
      <c r="Z55" s="97">
        <v>150</v>
      </c>
      <c r="AA55" s="103" t="s">
        <v>1923</v>
      </c>
      <c r="AB55" s="43" t="s">
        <v>1840</v>
      </c>
      <c r="AP55" s="11">
        <f t="shared" si="23"/>
        <v>300</v>
      </c>
      <c r="AQ55" s="11">
        <f t="shared" si="24"/>
        <v>450</v>
      </c>
      <c r="AR55" s="11">
        <f t="shared" si="25"/>
        <v>300</v>
      </c>
    </row>
    <row r="56" spans="1:44">
      <c r="A56" s="69">
        <v>77</v>
      </c>
      <c r="B56" s="69">
        <v>108277</v>
      </c>
      <c r="C56" s="70" t="s">
        <v>1924</v>
      </c>
      <c r="D56" s="70" t="s">
        <v>53</v>
      </c>
      <c r="E56" s="63">
        <v>26</v>
      </c>
      <c r="F56" s="71">
        <v>150</v>
      </c>
      <c r="G56" s="59">
        <f t="shared" si="19"/>
        <v>450</v>
      </c>
      <c r="H56" s="65">
        <v>10500</v>
      </c>
      <c r="I56" s="65">
        <f t="shared" si="18"/>
        <v>2100</v>
      </c>
      <c r="J56" s="83">
        <v>0.2</v>
      </c>
      <c r="K56" s="84">
        <v>9062.53</v>
      </c>
      <c r="L56" s="85">
        <f t="shared" si="20"/>
        <v>0.863098095238095</v>
      </c>
      <c r="M56" s="86"/>
      <c r="N56" s="84">
        <v>0</v>
      </c>
      <c r="O56" s="87"/>
      <c r="P56" s="88"/>
      <c r="Q56" s="84">
        <v>9075.8</v>
      </c>
      <c r="R56" s="85">
        <f t="shared" si="21"/>
        <v>0.864361904761905</v>
      </c>
      <c r="S56" s="84"/>
      <c r="T56" s="84">
        <v>0</v>
      </c>
      <c r="U56" s="84"/>
      <c r="V56" s="101"/>
      <c r="W56" s="97">
        <v>5511.13</v>
      </c>
      <c r="X56" s="98">
        <f t="shared" si="22"/>
        <v>0.524869523809524</v>
      </c>
      <c r="Y56" s="97"/>
      <c r="Z56" s="97">
        <v>0</v>
      </c>
      <c r="AA56" s="103"/>
      <c r="AP56" s="11">
        <f t="shared" si="23"/>
        <v>0</v>
      </c>
      <c r="AQ56" s="11">
        <f t="shared" si="24"/>
        <v>0</v>
      </c>
      <c r="AR56" s="11">
        <f t="shared" si="25"/>
        <v>-450</v>
      </c>
    </row>
    <row r="57" spans="1:44">
      <c r="A57" s="69">
        <v>78</v>
      </c>
      <c r="B57" s="69">
        <v>570</v>
      </c>
      <c r="C57" s="70" t="s">
        <v>1925</v>
      </c>
      <c r="D57" s="70" t="s">
        <v>53</v>
      </c>
      <c r="E57" s="63">
        <v>26</v>
      </c>
      <c r="F57" s="71">
        <v>150</v>
      </c>
      <c r="G57" s="59">
        <f t="shared" si="19"/>
        <v>450</v>
      </c>
      <c r="H57" s="65">
        <v>10000</v>
      </c>
      <c r="I57" s="65">
        <f t="shared" si="18"/>
        <v>2045.59926977135</v>
      </c>
      <c r="J57" s="83">
        <v>0.204559926977135</v>
      </c>
      <c r="K57" s="84">
        <v>10293.58</v>
      </c>
      <c r="L57" s="90">
        <f t="shared" si="20"/>
        <v>1.029358</v>
      </c>
      <c r="M57" s="86">
        <v>150</v>
      </c>
      <c r="N57" s="84">
        <v>150</v>
      </c>
      <c r="O57" s="87" t="s">
        <v>1926</v>
      </c>
      <c r="P57" s="88" t="s">
        <v>1840</v>
      </c>
      <c r="Q57" s="84">
        <v>10205.88</v>
      </c>
      <c r="R57" s="90">
        <f t="shared" si="21"/>
        <v>1.020588</v>
      </c>
      <c r="S57" s="84">
        <v>150</v>
      </c>
      <c r="T57" s="84">
        <v>150</v>
      </c>
      <c r="U57" s="84" t="s">
        <v>1926</v>
      </c>
      <c r="V57" s="101" t="s">
        <v>1840</v>
      </c>
      <c r="W57" s="97">
        <v>7917.71</v>
      </c>
      <c r="X57" s="98">
        <f t="shared" si="22"/>
        <v>0.791771</v>
      </c>
      <c r="Y57" s="97"/>
      <c r="Z57" s="97">
        <v>0</v>
      </c>
      <c r="AA57" s="103"/>
      <c r="AP57" s="11">
        <f t="shared" si="23"/>
        <v>300</v>
      </c>
      <c r="AQ57" s="11">
        <f t="shared" si="24"/>
        <v>300</v>
      </c>
      <c r="AR57" s="11">
        <f t="shared" si="25"/>
        <v>150</v>
      </c>
    </row>
    <row r="58" spans="1:44">
      <c r="A58" s="66">
        <v>79</v>
      </c>
      <c r="B58" s="66">
        <v>56</v>
      </c>
      <c r="C58" s="67" t="s">
        <v>1927</v>
      </c>
      <c r="D58" s="67" t="s">
        <v>55</v>
      </c>
      <c r="E58" s="57">
        <v>27</v>
      </c>
      <c r="F58" s="68">
        <v>150</v>
      </c>
      <c r="G58" s="59">
        <f t="shared" si="19"/>
        <v>450</v>
      </c>
      <c r="H58" s="60">
        <v>11000</v>
      </c>
      <c r="I58" s="60">
        <f t="shared" si="18"/>
        <v>2425.38985702328</v>
      </c>
      <c r="J58" s="77">
        <v>0.220489987002116</v>
      </c>
      <c r="K58" s="78">
        <v>11254.95</v>
      </c>
      <c r="L58" s="79">
        <f t="shared" si="20"/>
        <v>1.02317727272727</v>
      </c>
      <c r="M58" s="80"/>
      <c r="N58" s="78">
        <v>150</v>
      </c>
      <c r="O58" s="81"/>
      <c r="P58" s="42" t="s">
        <v>1840</v>
      </c>
      <c r="Q58" s="78">
        <v>12687.96</v>
      </c>
      <c r="R58" s="89">
        <f t="shared" si="21"/>
        <v>1.15345090909091</v>
      </c>
      <c r="S58" s="78">
        <v>150</v>
      </c>
      <c r="T58" s="78">
        <v>150</v>
      </c>
      <c r="U58" s="78" t="s">
        <v>1928</v>
      </c>
      <c r="V58" s="42" t="s">
        <v>1840</v>
      </c>
      <c r="W58" s="78">
        <v>11212.56</v>
      </c>
      <c r="X58" s="89">
        <f t="shared" si="22"/>
        <v>1.01932363636364</v>
      </c>
      <c r="Y58" s="78">
        <v>300</v>
      </c>
      <c r="Z58" s="78">
        <v>150</v>
      </c>
      <c r="AA58" s="81" t="s">
        <v>1929</v>
      </c>
      <c r="AB58" s="43" t="s">
        <v>1840</v>
      </c>
      <c r="AP58" s="11">
        <f t="shared" si="23"/>
        <v>450</v>
      </c>
      <c r="AQ58" s="11">
        <f t="shared" si="24"/>
        <v>450</v>
      </c>
      <c r="AR58" s="11">
        <f t="shared" si="25"/>
        <v>450</v>
      </c>
    </row>
    <row r="59" spans="1:44">
      <c r="A59" s="66">
        <v>80</v>
      </c>
      <c r="B59" s="66">
        <v>104838</v>
      </c>
      <c r="C59" s="67" t="s">
        <v>1930</v>
      </c>
      <c r="D59" s="67" t="s">
        <v>55</v>
      </c>
      <c r="E59" s="57">
        <v>27</v>
      </c>
      <c r="F59" s="68">
        <v>150</v>
      </c>
      <c r="G59" s="59">
        <f t="shared" si="19"/>
        <v>450</v>
      </c>
      <c r="H59" s="60">
        <v>10500</v>
      </c>
      <c r="I59" s="60">
        <f t="shared" si="18"/>
        <v>2122.95546272515</v>
      </c>
      <c r="J59" s="77">
        <v>0.202186234545252</v>
      </c>
      <c r="K59" s="78">
        <v>7297.76</v>
      </c>
      <c r="L59" s="79">
        <f t="shared" si="20"/>
        <v>0.695024761904762</v>
      </c>
      <c r="M59" s="80"/>
      <c r="N59" s="78">
        <v>0</v>
      </c>
      <c r="O59" s="81"/>
      <c r="Q59" s="78">
        <v>10667.21</v>
      </c>
      <c r="R59" s="79">
        <f t="shared" si="21"/>
        <v>1.01592476190476</v>
      </c>
      <c r="S59" s="78"/>
      <c r="T59" s="78">
        <v>150</v>
      </c>
      <c r="U59" s="78"/>
      <c r="V59" s="42" t="s">
        <v>1840</v>
      </c>
      <c r="W59" s="78">
        <v>7618.67</v>
      </c>
      <c r="X59" s="79">
        <f t="shared" si="22"/>
        <v>0.725587619047619</v>
      </c>
      <c r="Y59" s="78"/>
      <c r="Z59" s="78">
        <v>0</v>
      </c>
      <c r="AA59" s="81"/>
      <c r="AP59" s="11">
        <f t="shared" si="23"/>
        <v>0</v>
      </c>
      <c r="AQ59" s="11">
        <f t="shared" si="24"/>
        <v>150</v>
      </c>
      <c r="AR59" s="11">
        <f t="shared" si="25"/>
        <v>-300</v>
      </c>
    </row>
    <row r="60" spans="1:44">
      <c r="A60" s="66">
        <v>81</v>
      </c>
      <c r="B60" s="66">
        <v>106865</v>
      </c>
      <c r="C60" s="67" t="s">
        <v>1931</v>
      </c>
      <c r="D60" s="67" t="s">
        <v>47</v>
      </c>
      <c r="E60" s="57">
        <v>27</v>
      </c>
      <c r="F60" s="68">
        <v>150</v>
      </c>
      <c r="G60" s="59">
        <f t="shared" si="19"/>
        <v>450</v>
      </c>
      <c r="H60" s="60">
        <v>10500</v>
      </c>
      <c r="I60" s="60">
        <f t="shared" si="18"/>
        <v>1837.5</v>
      </c>
      <c r="J60" s="77">
        <v>0.175</v>
      </c>
      <c r="K60" s="78">
        <v>11465.76</v>
      </c>
      <c r="L60" s="89">
        <f t="shared" si="20"/>
        <v>1.09197714285714</v>
      </c>
      <c r="M60" s="80">
        <v>150</v>
      </c>
      <c r="N60" s="78">
        <v>150</v>
      </c>
      <c r="O60" s="81" t="s">
        <v>1932</v>
      </c>
      <c r="P60" s="42" t="s">
        <v>1840</v>
      </c>
      <c r="Q60" s="78">
        <v>8135.3</v>
      </c>
      <c r="R60" s="79">
        <f t="shared" si="21"/>
        <v>0.774790476190476</v>
      </c>
      <c r="S60" s="78"/>
      <c r="T60" s="78">
        <v>0</v>
      </c>
      <c r="U60" s="78"/>
      <c r="W60" s="78">
        <v>7718.57</v>
      </c>
      <c r="X60" s="79">
        <f t="shared" si="22"/>
        <v>0.735101904761905</v>
      </c>
      <c r="Y60" s="78"/>
      <c r="Z60" s="78">
        <v>0</v>
      </c>
      <c r="AA60" s="81"/>
      <c r="AP60" s="11">
        <f t="shared" si="23"/>
        <v>150</v>
      </c>
      <c r="AQ60" s="11">
        <f t="shared" si="24"/>
        <v>150</v>
      </c>
      <c r="AR60" s="11">
        <f t="shared" si="25"/>
        <v>-150</v>
      </c>
    </row>
    <row r="61" spans="1:44">
      <c r="A61" s="69">
        <v>82</v>
      </c>
      <c r="B61" s="69">
        <v>752</v>
      </c>
      <c r="C61" s="70" t="s">
        <v>541</v>
      </c>
      <c r="D61" s="70" t="s">
        <v>53</v>
      </c>
      <c r="E61" s="63">
        <v>28</v>
      </c>
      <c r="F61" s="71">
        <v>150</v>
      </c>
      <c r="G61" s="59">
        <f t="shared" si="19"/>
        <v>450</v>
      </c>
      <c r="H61" s="65">
        <v>10000</v>
      </c>
      <c r="I61" s="65">
        <f t="shared" si="18"/>
        <v>2000</v>
      </c>
      <c r="J61" s="83">
        <v>0.2</v>
      </c>
      <c r="K61" s="84">
        <v>8884.66</v>
      </c>
      <c r="L61" s="85">
        <f t="shared" si="20"/>
        <v>0.888466</v>
      </c>
      <c r="M61" s="86"/>
      <c r="N61" s="84">
        <v>0</v>
      </c>
      <c r="O61" s="87"/>
      <c r="P61" s="88"/>
      <c r="Q61" s="84">
        <v>5959.13</v>
      </c>
      <c r="R61" s="85">
        <f t="shared" si="21"/>
        <v>0.595913</v>
      </c>
      <c r="S61" s="84"/>
      <c r="T61" s="84">
        <v>0</v>
      </c>
      <c r="U61" s="84"/>
      <c r="W61" s="97">
        <v>5903.33</v>
      </c>
      <c r="X61" s="98">
        <f t="shared" si="22"/>
        <v>0.590333</v>
      </c>
      <c r="Y61" s="97"/>
      <c r="Z61" s="97">
        <v>0</v>
      </c>
      <c r="AA61" s="103"/>
      <c r="AP61" s="11">
        <f t="shared" si="23"/>
        <v>0</v>
      </c>
      <c r="AQ61" s="11">
        <f t="shared" si="24"/>
        <v>0</v>
      </c>
      <c r="AR61" s="11">
        <f t="shared" si="25"/>
        <v>-450</v>
      </c>
    </row>
    <row r="62" spans="1:44">
      <c r="A62" s="69">
        <v>83</v>
      </c>
      <c r="B62" s="69">
        <v>704</v>
      </c>
      <c r="C62" s="70" t="s">
        <v>1933</v>
      </c>
      <c r="D62" s="70" t="s">
        <v>55</v>
      </c>
      <c r="E62" s="63">
        <v>28</v>
      </c>
      <c r="F62" s="71">
        <v>150</v>
      </c>
      <c r="G62" s="59">
        <f t="shared" si="19"/>
        <v>450</v>
      </c>
      <c r="H62" s="65">
        <v>12500</v>
      </c>
      <c r="I62" s="65">
        <f t="shared" si="18"/>
        <v>2663.34180523624</v>
      </c>
      <c r="J62" s="83">
        <v>0.213067344418899</v>
      </c>
      <c r="K62" s="84">
        <v>12514.74</v>
      </c>
      <c r="L62" s="85">
        <f t="shared" si="20"/>
        <v>1.0011792</v>
      </c>
      <c r="M62" s="86"/>
      <c r="N62" s="84">
        <v>150</v>
      </c>
      <c r="O62" s="87"/>
      <c r="P62" s="88" t="s">
        <v>1840</v>
      </c>
      <c r="Q62" s="84">
        <v>5394.79</v>
      </c>
      <c r="R62" s="85">
        <f t="shared" si="21"/>
        <v>0.4315832</v>
      </c>
      <c r="S62" s="84"/>
      <c r="T62" s="84">
        <v>0</v>
      </c>
      <c r="U62" s="84"/>
      <c r="W62" s="97">
        <v>6057.53</v>
      </c>
      <c r="X62" s="98">
        <f t="shared" si="22"/>
        <v>0.4846024</v>
      </c>
      <c r="Y62" s="97"/>
      <c r="Z62" s="97">
        <v>0</v>
      </c>
      <c r="AA62" s="103"/>
      <c r="AP62" s="11">
        <f t="shared" si="23"/>
        <v>0</v>
      </c>
      <c r="AQ62" s="11">
        <f t="shared" si="24"/>
        <v>150</v>
      </c>
      <c r="AR62" s="11">
        <f t="shared" si="25"/>
        <v>-300</v>
      </c>
    </row>
    <row r="63" spans="1:44">
      <c r="A63" s="69">
        <v>84</v>
      </c>
      <c r="B63" s="69">
        <v>727</v>
      </c>
      <c r="C63" s="70" t="s">
        <v>1934</v>
      </c>
      <c r="D63" s="70" t="s">
        <v>53</v>
      </c>
      <c r="E63" s="63">
        <v>28</v>
      </c>
      <c r="F63" s="71">
        <v>150</v>
      </c>
      <c r="G63" s="59">
        <f t="shared" si="19"/>
        <v>450</v>
      </c>
      <c r="H63" s="65">
        <v>10000</v>
      </c>
      <c r="I63" s="65">
        <f t="shared" si="18"/>
        <v>2307.36372521544</v>
      </c>
      <c r="J63" s="83">
        <v>0.230736372521544</v>
      </c>
      <c r="K63" s="84">
        <v>11499.48</v>
      </c>
      <c r="L63" s="90">
        <f t="shared" si="20"/>
        <v>1.149948</v>
      </c>
      <c r="M63" s="86">
        <v>150</v>
      </c>
      <c r="N63" s="84">
        <v>150</v>
      </c>
      <c r="O63" s="87" t="s">
        <v>1935</v>
      </c>
      <c r="P63" s="88" t="s">
        <v>1840</v>
      </c>
      <c r="Q63" s="84">
        <v>7014.97</v>
      </c>
      <c r="R63" s="85">
        <f t="shared" si="21"/>
        <v>0.701497</v>
      </c>
      <c r="S63" s="84"/>
      <c r="T63" s="84">
        <v>0</v>
      </c>
      <c r="U63" s="84"/>
      <c r="W63" s="97">
        <v>6560.67</v>
      </c>
      <c r="X63" s="98">
        <f t="shared" si="22"/>
        <v>0.656067</v>
      </c>
      <c r="Y63" s="97"/>
      <c r="Z63" s="97">
        <v>0</v>
      </c>
      <c r="AA63" s="103"/>
      <c r="AP63" s="11">
        <f t="shared" si="23"/>
        <v>150</v>
      </c>
      <c r="AQ63" s="11">
        <f t="shared" si="24"/>
        <v>150</v>
      </c>
      <c r="AR63" s="11">
        <f t="shared" si="25"/>
        <v>-150</v>
      </c>
    </row>
    <row r="64" ht="18" customHeight="1" spans="1:44">
      <c r="A64" s="66">
        <v>85</v>
      </c>
      <c r="B64" s="66">
        <v>740</v>
      </c>
      <c r="C64" s="67" t="s">
        <v>1936</v>
      </c>
      <c r="D64" s="67" t="s">
        <v>51</v>
      </c>
      <c r="E64" s="57">
        <v>29</v>
      </c>
      <c r="F64" s="68">
        <v>150</v>
      </c>
      <c r="G64" s="59">
        <f t="shared" si="19"/>
        <v>450</v>
      </c>
      <c r="H64" s="60">
        <v>10500</v>
      </c>
      <c r="I64" s="60">
        <f t="shared" si="18"/>
        <v>2726.87567961291</v>
      </c>
      <c r="J64" s="77">
        <v>0.25970244567742</v>
      </c>
      <c r="K64" s="78">
        <v>10628.51</v>
      </c>
      <c r="L64" s="89">
        <f t="shared" si="20"/>
        <v>1.01223904761905</v>
      </c>
      <c r="M64" s="80">
        <v>300</v>
      </c>
      <c r="N64" s="78">
        <v>150</v>
      </c>
      <c r="O64" s="81" t="s">
        <v>1937</v>
      </c>
      <c r="P64" s="42" t="s">
        <v>1840</v>
      </c>
      <c r="Q64" s="78">
        <v>5970.67</v>
      </c>
      <c r="R64" s="79">
        <f t="shared" si="21"/>
        <v>0.568635238095238</v>
      </c>
      <c r="S64" s="78"/>
      <c r="T64" s="78">
        <v>0</v>
      </c>
      <c r="U64" s="78"/>
      <c r="W64" s="78">
        <v>4837.94</v>
      </c>
      <c r="X64" s="79">
        <f t="shared" si="22"/>
        <v>0.46075619047619</v>
      </c>
      <c r="Y64" s="78"/>
      <c r="Z64" s="78">
        <v>0</v>
      </c>
      <c r="AA64" s="81"/>
      <c r="AP64" s="11">
        <f t="shared" si="23"/>
        <v>300</v>
      </c>
      <c r="AQ64" s="11">
        <f t="shared" si="24"/>
        <v>150</v>
      </c>
      <c r="AR64" s="11">
        <f t="shared" si="25"/>
        <v>0</v>
      </c>
    </row>
    <row r="65" ht="18" customHeight="1" spans="1:44">
      <c r="A65" s="66">
        <v>86</v>
      </c>
      <c r="B65" s="66">
        <v>723</v>
      </c>
      <c r="C65" s="67" t="s">
        <v>1938</v>
      </c>
      <c r="D65" s="67" t="s">
        <v>47</v>
      </c>
      <c r="E65" s="57">
        <v>29</v>
      </c>
      <c r="F65" s="68">
        <v>150</v>
      </c>
      <c r="G65" s="59">
        <f t="shared" si="19"/>
        <v>450</v>
      </c>
      <c r="H65" s="60">
        <v>10000</v>
      </c>
      <c r="I65" s="60">
        <f t="shared" si="18"/>
        <v>1900</v>
      </c>
      <c r="J65" s="77">
        <v>0.19</v>
      </c>
      <c r="K65" s="78">
        <v>4819.51</v>
      </c>
      <c r="L65" s="79">
        <f t="shared" si="20"/>
        <v>0.481951</v>
      </c>
      <c r="M65" s="80"/>
      <c r="N65" s="78">
        <v>0</v>
      </c>
      <c r="O65" s="81"/>
      <c r="Q65" s="78">
        <v>10157.71</v>
      </c>
      <c r="R65" s="79">
        <f t="shared" si="21"/>
        <v>1.015771</v>
      </c>
      <c r="S65" s="78">
        <v>300</v>
      </c>
      <c r="T65" s="78">
        <v>150</v>
      </c>
      <c r="U65" s="78" t="s">
        <v>1937</v>
      </c>
      <c r="V65" s="42" t="s">
        <v>1840</v>
      </c>
      <c r="W65" s="78">
        <v>6855.32</v>
      </c>
      <c r="X65" s="79">
        <f t="shared" si="22"/>
        <v>0.685532</v>
      </c>
      <c r="Y65" s="78"/>
      <c r="Z65" s="78">
        <v>0</v>
      </c>
      <c r="AA65" s="81"/>
      <c r="AP65" s="11">
        <f t="shared" si="23"/>
        <v>300</v>
      </c>
      <c r="AQ65" s="11">
        <f t="shared" si="24"/>
        <v>150</v>
      </c>
      <c r="AR65" s="11">
        <f t="shared" si="25"/>
        <v>0</v>
      </c>
    </row>
    <row r="66" ht="36" spans="1:44">
      <c r="A66" s="55">
        <v>87</v>
      </c>
      <c r="B66" s="55">
        <v>114844</v>
      </c>
      <c r="C66" s="56" t="s">
        <v>1939</v>
      </c>
      <c r="D66" s="56" t="s">
        <v>47</v>
      </c>
      <c r="E66" s="57">
        <v>29</v>
      </c>
      <c r="F66" s="58">
        <v>150</v>
      </c>
      <c r="G66" s="59">
        <f t="shared" si="19"/>
        <v>450</v>
      </c>
      <c r="H66" s="60">
        <v>11000</v>
      </c>
      <c r="I66" s="60">
        <f t="shared" si="18"/>
        <v>1815</v>
      </c>
      <c r="J66" s="77">
        <v>0.165</v>
      </c>
      <c r="K66" s="80">
        <v>9367.57</v>
      </c>
      <c r="L66" s="79">
        <f t="shared" si="20"/>
        <v>0.851597272727273</v>
      </c>
      <c r="M66" s="80"/>
      <c r="N66" s="78">
        <v>0</v>
      </c>
      <c r="O66" s="81" t="s">
        <v>1871</v>
      </c>
      <c r="Q66" s="80">
        <v>9367.57</v>
      </c>
      <c r="R66" s="79">
        <f t="shared" si="21"/>
        <v>0.851597272727273</v>
      </c>
      <c r="S66" s="78"/>
      <c r="T66" s="78">
        <v>0</v>
      </c>
      <c r="U66" s="81" t="s">
        <v>1871</v>
      </c>
      <c r="W66" s="80">
        <v>9367.57</v>
      </c>
      <c r="X66" s="89">
        <f t="shared" si="22"/>
        <v>0.851597272727273</v>
      </c>
      <c r="Y66" s="78"/>
      <c r="Z66" s="78">
        <v>0</v>
      </c>
      <c r="AA66" s="81" t="s">
        <v>1872</v>
      </c>
      <c r="AP66" s="11">
        <f t="shared" si="23"/>
        <v>0</v>
      </c>
      <c r="AQ66" s="11">
        <f t="shared" si="24"/>
        <v>0</v>
      </c>
      <c r="AR66" s="11">
        <f t="shared" si="25"/>
        <v>-450</v>
      </c>
    </row>
    <row r="67" ht="21" customHeight="1" spans="1:44">
      <c r="A67" s="69">
        <v>88</v>
      </c>
      <c r="B67" s="69">
        <v>717</v>
      </c>
      <c r="C67" s="70" t="s">
        <v>1940</v>
      </c>
      <c r="D67" s="70" t="s">
        <v>49</v>
      </c>
      <c r="E67" s="63">
        <v>30</v>
      </c>
      <c r="F67" s="71">
        <v>150</v>
      </c>
      <c r="G67" s="59">
        <f t="shared" si="19"/>
        <v>450</v>
      </c>
      <c r="H67" s="65">
        <v>12000</v>
      </c>
      <c r="I67" s="65">
        <f t="shared" si="18"/>
        <v>2988.98295816833</v>
      </c>
      <c r="J67" s="83">
        <v>0.249081913180694</v>
      </c>
      <c r="K67" s="84">
        <v>12052.67</v>
      </c>
      <c r="L67" s="90">
        <f t="shared" si="20"/>
        <v>1.00438916666667</v>
      </c>
      <c r="M67" s="86">
        <v>300</v>
      </c>
      <c r="N67" s="84">
        <v>150</v>
      </c>
      <c r="O67" s="87" t="s">
        <v>1941</v>
      </c>
      <c r="P67" s="88" t="s">
        <v>1840</v>
      </c>
      <c r="Q67" s="84">
        <v>12341.07</v>
      </c>
      <c r="R67" s="90">
        <f t="shared" si="21"/>
        <v>1.0284225</v>
      </c>
      <c r="S67" s="84">
        <v>300</v>
      </c>
      <c r="T67" s="84">
        <v>150</v>
      </c>
      <c r="U67" s="84" t="s">
        <v>1941</v>
      </c>
      <c r="V67" s="42" t="s">
        <v>1840</v>
      </c>
      <c r="W67" s="97">
        <v>12066.65</v>
      </c>
      <c r="X67" s="99">
        <f t="shared" si="22"/>
        <v>1.00555416666667</v>
      </c>
      <c r="Y67" s="97">
        <v>300</v>
      </c>
      <c r="Z67" s="97">
        <v>150</v>
      </c>
      <c r="AA67" s="103"/>
      <c r="AB67" s="43" t="s">
        <v>1840</v>
      </c>
      <c r="AP67" s="11">
        <f t="shared" si="23"/>
        <v>900</v>
      </c>
      <c r="AQ67" s="11">
        <f t="shared" si="24"/>
        <v>450</v>
      </c>
      <c r="AR67" s="11">
        <f t="shared" si="25"/>
        <v>900</v>
      </c>
    </row>
    <row r="68" ht="19" customHeight="1" spans="1:44">
      <c r="A68" s="61">
        <v>89</v>
      </c>
      <c r="B68" s="61">
        <v>349</v>
      </c>
      <c r="C68" s="62" t="s">
        <v>1942</v>
      </c>
      <c r="D68" s="62" t="s">
        <v>47</v>
      </c>
      <c r="E68" s="63">
        <v>30</v>
      </c>
      <c r="F68" s="64">
        <v>150</v>
      </c>
      <c r="G68" s="59">
        <f t="shared" si="19"/>
        <v>450</v>
      </c>
      <c r="H68" s="65">
        <v>11000</v>
      </c>
      <c r="I68" s="65">
        <f t="shared" si="18"/>
        <v>2951.4921765291</v>
      </c>
      <c r="J68" s="83">
        <v>0.268317470593555</v>
      </c>
      <c r="K68" s="86">
        <v>8009.24</v>
      </c>
      <c r="L68" s="85">
        <f t="shared" si="20"/>
        <v>0.728112727272727</v>
      </c>
      <c r="M68" s="86"/>
      <c r="N68" s="84">
        <v>0</v>
      </c>
      <c r="O68" s="87" t="s">
        <v>1871</v>
      </c>
      <c r="P68" s="88"/>
      <c r="Q68" s="86">
        <v>8009.24</v>
      </c>
      <c r="R68" s="85">
        <f t="shared" si="21"/>
        <v>0.728112727272727</v>
      </c>
      <c r="S68" s="84"/>
      <c r="T68" s="84">
        <v>0</v>
      </c>
      <c r="U68" s="87" t="s">
        <v>1871</v>
      </c>
      <c r="W68" s="100">
        <v>8009.24</v>
      </c>
      <c r="X68" s="98">
        <f t="shared" si="22"/>
        <v>0.728112727272727</v>
      </c>
      <c r="Y68" s="97"/>
      <c r="Z68" s="97">
        <v>0</v>
      </c>
      <c r="AA68" s="103" t="s">
        <v>1872</v>
      </c>
      <c r="AP68" s="11">
        <f t="shared" si="23"/>
        <v>0</v>
      </c>
      <c r="AQ68" s="11">
        <f t="shared" si="24"/>
        <v>0</v>
      </c>
      <c r="AR68" s="11">
        <f t="shared" si="25"/>
        <v>-450</v>
      </c>
    </row>
    <row r="69" ht="16" customHeight="1" spans="1:44">
      <c r="A69" s="69">
        <v>90</v>
      </c>
      <c r="B69" s="69">
        <v>733</v>
      </c>
      <c r="C69" s="70" t="s">
        <v>1943</v>
      </c>
      <c r="D69" s="70" t="s">
        <v>51</v>
      </c>
      <c r="E69" s="63">
        <v>30</v>
      </c>
      <c r="F69" s="71">
        <v>150</v>
      </c>
      <c r="G69" s="59">
        <f t="shared" si="19"/>
        <v>450</v>
      </c>
      <c r="H69" s="65">
        <v>9500</v>
      </c>
      <c r="I69" s="65">
        <f t="shared" si="18"/>
        <v>2311.82854096569</v>
      </c>
      <c r="J69" s="83">
        <v>0.243350372733231</v>
      </c>
      <c r="K69" s="84">
        <v>5828.43</v>
      </c>
      <c r="L69" s="85">
        <f t="shared" si="20"/>
        <v>0.613518947368421</v>
      </c>
      <c r="M69" s="86"/>
      <c r="N69" s="84">
        <v>0</v>
      </c>
      <c r="O69" s="87"/>
      <c r="P69" s="88"/>
      <c r="Q69" s="84">
        <v>8477.74</v>
      </c>
      <c r="R69" s="85">
        <f t="shared" si="21"/>
        <v>0.892393684210526</v>
      </c>
      <c r="S69" s="84"/>
      <c r="T69" s="84">
        <v>0</v>
      </c>
      <c r="U69" s="84"/>
      <c r="W69" s="97">
        <v>6522.39</v>
      </c>
      <c r="X69" s="98">
        <f t="shared" si="22"/>
        <v>0.686567368421053</v>
      </c>
      <c r="Y69" s="97"/>
      <c r="Z69" s="97">
        <v>0</v>
      </c>
      <c r="AA69" s="103"/>
      <c r="AP69" s="11">
        <f t="shared" si="23"/>
        <v>0</v>
      </c>
      <c r="AQ69" s="11">
        <f t="shared" si="24"/>
        <v>0</v>
      </c>
      <c r="AR69" s="11">
        <f t="shared" si="25"/>
        <v>-450</v>
      </c>
    </row>
    <row r="70" spans="1:44">
      <c r="A70" s="66">
        <v>91</v>
      </c>
      <c r="B70" s="66">
        <v>594</v>
      </c>
      <c r="C70" s="67" t="s">
        <v>1944</v>
      </c>
      <c r="D70" s="67" t="s">
        <v>49</v>
      </c>
      <c r="E70" s="57">
        <v>31</v>
      </c>
      <c r="F70" s="68">
        <v>150</v>
      </c>
      <c r="G70" s="59">
        <f t="shared" si="19"/>
        <v>450</v>
      </c>
      <c r="H70" s="60">
        <v>9500</v>
      </c>
      <c r="I70" s="60">
        <f t="shared" si="18"/>
        <v>2201.486306775</v>
      </c>
      <c r="J70" s="77">
        <v>0.231735400713158</v>
      </c>
      <c r="K70" s="78">
        <v>10053.59</v>
      </c>
      <c r="L70" s="79">
        <f t="shared" si="20"/>
        <v>1.05827263157895</v>
      </c>
      <c r="M70" s="80"/>
      <c r="N70" s="78">
        <v>150</v>
      </c>
      <c r="O70" s="81"/>
      <c r="P70" s="42" t="s">
        <v>1840</v>
      </c>
      <c r="Q70" s="78">
        <v>6244.94</v>
      </c>
      <c r="R70" s="79">
        <f t="shared" si="21"/>
        <v>0.657362105263158</v>
      </c>
      <c r="S70" s="78"/>
      <c r="T70" s="78">
        <v>75</v>
      </c>
      <c r="U70" s="78"/>
      <c r="V70" s="44" t="s">
        <v>1945</v>
      </c>
      <c r="W70" s="78">
        <v>7388.88</v>
      </c>
      <c r="X70" s="79">
        <f t="shared" si="22"/>
        <v>0.777776842105263</v>
      </c>
      <c r="Y70" s="78"/>
      <c r="Z70" s="78">
        <v>75</v>
      </c>
      <c r="AA70" s="81"/>
      <c r="AC70" s="44" t="s">
        <v>1945</v>
      </c>
      <c r="AP70" s="11">
        <f t="shared" si="23"/>
        <v>0</v>
      </c>
      <c r="AQ70" s="11">
        <f t="shared" si="24"/>
        <v>300</v>
      </c>
      <c r="AR70" s="11">
        <f t="shared" si="25"/>
        <v>-150</v>
      </c>
    </row>
    <row r="71" spans="1:44">
      <c r="A71" s="66">
        <v>92</v>
      </c>
      <c r="B71" s="66">
        <v>113299</v>
      </c>
      <c r="C71" s="67" t="s">
        <v>1946</v>
      </c>
      <c r="D71" s="67" t="s">
        <v>47</v>
      </c>
      <c r="E71" s="57">
        <v>31</v>
      </c>
      <c r="F71" s="68">
        <v>150</v>
      </c>
      <c r="G71" s="59">
        <f t="shared" si="19"/>
        <v>450</v>
      </c>
      <c r="H71" s="60">
        <v>9500</v>
      </c>
      <c r="I71" s="60">
        <f t="shared" si="18"/>
        <v>1900</v>
      </c>
      <c r="J71" s="77">
        <v>0.2</v>
      </c>
      <c r="K71" s="78">
        <v>3831.26</v>
      </c>
      <c r="L71" s="79">
        <f t="shared" si="20"/>
        <v>0.403290526315789</v>
      </c>
      <c r="M71" s="80"/>
      <c r="N71" s="78">
        <v>0</v>
      </c>
      <c r="O71" s="81"/>
      <c r="Q71" s="78">
        <v>5989.1</v>
      </c>
      <c r="R71" s="79">
        <f t="shared" si="21"/>
        <v>0.630431578947368</v>
      </c>
      <c r="S71" s="78"/>
      <c r="T71" s="78">
        <v>0</v>
      </c>
      <c r="U71" s="78"/>
      <c r="W71" s="78">
        <v>4778.91</v>
      </c>
      <c r="X71" s="79">
        <f t="shared" si="22"/>
        <v>0.503043157894737</v>
      </c>
      <c r="Y71" s="78"/>
      <c r="Z71" s="78">
        <v>0</v>
      </c>
      <c r="AA71" s="81"/>
      <c r="AP71" s="11">
        <f t="shared" si="23"/>
        <v>0</v>
      </c>
      <c r="AQ71" s="11">
        <f t="shared" si="24"/>
        <v>0</v>
      </c>
      <c r="AR71" s="11">
        <f t="shared" si="25"/>
        <v>-450</v>
      </c>
    </row>
    <row r="72" ht="24" spans="1:44">
      <c r="A72" s="66">
        <v>93</v>
      </c>
      <c r="B72" s="66">
        <v>720</v>
      </c>
      <c r="C72" s="67" t="s">
        <v>1947</v>
      </c>
      <c r="D72" s="67" t="s">
        <v>49</v>
      </c>
      <c r="E72" s="57">
        <v>31</v>
      </c>
      <c r="F72" s="68">
        <v>150</v>
      </c>
      <c r="G72" s="59">
        <f t="shared" si="19"/>
        <v>450</v>
      </c>
      <c r="H72" s="60">
        <v>12000</v>
      </c>
      <c r="I72" s="60">
        <f t="shared" si="18"/>
        <v>2517.06324829</v>
      </c>
      <c r="J72" s="77">
        <v>0.209755270690833</v>
      </c>
      <c r="K72" s="78">
        <v>13226.61</v>
      </c>
      <c r="L72" s="89">
        <f t="shared" si="20"/>
        <v>1.1022175</v>
      </c>
      <c r="M72" s="80">
        <v>150</v>
      </c>
      <c r="N72" s="78">
        <v>150</v>
      </c>
      <c r="O72" s="81" t="s">
        <v>1948</v>
      </c>
      <c r="P72" s="42" t="s">
        <v>1840</v>
      </c>
      <c r="Q72" s="78">
        <v>12024.93</v>
      </c>
      <c r="R72" s="89">
        <f t="shared" si="21"/>
        <v>1.0020775</v>
      </c>
      <c r="S72" s="78">
        <v>300</v>
      </c>
      <c r="T72" s="78">
        <v>150</v>
      </c>
      <c r="U72" s="78" t="s">
        <v>1949</v>
      </c>
      <c r="V72" s="42" t="s">
        <v>1840</v>
      </c>
      <c r="W72" s="78">
        <v>12859.52</v>
      </c>
      <c r="X72" s="89">
        <f t="shared" si="22"/>
        <v>1.07162666666667</v>
      </c>
      <c r="Y72" s="78">
        <v>300</v>
      </c>
      <c r="Z72" s="78">
        <v>150</v>
      </c>
      <c r="AA72" s="81" t="s">
        <v>1950</v>
      </c>
      <c r="AB72" s="43" t="s">
        <v>1840</v>
      </c>
      <c r="AP72" s="11">
        <f t="shared" si="23"/>
        <v>750</v>
      </c>
      <c r="AQ72" s="11">
        <f t="shared" si="24"/>
        <v>450</v>
      </c>
      <c r="AR72" s="11">
        <f t="shared" si="25"/>
        <v>750</v>
      </c>
    </row>
    <row r="73" ht="24" spans="1:44">
      <c r="A73" s="69">
        <v>94</v>
      </c>
      <c r="B73" s="69">
        <v>339</v>
      </c>
      <c r="C73" s="70" t="s">
        <v>1951</v>
      </c>
      <c r="D73" s="70" t="s">
        <v>53</v>
      </c>
      <c r="E73" s="63">
        <v>32</v>
      </c>
      <c r="F73" s="71">
        <v>150</v>
      </c>
      <c r="G73" s="59">
        <f t="shared" si="19"/>
        <v>450</v>
      </c>
      <c r="H73" s="65">
        <v>10000</v>
      </c>
      <c r="I73" s="65">
        <f t="shared" si="18"/>
        <v>2229.00137952835</v>
      </c>
      <c r="J73" s="83">
        <v>0.222900137952835</v>
      </c>
      <c r="K73" s="84">
        <v>10165.38</v>
      </c>
      <c r="L73" s="90">
        <f t="shared" si="20"/>
        <v>1.016538</v>
      </c>
      <c r="M73" s="86">
        <v>300</v>
      </c>
      <c r="N73" s="84">
        <v>150</v>
      </c>
      <c r="O73" s="87" t="s">
        <v>1952</v>
      </c>
      <c r="P73" s="88" t="s">
        <v>1840</v>
      </c>
      <c r="Q73" s="84">
        <v>4326.52</v>
      </c>
      <c r="R73" s="85">
        <f t="shared" si="21"/>
        <v>0.432652</v>
      </c>
      <c r="S73" s="84"/>
      <c r="T73" s="84">
        <v>0</v>
      </c>
      <c r="U73" s="84"/>
      <c r="W73" s="97">
        <v>10169.84</v>
      </c>
      <c r="X73" s="99">
        <f t="shared" si="22"/>
        <v>1.016984</v>
      </c>
      <c r="Y73" s="97">
        <v>300</v>
      </c>
      <c r="Z73" s="97">
        <v>150</v>
      </c>
      <c r="AA73" s="103" t="s">
        <v>1953</v>
      </c>
      <c r="AB73" s="43" t="s">
        <v>1840</v>
      </c>
      <c r="AP73" s="11">
        <f t="shared" si="23"/>
        <v>600</v>
      </c>
      <c r="AQ73" s="11">
        <f t="shared" si="24"/>
        <v>300</v>
      </c>
      <c r="AR73" s="11">
        <f t="shared" si="25"/>
        <v>450</v>
      </c>
    </row>
    <row r="74" spans="1:44">
      <c r="A74" s="69">
        <v>95</v>
      </c>
      <c r="B74" s="69">
        <v>573</v>
      </c>
      <c r="C74" s="70" t="s">
        <v>1954</v>
      </c>
      <c r="D74" s="70" t="s">
        <v>51</v>
      </c>
      <c r="E74" s="63">
        <v>32</v>
      </c>
      <c r="F74" s="71">
        <v>150</v>
      </c>
      <c r="G74" s="59">
        <f t="shared" si="19"/>
        <v>450</v>
      </c>
      <c r="H74" s="65">
        <v>10000</v>
      </c>
      <c r="I74" s="65">
        <f t="shared" si="18"/>
        <v>2103.34478047153</v>
      </c>
      <c r="J74" s="83">
        <v>0.210334478047153</v>
      </c>
      <c r="K74" s="84">
        <v>7127.53</v>
      </c>
      <c r="L74" s="85">
        <f t="shared" si="20"/>
        <v>0.712753</v>
      </c>
      <c r="M74" s="86"/>
      <c r="N74" s="84">
        <v>0</v>
      </c>
      <c r="O74" s="87"/>
      <c r="P74" s="88"/>
      <c r="Q74" s="84">
        <v>10018.71</v>
      </c>
      <c r="R74" s="90">
        <f t="shared" si="21"/>
        <v>1.001871</v>
      </c>
      <c r="S74" s="84">
        <v>300</v>
      </c>
      <c r="T74" s="84">
        <v>150</v>
      </c>
      <c r="U74" s="84" t="s">
        <v>1955</v>
      </c>
      <c r="V74" s="42" t="s">
        <v>1840</v>
      </c>
      <c r="W74" s="97">
        <v>6180.49</v>
      </c>
      <c r="X74" s="98">
        <f t="shared" si="22"/>
        <v>0.618049</v>
      </c>
      <c r="Y74" s="97"/>
      <c r="Z74" s="97">
        <v>0</v>
      </c>
      <c r="AA74" s="103"/>
      <c r="AP74" s="11">
        <f t="shared" si="23"/>
        <v>300</v>
      </c>
      <c r="AQ74" s="11">
        <f t="shared" si="24"/>
        <v>150</v>
      </c>
      <c r="AR74" s="11">
        <f t="shared" si="25"/>
        <v>0</v>
      </c>
    </row>
    <row r="75" spans="1:44">
      <c r="A75" s="69">
        <v>96</v>
      </c>
      <c r="B75" s="69">
        <v>106485</v>
      </c>
      <c r="C75" s="70" t="s">
        <v>1956</v>
      </c>
      <c r="D75" s="70" t="s">
        <v>51</v>
      </c>
      <c r="E75" s="63">
        <v>32</v>
      </c>
      <c r="F75" s="71">
        <v>150</v>
      </c>
      <c r="G75" s="59">
        <f t="shared" si="19"/>
        <v>450</v>
      </c>
      <c r="H75" s="65">
        <v>10000</v>
      </c>
      <c r="I75" s="65">
        <f t="shared" si="18"/>
        <v>1650</v>
      </c>
      <c r="J75" s="83">
        <v>0.165</v>
      </c>
      <c r="K75" s="84">
        <v>7936.36</v>
      </c>
      <c r="L75" s="85">
        <f t="shared" si="20"/>
        <v>0.793636</v>
      </c>
      <c r="M75" s="86"/>
      <c r="N75" s="84">
        <v>0</v>
      </c>
      <c r="O75" s="87"/>
      <c r="P75" s="88"/>
      <c r="Q75" s="84">
        <v>5746.83</v>
      </c>
      <c r="R75" s="85">
        <f t="shared" si="21"/>
        <v>0.574683</v>
      </c>
      <c r="S75" s="84"/>
      <c r="T75" s="84">
        <v>0</v>
      </c>
      <c r="U75" s="84"/>
      <c r="W75" s="97">
        <v>5100.62</v>
      </c>
      <c r="X75" s="98">
        <f t="shared" si="22"/>
        <v>0.510062</v>
      </c>
      <c r="Y75" s="97"/>
      <c r="Z75" s="97">
        <v>0</v>
      </c>
      <c r="AA75" s="103"/>
      <c r="AP75" s="11">
        <f t="shared" si="23"/>
        <v>0</v>
      </c>
      <c r="AQ75" s="11">
        <f t="shared" si="24"/>
        <v>0</v>
      </c>
      <c r="AR75" s="11">
        <f t="shared" si="25"/>
        <v>-450</v>
      </c>
    </row>
    <row r="76" spans="1:44">
      <c r="A76" s="66">
        <v>97</v>
      </c>
      <c r="B76" s="66">
        <v>112415</v>
      </c>
      <c r="C76" s="67" t="s">
        <v>1957</v>
      </c>
      <c r="D76" s="67" t="s">
        <v>53</v>
      </c>
      <c r="E76" s="57">
        <v>33</v>
      </c>
      <c r="F76" s="68">
        <v>150</v>
      </c>
      <c r="G76" s="59">
        <f t="shared" si="19"/>
        <v>450</v>
      </c>
      <c r="H76" s="60">
        <v>9500</v>
      </c>
      <c r="I76" s="60">
        <f t="shared" si="18"/>
        <v>1900</v>
      </c>
      <c r="J76" s="77">
        <v>0.2</v>
      </c>
      <c r="K76" s="78">
        <v>5984.53</v>
      </c>
      <c r="L76" s="79">
        <f t="shared" si="20"/>
        <v>0.629950526315789</v>
      </c>
      <c r="M76" s="80"/>
      <c r="N76" s="78">
        <v>0</v>
      </c>
      <c r="O76" s="81"/>
      <c r="Q76" s="78">
        <v>7046.36</v>
      </c>
      <c r="R76" s="79">
        <f t="shared" si="21"/>
        <v>0.741722105263158</v>
      </c>
      <c r="S76" s="78"/>
      <c r="T76" s="78">
        <v>0</v>
      </c>
      <c r="U76" s="78"/>
      <c r="W76" s="78">
        <v>4704.92</v>
      </c>
      <c r="X76" s="79">
        <f t="shared" si="22"/>
        <v>0.495254736842105</v>
      </c>
      <c r="Y76" s="78"/>
      <c r="Z76" s="78">
        <v>0</v>
      </c>
      <c r="AA76" s="81"/>
      <c r="AP76" s="11">
        <f t="shared" si="23"/>
        <v>0</v>
      </c>
      <c r="AQ76" s="11">
        <f t="shared" si="24"/>
        <v>0</v>
      </c>
      <c r="AR76" s="11">
        <f t="shared" si="25"/>
        <v>-450</v>
      </c>
    </row>
    <row r="77" spans="1:44">
      <c r="A77" s="66">
        <v>98</v>
      </c>
      <c r="B77" s="66">
        <v>102567</v>
      </c>
      <c r="C77" s="67" t="s">
        <v>1958</v>
      </c>
      <c r="D77" s="67" t="s">
        <v>45</v>
      </c>
      <c r="E77" s="57">
        <v>33</v>
      </c>
      <c r="F77" s="68">
        <v>150</v>
      </c>
      <c r="G77" s="59">
        <f t="shared" ref="G77:G108" si="26">F77*3</f>
        <v>450</v>
      </c>
      <c r="H77" s="60">
        <v>8500</v>
      </c>
      <c r="I77" s="60">
        <f t="shared" si="18"/>
        <v>1572.5</v>
      </c>
      <c r="J77" s="77">
        <v>0.185</v>
      </c>
      <c r="K77" s="78">
        <v>8741.28</v>
      </c>
      <c r="L77" s="89">
        <f t="shared" ref="L77:L108" si="27">K77/H77</f>
        <v>1.02838588235294</v>
      </c>
      <c r="M77" s="80">
        <v>150</v>
      </c>
      <c r="N77" s="78">
        <v>150</v>
      </c>
      <c r="O77" s="81" t="s">
        <v>1959</v>
      </c>
      <c r="P77" s="42" t="s">
        <v>1840</v>
      </c>
      <c r="Q77" s="78">
        <v>8714.69</v>
      </c>
      <c r="R77" s="79">
        <f t="shared" ref="R77:R108" si="28">Q77/H77</f>
        <v>1.02525764705882</v>
      </c>
      <c r="S77" s="78"/>
      <c r="T77" s="78">
        <v>150</v>
      </c>
      <c r="U77" s="78"/>
      <c r="V77" s="42" t="s">
        <v>1840</v>
      </c>
      <c r="W77" s="78">
        <v>5520.19</v>
      </c>
      <c r="X77" s="79">
        <f t="shared" ref="X77:X108" si="29">W77/H77</f>
        <v>0.649434117647059</v>
      </c>
      <c r="Y77" s="78"/>
      <c r="Z77" s="78">
        <v>0</v>
      </c>
      <c r="AA77" s="81"/>
      <c r="AP77" s="11">
        <f t="shared" ref="AP77:AP107" si="30">M77+S77+Y77+AF77+AL77</f>
        <v>150</v>
      </c>
      <c r="AQ77" s="11">
        <f t="shared" ref="AQ77:AQ107" si="31">N77+T77+Z77+AG77+AM77</f>
        <v>300</v>
      </c>
      <c r="AR77" s="11">
        <f t="shared" ref="AR77:AR108" si="32">(AP77+AQ77)-G77</f>
        <v>0</v>
      </c>
    </row>
    <row r="78" spans="1:44">
      <c r="A78" s="66">
        <v>99</v>
      </c>
      <c r="B78" s="66">
        <v>104533</v>
      </c>
      <c r="C78" s="67" t="s">
        <v>1960</v>
      </c>
      <c r="D78" s="67" t="s">
        <v>49</v>
      </c>
      <c r="E78" s="57">
        <v>33</v>
      </c>
      <c r="F78" s="68">
        <v>150</v>
      </c>
      <c r="G78" s="59">
        <f t="shared" si="26"/>
        <v>450</v>
      </c>
      <c r="H78" s="60">
        <v>10500</v>
      </c>
      <c r="I78" s="60">
        <f t="shared" si="18"/>
        <v>2712.03459688336</v>
      </c>
      <c r="J78" s="77">
        <v>0.258289009226987</v>
      </c>
      <c r="K78" s="78">
        <v>10753.16</v>
      </c>
      <c r="L78" s="79">
        <f t="shared" si="27"/>
        <v>1.02411047619048</v>
      </c>
      <c r="M78" s="80"/>
      <c r="N78" s="78">
        <v>150</v>
      </c>
      <c r="O78" s="81"/>
      <c r="P78" s="42" t="s">
        <v>1840</v>
      </c>
      <c r="Q78" s="78">
        <v>12661.38</v>
      </c>
      <c r="R78" s="89">
        <f t="shared" si="28"/>
        <v>1.20584571428571</v>
      </c>
      <c r="S78" s="78">
        <v>150</v>
      </c>
      <c r="T78" s="78">
        <v>150</v>
      </c>
      <c r="U78" s="78" t="s">
        <v>1961</v>
      </c>
      <c r="V78" s="42" t="s">
        <v>1840</v>
      </c>
      <c r="W78" s="78">
        <v>11054.09</v>
      </c>
      <c r="X78" s="89">
        <f t="shared" si="29"/>
        <v>1.05277047619048</v>
      </c>
      <c r="Y78" s="78">
        <v>300</v>
      </c>
      <c r="Z78" s="78">
        <v>150</v>
      </c>
      <c r="AA78" s="81" t="s">
        <v>1962</v>
      </c>
      <c r="AB78" s="43" t="s">
        <v>1840</v>
      </c>
      <c r="AP78" s="11">
        <f t="shared" si="30"/>
        <v>450</v>
      </c>
      <c r="AQ78" s="11">
        <f t="shared" si="31"/>
        <v>450</v>
      </c>
      <c r="AR78" s="11">
        <f t="shared" si="32"/>
        <v>450</v>
      </c>
    </row>
    <row r="79" ht="24" spans="1:44">
      <c r="A79" s="69">
        <v>100</v>
      </c>
      <c r="B79" s="69">
        <v>706</v>
      </c>
      <c r="C79" s="70" t="s">
        <v>1963</v>
      </c>
      <c r="D79" s="70" t="s">
        <v>55</v>
      </c>
      <c r="E79" s="63">
        <v>34</v>
      </c>
      <c r="F79" s="71">
        <v>150</v>
      </c>
      <c r="G79" s="59">
        <f t="shared" si="26"/>
        <v>450</v>
      </c>
      <c r="H79" s="65">
        <v>10500</v>
      </c>
      <c r="I79" s="65">
        <f t="shared" si="18"/>
        <v>2731.51624453103</v>
      </c>
      <c r="J79" s="83">
        <v>0.26014440424105</v>
      </c>
      <c r="K79" s="84">
        <v>10566.76</v>
      </c>
      <c r="L79" s="85">
        <f t="shared" si="27"/>
        <v>1.0063580952381</v>
      </c>
      <c r="M79" s="86"/>
      <c r="N79" s="84">
        <v>150</v>
      </c>
      <c r="O79" s="87"/>
      <c r="P79" s="88" t="s">
        <v>1840</v>
      </c>
      <c r="Q79" s="84">
        <v>10606.74</v>
      </c>
      <c r="R79" s="85">
        <f t="shared" si="28"/>
        <v>1.01016571428571</v>
      </c>
      <c r="S79" s="84"/>
      <c r="T79" s="84">
        <v>150</v>
      </c>
      <c r="U79" s="84"/>
      <c r="V79" s="42" t="s">
        <v>1840</v>
      </c>
      <c r="W79" s="97">
        <v>10619.03</v>
      </c>
      <c r="X79" s="99">
        <f t="shared" si="29"/>
        <v>1.01133619047619</v>
      </c>
      <c r="Y79" s="97">
        <v>300</v>
      </c>
      <c r="Z79" s="97">
        <v>150</v>
      </c>
      <c r="AA79" s="103" t="s">
        <v>1964</v>
      </c>
      <c r="AB79" s="43" t="s">
        <v>1840</v>
      </c>
      <c r="AP79" s="11">
        <f t="shared" si="30"/>
        <v>300</v>
      </c>
      <c r="AQ79" s="11">
        <f t="shared" si="31"/>
        <v>450</v>
      </c>
      <c r="AR79" s="11">
        <f t="shared" si="32"/>
        <v>300</v>
      </c>
    </row>
    <row r="80" spans="1:44">
      <c r="A80" s="69">
        <v>101</v>
      </c>
      <c r="B80" s="69">
        <v>549</v>
      </c>
      <c r="C80" s="70" t="s">
        <v>1965</v>
      </c>
      <c r="D80" s="70" t="s">
        <v>49</v>
      </c>
      <c r="E80" s="63">
        <v>34</v>
      </c>
      <c r="F80" s="71">
        <v>150</v>
      </c>
      <c r="G80" s="59">
        <f t="shared" si="26"/>
        <v>450</v>
      </c>
      <c r="H80" s="65">
        <v>10500</v>
      </c>
      <c r="I80" s="65">
        <f t="shared" si="18"/>
        <v>2100</v>
      </c>
      <c r="J80" s="83">
        <v>0.2</v>
      </c>
      <c r="K80" s="84">
        <v>12121.74</v>
      </c>
      <c r="L80" s="90">
        <f t="shared" si="27"/>
        <v>1.15445142857143</v>
      </c>
      <c r="M80" s="86">
        <v>150</v>
      </c>
      <c r="N80" s="84">
        <v>150</v>
      </c>
      <c r="O80" s="87" t="s">
        <v>1841</v>
      </c>
      <c r="P80" s="88" t="s">
        <v>1840</v>
      </c>
      <c r="Q80" s="84">
        <v>11287.47</v>
      </c>
      <c r="R80" s="90">
        <f t="shared" si="28"/>
        <v>1.07499714285714</v>
      </c>
      <c r="S80" s="84">
        <v>150</v>
      </c>
      <c r="T80" s="84">
        <v>150</v>
      </c>
      <c r="U80" s="84" t="s">
        <v>1966</v>
      </c>
      <c r="V80" s="42" t="s">
        <v>1840</v>
      </c>
      <c r="W80" s="97">
        <v>7282.28</v>
      </c>
      <c r="X80" s="98">
        <f t="shared" si="29"/>
        <v>0.693550476190476</v>
      </c>
      <c r="Y80" s="97"/>
      <c r="Z80" s="97">
        <v>0</v>
      </c>
      <c r="AA80" s="103"/>
      <c r="AP80" s="11">
        <f t="shared" si="30"/>
        <v>300</v>
      </c>
      <c r="AQ80" s="11">
        <f t="shared" si="31"/>
        <v>300</v>
      </c>
      <c r="AR80" s="11">
        <f t="shared" si="32"/>
        <v>150</v>
      </c>
    </row>
    <row r="81" spans="1:44">
      <c r="A81" s="69">
        <v>102</v>
      </c>
      <c r="B81" s="69">
        <v>732</v>
      </c>
      <c r="C81" s="70" t="s">
        <v>1967</v>
      </c>
      <c r="D81" s="70" t="s">
        <v>59</v>
      </c>
      <c r="E81" s="63">
        <v>34</v>
      </c>
      <c r="F81" s="71">
        <v>150</v>
      </c>
      <c r="G81" s="59">
        <f t="shared" si="26"/>
        <v>450</v>
      </c>
      <c r="H81" s="65">
        <v>10000</v>
      </c>
      <c r="I81" s="65">
        <f t="shared" si="18"/>
        <v>2319.63140254076</v>
      </c>
      <c r="J81" s="83">
        <v>0.231963140254076</v>
      </c>
      <c r="K81" s="84">
        <v>10222.51</v>
      </c>
      <c r="L81" s="85">
        <f t="shared" si="27"/>
        <v>1.022251</v>
      </c>
      <c r="M81" s="86"/>
      <c r="N81" s="84">
        <v>150</v>
      </c>
      <c r="O81" s="87"/>
      <c r="P81" s="88" t="s">
        <v>1840</v>
      </c>
      <c r="Q81" s="84">
        <v>8224.46</v>
      </c>
      <c r="R81" s="85">
        <f t="shared" si="28"/>
        <v>0.822446</v>
      </c>
      <c r="S81" s="84"/>
      <c r="T81" s="84">
        <v>0</v>
      </c>
      <c r="U81" s="84"/>
      <c r="W81" s="97">
        <v>6947.26</v>
      </c>
      <c r="X81" s="98">
        <f t="shared" si="29"/>
        <v>0.694726</v>
      </c>
      <c r="Y81" s="97"/>
      <c r="Z81" s="97">
        <v>0</v>
      </c>
      <c r="AA81" s="103"/>
      <c r="AP81" s="11">
        <f t="shared" si="30"/>
        <v>0</v>
      </c>
      <c r="AQ81" s="11">
        <f t="shared" si="31"/>
        <v>150</v>
      </c>
      <c r="AR81" s="11">
        <f t="shared" si="32"/>
        <v>-300</v>
      </c>
    </row>
    <row r="82" spans="1:44">
      <c r="A82" s="66">
        <v>103</v>
      </c>
      <c r="B82" s="66">
        <v>329</v>
      </c>
      <c r="C82" s="67" t="s">
        <v>1968</v>
      </c>
      <c r="D82" s="67" t="s">
        <v>55</v>
      </c>
      <c r="E82" s="57">
        <v>35</v>
      </c>
      <c r="F82" s="68">
        <v>150</v>
      </c>
      <c r="G82" s="59">
        <f t="shared" si="26"/>
        <v>450</v>
      </c>
      <c r="H82" s="60">
        <v>12000</v>
      </c>
      <c r="I82" s="60">
        <f t="shared" si="18"/>
        <v>2603.03260543782</v>
      </c>
      <c r="J82" s="77">
        <v>0.216919383786485</v>
      </c>
      <c r="K82" s="78">
        <v>14779.29</v>
      </c>
      <c r="L82" s="89">
        <f t="shared" si="27"/>
        <v>1.2316075</v>
      </c>
      <c r="M82" s="80">
        <v>150</v>
      </c>
      <c r="N82" s="78">
        <v>150</v>
      </c>
      <c r="O82" s="81" t="s">
        <v>1969</v>
      </c>
      <c r="P82" s="42" t="s">
        <v>1840</v>
      </c>
      <c r="Q82" s="78">
        <v>15168.52</v>
      </c>
      <c r="R82" s="89">
        <f t="shared" si="28"/>
        <v>1.26404333333333</v>
      </c>
      <c r="S82" s="78">
        <v>150</v>
      </c>
      <c r="T82" s="78">
        <v>150</v>
      </c>
      <c r="U82" s="78" t="s">
        <v>1970</v>
      </c>
      <c r="V82" s="42" t="s">
        <v>1840</v>
      </c>
      <c r="W82" s="78">
        <v>15979.3</v>
      </c>
      <c r="X82" s="89">
        <f t="shared" si="29"/>
        <v>1.33160833333333</v>
      </c>
      <c r="Y82" s="78">
        <v>150</v>
      </c>
      <c r="Z82" s="78">
        <v>150</v>
      </c>
      <c r="AA82" s="81" t="s">
        <v>1970</v>
      </c>
      <c r="AB82" s="43" t="s">
        <v>1840</v>
      </c>
      <c r="AP82" s="11">
        <f t="shared" si="30"/>
        <v>450</v>
      </c>
      <c r="AQ82" s="11">
        <f t="shared" si="31"/>
        <v>450</v>
      </c>
      <c r="AR82" s="11">
        <f t="shared" si="32"/>
        <v>450</v>
      </c>
    </row>
    <row r="83" spans="1:44">
      <c r="A83" s="66">
        <v>104</v>
      </c>
      <c r="B83" s="66">
        <v>347</v>
      </c>
      <c r="C83" s="67" t="s">
        <v>1971</v>
      </c>
      <c r="D83" s="67" t="s">
        <v>53</v>
      </c>
      <c r="E83" s="57">
        <v>35</v>
      </c>
      <c r="F83" s="68">
        <v>150</v>
      </c>
      <c r="G83" s="59">
        <f t="shared" si="26"/>
        <v>450</v>
      </c>
      <c r="H83" s="60">
        <v>10000</v>
      </c>
      <c r="I83" s="60">
        <f t="shared" si="18"/>
        <v>2245.04272417238</v>
      </c>
      <c r="J83" s="77">
        <v>0.224504272417238</v>
      </c>
      <c r="K83" s="78">
        <v>6556.91</v>
      </c>
      <c r="L83" s="79">
        <f t="shared" si="27"/>
        <v>0.655691</v>
      </c>
      <c r="M83" s="80"/>
      <c r="N83" s="78">
        <v>0</v>
      </c>
      <c r="O83" s="81"/>
      <c r="Q83" s="78">
        <v>6073.01</v>
      </c>
      <c r="R83" s="79">
        <f t="shared" si="28"/>
        <v>0.607301</v>
      </c>
      <c r="S83" s="78"/>
      <c r="T83" s="78">
        <v>0</v>
      </c>
      <c r="U83" s="78"/>
      <c r="W83" s="78">
        <v>8661.43</v>
      </c>
      <c r="X83" s="79">
        <f t="shared" si="29"/>
        <v>0.866143</v>
      </c>
      <c r="Y83" s="78"/>
      <c r="Z83" s="78">
        <v>0</v>
      </c>
      <c r="AA83" s="81"/>
      <c r="AP83" s="11">
        <f t="shared" si="30"/>
        <v>0</v>
      </c>
      <c r="AQ83" s="11">
        <f t="shared" si="31"/>
        <v>0</v>
      </c>
      <c r="AR83" s="11">
        <f t="shared" si="32"/>
        <v>-450</v>
      </c>
    </row>
    <row r="84" spans="1:44">
      <c r="A84" s="66">
        <v>105</v>
      </c>
      <c r="B84" s="66">
        <v>738</v>
      </c>
      <c r="C84" s="67" t="s">
        <v>1972</v>
      </c>
      <c r="D84" s="67" t="s">
        <v>55</v>
      </c>
      <c r="E84" s="57">
        <v>35</v>
      </c>
      <c r="F84" s="68">
        <v>150</v>
      </c>
      <c r="G84" s="59">
        <f t="shared" si="26"/>
        <v>450</v>
      </c>
      <c r="H84" s="60">
        <v>10500</v>
      </c>
      <c r="I84" s="60">
        <f t="shared" si="18"/>
        <v>2495.10601372903</v>
      </c>
      <c r="J84" s="77">
        <v>0.23762914416467</v>
      </c>
      <c r="K84" s="78">
        <v>12180.03</v>
      </c>
      <c r="L84" s="79">
        <f t="shared" si="27"/>
        <v>1.16000285714286</v>
      </c>
      <c r="M84" s="80"/>
      <c r="N84" s="78">
        <v>150</v>
      </c>
      <c r="O84" s="81"/>
      <c r="P84" s="42" t="s">
        <v>1840</v>
      </c>
      <c r="Q84" s="78">
        <v>10854.43</v>
      </c>
      <c r="R84" s="79">
        <f t="shared" si="28"/>
        <v>1.03375523809524</v>
      </c>
      <c r="S84" s="78"/>
      <c r="T84" s="78">
        <v>150</v>
      </c>
      <c r="U84" s="78"/>
      <c r="V84" s="42" t="s">
        <v>1840</v>
      </c>
      <c r="W84" s="78">
        <v>11139.73</v>
      </c>
      <c r="X84" s="79">
        <f t="shared" si="29"/>
        <v>1.06092666666667</v>
      </c>
      <c r="Y84" s="78"/>
      <c r="Z84" s="78">
        <v>150</v>
      </c>
      <c r="AA84" s="81"/>
      <c r="AB84" s="43" t="s">
        <v>1840</v>
      </c>
      <c r="AP84" s="11">
        <f t="shared" si="30"/>
        <v>0</v>
      </c>
      <c r="AQ84" s="11">
        <f t="shared" si="31"/>
        <v>450</v>
      </c>
      <c r="AR84" s="11">
        <f t="shared" si="32"/>
        <v>0</v>
      </c>
    </row>
    <row r="85" spans="1:44">
      <c r="A85" s="69">
        <v>106</v>
      </c>
      <c r="B85" s="69">
        <v>104429</v>
      </c>
      <c r="C85" s="70" t="s">
        <v>1973</v>
      </c>
      <c r="D85" s="70" t="s">
        <v>53</v>
      </c>
      <c r="E85" s="63">
        <v>36</v>
      </c>
      <c r="F85" s="71">
        <v>100</v>
      </c>
      <c r="G85" s="59">
        <f t="shared" si="26"/>
        <v>300</v>
      </c>
      <c r="H85" s="65">
        <v>8000</v>
      </c>
      <c r="I85" s="65">
        <f t="shared" si="18"/>
        <v>1280</v>
      </c>
      <c r="J85" s="83">
        <v>0.16</v>
      </c>
      <c r="K85" s="84">
        <v>6444.52</v>
      </c>
      <c r="L85" s="85">
        <f t="shared" si="27"/>
        <v>0.805565</v>
      </c>
      <c r="M85" s="86"/>
      <c r="N85" s="84">
        <v>0</v>
      </c>
      <c r="O85" s="87"/>
      <c r="P85" s="88"/>
      <c r="Q85" s="84">
        <v>5851.64</v>
      </c>
      <c r="R85" s="85">
        <f t="shared" si="28"/>
        <v>0.731455</v>
      </c>
      <c r="S85" s="84"/>
      <c r="T85" s="84">
        <v>0</v>
      </c>
      <c r="U85" s="84"/>
      <c r="W85" s="97">
        <v>6135.31</v>
      </c>
      <c r="X85" s="98">
        <f t="shared" si="29"/>
        <v>0.76691375</v>
      </c>
      <c r="Y85" s="97"/>
      <c r="Z85" s="97">
        <v>0</v>
      </c>
      <c r="AA85" s="103"/>
      <c r="AP85" s="11">
        <f t="shared" si="30"/>
        <v>0</v>
      </c>
      <c r="AQ85" s="11">
        <f t="shared" si="31"/>
        <v>0</v>
      </c>
      <c r="AR85" s="11">
        <f t="shared" si="32"/>
        <v>-300</v>
      </c>
    </row>
    <row r="86" spans="1:44">
      <c r="A86" s="69">
        <v>107</v>
      </c>
      <c r="B86" s="69">
        <v>713</v>
      </c>
      <c r="C86" s="70" t="s">
        <v>1974</v>
      </c>
      <c r="D86" s="70" t="s">
        <v>55</v>
      </c>
      <c r="E86" s="63">
        <v>36</v>
      </c>
      <c r="F86" s="71">
        <v>100</v>
      </c>
      <c r="G86" s="59">
        <f t="shared" si="26"/>
        <v>300</v>
      </c>
      <c r="H86" s="65">
        <v>8500</v>
      </c>
      <c r="I86" s="65">
        <f t="shared" si="18"/>
        <v>2090.57779295042</v>
      </c>
      <c r="J86" s="83">
        <v>0.245950328582402</v>
      </c>
      <c r="K86" s="84">
        <v>8596.45</v>
      </c>
      <c r="L86" s="90">
        <f t="shared" si="27"/>
        <v>1.01134705882353</v>
      </c>
      <c r="M86" s="86">
        <v>200</v>
      </c>
      <c r="N86" s="84">
        <v>100</v>
      </c>
      <c r="O86" s="87" t="s">
        <v>1975</v>
      </c>
      <c r="P86" s="88" t="s">
        <v>1840</v>
      </c>
      <c r="Q86" s="84">
        <v>8523.34</v>
      </c>
      <c r="R86" s="90">
        <f t="shared" si="28"/>
        <v>1.00274588235294</v>
      </c>
      <c r="S86" s="84">
        <v>200</v>
      </c>
      <c r="T86" s="84">
        <v>100</v>
      </c>
      <c r="U86" s="84" t="s">
        <v>1975</v>
      </c>
      <c r="V86" s="42" t="s">
        <v>1840</v>
      </c>
      <c r="W86" s="97">
        <v>8592.92</v>
      </c>
      <c r="X86" s="99">
        <f t="shared" si="29"/>
        <v>1.01093176470588</v>
      </c>
      <c r="Y86" s="97">
        <v>200</v>
      </c>
      <c r="Z86" s="97">
        <v>100</v>
      </c>
      <c r="AA86" s="103" t="s">
        <v>1975</v>
      </c>
      <c r="AB86" s="43" t="s">
        <v>1840</v>
      </c>
      <c r="AP86" s="11">
        <f t="shared" si="30"/>
        <v>600</v>
      </c>
      <c r="AQ86" s="11">
        <f t="shared" si="31"/>
        <v>300</v>
      </c>
      <c r="AR86" s="11">
        <f t="shared" si="32"/>
        <v>600</v>
      </c>
    </row>
    <row r="87" spans="1:44">
      <c r="A87" s="69">
        <v>108</v>
      </c>
      <c r="B87" s="69">
        <v>112888</v>
      </c>
      <c r="C87" s="70" t="s">
        <v>1703</v>
      </c>
      <c r="D87" s="70" t="s">
        <v>53</v>
      </c>
      <c r="E87" s="63">
        <v>36</v>
      </c>
      <c r="F87" s="71">
        <v>100</v>
      </c>
      <c r="G87" s="59">
        <f t="shared" si="26"/>
        <v>300</v>
      </c>
      <c r="H87" s="65">
        <v>9500</v>
      </c>
      <c r="I87" s="65">
        <f t="shared" si="18"/>
        <v>1900</v>
      </c>
      <c r="J87" s="83">
        <v>0.2</v>
      </c>
      <c r="K87" s="84">
        <v>6406.82</v>
      </c>
      <c r="L87" s="85">
        <f t="shared" si="27"/>
        <v>0.674402105263158</v>
      </c>
      <c r="M87" s="86"/>
      <c r="N87" s="84">
        <v>0</v>
      </c>
      <c r="O87" s="87"/>
      <c r="P87" s="88"/>
      <c r="Q87" s="84">
        <v>5475.87</v>
      </c>
      <c r="R87" s="85">
        <f t="shared" si="28"/>
        <v>0.576407368421053</v>
      </c>
      <c r="S87" s="84"/>
      <c r="T87" s="84">
        <v>0</v>
      </c>
      <c r="U87" s="84"/>
      <c r="W87" s="97">
        <v>4779.85</v>
      </c>
      <c r="X87" s="98">
        <f t="shared" si="29"/>
        <v>0.503142105263158</v>
      </c>
      <c r="Y87" s="97"/>
      <c r="Z87" s="97">
        <v>0</v>
      </c>
      <c r="AA87" s="103"/>
      <c r="AP87" s="11">
        <f t="shared" si="30"/>
        <v>0</v>
      </c>
      <c r="AQ87" s="11">
        <f t="shared" si="31"/>
        <v>0</v>
      </c>
      <c r="AR87" s="11">
        <f t="shared" si="32"/>
        <v>-300</v>
      </c>
    </row>
    <row r="88" spans="1:44">
      <c r="A88" s="66">
        <v>109</v>
      </c>
      <c r="B88" s="66">
        <v>52</v>
      </c>
      <c r="C88" s="67" t="s">
        <v>1976</v>
      </c>
      <c r="D88" s="67" t="s">
        <v>55</v>
      </c>
      <c r="E88" s="57">
        <v>37</v>
      </c>
      <c r="F88" s="68">
        <v>100</v>
      </c>
      <c r="G88" s="59">
        <f t="shared" si="26"/>
        <v>300</v>
      </c>
      <c r="H88" s="60">
        <v>10000</v>
      </c>
      <c r="I88" s="60">
        <f t="shared" si="18"/>
        <v>2275.69677607236</v>
      </c>
      <c r="J88" s="77">
        <v>0.227569677607236</v>
      </c>
      <c r="K88" s="78">
        <v>3232.45</v>
      </c>
      <c r="L88" s="79">
        <f t="shared" si="27"/>
        <v>0.323245</v>
      </c>
      <c r="M88" s="80"/>
      <c r="N88" s="78">
        <v>0</v>
      </c>
      <c r="O88" s="81"/>
      <c r="Q88" s="78">
        <v>5152.6</v>
      </c>
      <c r="R88" s="79">
        <f t="shared" si="28"/>
        <v>0.51526</v>
      </c>
      <c r="S88" s="78"/>
      <c r="T88" s="78">
        <v>0</v>
      </c>
      <c r="U88" s="78"/>
      <c r="W88" s="78">
        <v>3306.74</v>
      </c>
      <c r="X88" s="79">
        <f t="shared" si="29"/>
        <v>0.330674</v>
      </c>
      <c r="Y88" s="78"/>
      <c r="Z88" s="78">
        <v>0</v>
      </c>
      <c r="AA88" s="81"/>
      <c r="AP88" s="11">
        <f t="shared" si="30"/>
        <v>0</v>
      </c>
      <c r="AQ88" s="11">
        <f t="shared" si="31"/>
        <v>0</v>
      </c>
      <c r="AR88" s="11">
        <f t="shared" si="32"/>
        <v>-300</v>
      </c>
    </row>
    <row r="89" spans="1:44">
      <c r="A89" s="66">
        <v>110</v>
      </c>
      <c r="B89" s="66">
        <v>102478</v>
      </c>
      <c r="C89" s="67" t="s">
        <v>1977</v>
      </c>
      <c r="D89" s="67" t="s">
        <v>47</v>
      </c>
      <c r="E89" s="57">
        <v>37</v>
      </c>
      <c r="F89" s="68">
        <v>100</v>
      </c>
      <c r="G89" s="59">
        <f t="shared" si="26"/>
        <v>300</v>
      </c>
      <c r="H89" s="60">
        <v>7500</v>
      </c>
      <c r="I89" s="60">
        <f t="shared" si="18"/>
        <v>1350</v>
      </c>
      <c r="J89" s="77">
        <v>0.18</v>
      </c>
      <c r="K89" s="78">
        <v>11218.7</v>
      </c>
      <c r="L89" s="89">
        <f t="shared" si="27"/>
        <v>1.49582666666667</v>
      </c>
      <c r="M89" s="80">
        <v>100</v>
      </c>
      <c r="N89" s="78">
        <v>100</v>
      </c>
      <c r="O89" s="81" t="s">
        <v>177</v>
      </c>
      <c r="P89" s="42" t="s">
        <v>1840</v>
      </c>
      <c r="Q89" s="78">
        <v>4605.7</v>
      </c>
      <c r="R89" s="79">
        <f t="shared" si="28"/>
        <v>0.614093333333333</v>
      </c>
      <c r="S89" s="78"/>
      <c r="T89" s="78">
        <v>0</v>
      </c>
      <c r="U89" s="78"/>
      <c r="W89" s="78">
        <v>4552.59</v>
      </c>
      <c r="X89" s="79">
        <f t="shared" si="29"/>
        <v>0.607012</v>
      </c>
      <c r="Y89" s="78"/>
      <c r="Z89" s="78">
        <v>0</v>
      </c>
      <c r="AA89" s="81"/>
      <c r="AP89" s="11">
        <f t="shared" si="30"/>
        <v>100</v>
      </c>
      <c r="AQ89" s="11">
        <f t="shared" si="31"/>
        <v>100</v>
      </c>
      <c r="AR89" s="11">
        <f t="shared" si="32"/>
        <v>-100</v>
      </c>
    </row>
    <row r="90" spans="1:44">
      <c r="A90" s="66">
        <v>111</v>
      </c>
      <c r="B90" s="66">
        <v>113298</v>
      </c>
      <c r="C90" s="67" t="s">
        <v>1978</v>
      </c>
      <c r="D90" s="67" t="s">
        <v>53</v>
      </c>
      <c r="E90" s="57">
        <v>37</v>
      </c>
      <c r="F90" s="68">
        <v>100</v>
      </c>
      <c r="G90" s="59">
        <f t="shared" si="26"/>
        <v>300</v>
      </c>
      <c r="H90" s="60">
        <v>8500</v>
      </c>
      <c r="I90" s="60">
        <f t="shared" si="18"/>
        <v>2013.88715716473</v>
      </c>
      <c r="J90" s="77">
        <v>0.236927900842909</v>
      </c>
      <c r="K90" s="78">
        <v>9339.96</v>
      </c>
      <c r="L90" s="79">
        <f t="shared" si="27"/>
        <v>1.09881882352941</v>
      </c>
      <c r="M90" s="80"/>
      <c r="N90" s="78">
        <v>100</v>
      </c>
      <c r="O90" s="81"/>
      <c r="P90" s="42" t="s">
        <v>1840</v>
      </c>
      <c r="Q90" s="78">
        <v>2729.14</v>
      </c>
      <c r="R90" s="79">
        <f t="shared" si="28"/>
        <v>0.321075294117647</v>
      </c>
      <c r="S90" s="78"/>
      <c r="T90" s="78">
        <v>0</v>
      </c>
      <c r="U90" s="78"/>
      <c r="W90" s="78">
        <v>6600.41</v>
      </c>
      <c r="X90" s="79">
        <f t="shared" si="29"/>
        <v>0.776518823529412</v>
      </c>
      <c r="Y90" s="78"/>
      <c r="Z90" s="78">
        <v>0</v>
      </c>
      <c r="AA90" s="81"/>
      <c r="AP90" s="11">
        <f t="shared" si="30"/>
        <v>0</v>
      </c>
      <c r="AQ90" s="11">
        <f t="shared" si="31"/>
        <v>100</v>
      </c>
      <c r="AR90" s="11">
        <f t="shared" si="32"/>
        <v>-200</v>
      </c>
    </row>
    <row r="91" ht="18" customHeight="1" spans="1:44">
      <c r="A91" s="69">
        <v>112</v>
      </c>
      <c r="B91" s="69">
        <v>113023</v>
      </c>
      <c r="C91" s="70" t="s">
        <v>1444</v>
      </c>
      <c r="D91" s="70" t="s">
        <v>47</v>
      </c>
      <c r="E91" s="63">
        <v>38</v>
      </c>
      <c r="F91" s="71">
        <v>100</v>
      </c>
      <c r="G91" s="59">
        <f t="shared" si="26"/>
        <v>300</v>
      </c>
      <c r="H91" s="65">
        <v>7500</v>
      </c>
      <c r="I91" s="65">
        <f t="shared" si="18"/>
        <v>1200</v>
      </c>
      <c r="J91" s="83">
        <v>0.16</v>
      </c>
      <c r="K91" s="84">
        <v>10254.47</v>
      </c>
      <c r="L91" s="90">
        <f t="shared" si="27"/>
        <v>1.36726266666667</v>
      </c>
      <c r="M91" s="86">
        <v>100</v>
      </c>
      <c r="N91" s="84">
        <v>100</v>
      </c>
      <c r="O91" s="87" t="s">
        <v>1979</v>
      </c>
      <c r="P91" s="88" t="s">
        <v>1840</v>
      </c>
      <c r="Q91" s="84">
        <v>5859.36</v>
      </c>
      <c r="R91" s="85">
        <f t="shared" si="28"/>
        <v>0.781248</v>
      </c>
      <c r="S91" s="84"/>
      <c r="T91" s="84">
        <v>0</v>
      </c>
      <c r="U91" s="84"/>
      <c r="W91" s="97">
        <v>4702.81</v>
      </c>
      <c r="X91" s="98">
        <f t="shared" si="29"/>
        <v>0.627041333333333</v>
      </c>
      <c r="Y91" s="97"/>
      <c r="Z91" s="97">
        <v>0</v>
      </c>
      <c r="AA91" s="103"/>
      <c r="AP91" s="11">
        <f t="shared" si="30"/>
        <v>100</v>
      </c>
      <c r="AQ91" s="11">
        <f t="shared" si="31"/>
        <v>100</v>
      </c>
      <c r="AR91" s="11">
        <f t="shared" si="32"/>
        <v>-100</v>
      </c>
    </row>
    <row r="92" ht="19" customHeight="1" spans="1:44">
      <c r="A92" s="61">
        <v>113</v>
      </c>
      <c r="B92" s="61">
        <v>105396</v>
      </c>
      <c r="C92" s="62" t="s">
        <v>1980</v>
      </c>
      <c r="D92" s="62" t="s">
        <v>51</v>
      </c>
      <c r="E92" s="63">
        <v>38</v>
      </c>
      <c r="F92" s="71">
        <v>100</v>
      </c>
      <c r="G92" s="59">
        <f t="shared" si="26"/>
        <v>300</v>
      </c>
      <c r="H92" s="65">
        <v>9000</v>
      </c>
      <c r="I92" s="65">
        <f t="shared" si="18"/>
        <v>2596.51427162425</v>
      </c>
      <c r="J92" s="83">
        <v>0.288501585736028</v>
      </c>
      <c r="K92" s="86">
        <v>12407.6</v>
      </c>
      <c r="L92" s="85">
        <f t="shared" si="27"/>
        <v>1.37862222222222</v>
      </c>
      <c r="M92" s="86"/>
      <c r="N92" s="84">
        <v>100</v>
      </c>
      <c r="O92" s="87" t="s">
        <v>1871</v>
      </c>
      <c r="P92" s="88"/>
      <c r="Q92" s="86">
        <v>12407.6</v>
      </c>
      <c r="R92" s="85">
        <f t="shared" si="28"/>
        <v>1.37862222222222</v>
      </c>
      <c r="S92" s="84"/>
      <c r="T92" s="84">
        <v>100</v>
      </c>
      <c r="U92" s="87" t="s">
        <v>1871</v>
      </c>
      <c r="W92" s="100">
        <v>12407.6</v>
      </c>
      <c r="X92" s="99">
        <f t="shared" si="29"/>
        <v>1.37862222222222</v>
      </c>
      <c r="Y92" s="97"/>
      <c r="Z92" s="97">
        <v>100</v>
      </c>
      <c r="AA92" s="103" t="s">
        <v>1872</v>
      </c>
      <c r="AP92" s="11">
        <f t="shared" si="30"/>
        <v>0</v>
      </c>
      <c r="AQ92" s="11">
        <f t="shared" si="31"/>
        <v>300</v>
      </c>
      <c r="AR92" s="11">
        <f t="shared" si="32"/>
        <v>0</v>
      </c>
    </row>
    <row r="93" ht="19" customHeight="1" spans="1:44">
      <c r="A93" s="69">
        <v>114</v>
      </c>
      <c r="B93" s="69">
        <v>106568</v>
      </c>
      <c r="C93" s="70" t="s">
        <v>1981</v>
      </c>
      <c r="D93" s="70" t="s">
        <v>51</v>
      </c>
      <c r="E93" s="63">
        <v>38</v>
      </c>
      <c r="F93" s="71">
        <v>100</v>
      </c>
      <c r="G93" s="59">
        <f t="shared" si="26"/>
        <v>300</v>
      </c>
      <c r="H93" s="65">
        <v>8500</v>
      </c>
      <c r="I93" s="65">
        <f t="shared" si="18"/>
        <v>2355.63619337952</v>
      </c>
      <c r="J93" s="83">
        <v>0.277133669809355</v>
      </c>
      <c r="K93" s="84">
        <v>8506.84</v>
      </c>
      <c r="L93" s="85">
        <f t="shared" si="27"/>
        <v>1.00080470588235</v>
      </c>
      <c r="M93" s="86"/>
      <c r="N93" s="84">
        <v>100</v>
      </c>
      <c r="O93" s="87"/>
      <c r="P93" s="88" t="s">
        <v>1840</v>
      </c>
      <c r="Q93" s="84">
        <v>8778.77</v>
      </c>
      <c r="R93" s="90">
        <f t="shared" si="28"/>
        <v>1.03279647058824</v>
      </c>
      <c r="S93" s="84">
        <v>200</v>
      </c>
      <c r="T93" s="84">
        <v>100</v>
      </c>
      <c r="U93" s="84" t="s">
        <v>1982</v>
      </c>
      <c r="V93" s="42" t="s">
        <v>1840</v>
      </c>
      <c r="W93" s="97">
        <v>8558.44</v>
      </c>
      <c r="X93" s="98">
        <f t="shared" si="29"/>
        <v>1.00687529411765</v>
      </c>
      <c r="Y93" s="97"/>
      <c r="Z93" s="97">
        <v>100</v>
      </c>
      <c r="AA93" s="103"/>
      <c r="AB93" s="43" t="s">
        <v>1840</v>
      </c>
      <c r="AP93" s="11">
        <f t="shared" si="30"/>
        <v>200</v>
      </c>
      <c r="AQ93" s="11">
        <f t="shared" si="31"/>
        <v>300</v>
      </c>
      <c r="AR93" s="11">
        <f t="shared" si="32"/>
        <v>200</v>
      </c>
    </row>
    <row r="94" spans="1:44">
      <c r="A94" s="66">
        <v>115</v>
      </c>
      <c r="B94" s="66">
        <v>113025</v>
      </c>
      <c r="C94" s="67" t="s">
        <v>1983</v>
      </c>
      <c r="D94" s="67" t="s">
        <v>53</v>
      </c>
      <c r="E94" s="57">
        <v>39</v>
      </c>
      <c r="F94" s="68">
        <v>100</v>
      </c>
      <c r="G94" s="59">
        <f t="shared" si="26"/>
        <v>300</v>
      </c>
      <c r="H94" s="60">
        <v>8000</v>
      </c>
      <c r="I94" s="60">
        <f t="shared" si="18"/>
        <v>1847.47246518138</v>
      </c>
      <c r="J94" s="77">
        <v>0.230934058147672</v>
      </c>
      <c r="K94" s="78">
        <v>6198.97</v>
      </c>
      <c r="L94" s="79">
        <f t="shared" si="27"/>
        <v>0.77487125</v>
      </c>
      <c r="M94" s="80"/>
      <c r="N94" s="78">
        <v>0</v>
      </c>
      <c r="O94" s="81"/>
      <c r="Q94" s="78">
        <v>4293.16</v>
      </c>
      <c r="R94" s="79">
        <f t="shared" si="28"/>
        <v>0.536645</v>
      </c>
      <c r="S94" s="78"/>
      <c r="T94" s="78">
        <v>0</v>
      </c>
      <c r="U94" s="78"/>
      <c r="W94" s="78">
        <v>5541.27</v>
      </c>
      <c r="X94" s="79">
        <f t="shared" si="29"/>
        <v>0.69265875</v>
      </c>
      <c r="Y94" s="78"/>
      <c r="Z94" s="78">
        <v>0</v>
      </c>
      <c r="AA94" s="81"/>
      <c r="AP94" s="11">
        <f t="shared" si="30"/>
        <v>0</v>
      </c>
      <c r="AQ94" s="11">
        <f t="shared" si="31"/>
        <v>0</v>
      </c>
      <c r="AR94" s="11">
        <f t="shared" si="32"/>
        <v>-300</v>
      </c>
    </row>
    <row r="95" spans="1:44">
      <c r="A95" s="66">
        <v>116</v>
      </c>
      <c r="B95" s="66">
        <v>110378</v>
      </c>
      <c r="C95" s="67" t="s">
        <v>1984</v>
      </c>
      <c r="D95" s="67" t="s">
        <v>55</v>
      </c>
      <c r="E95" s="57">
        <v>39</v>
      </c>
      <c r="F95" s="68">
        <v>100</v>
      </c>
      <c r="G95" s="59">
        <f t="shared" si="26"/>
        <v>300</v>
      </c>
      <c r="H95" s="60">
        <v>8000</v>
      </c>
      <c r="I95" s="60">
        <f t="shared" si="18"/>
        <v>1600</v>
      </c>
      <c r="J95" s="77">
        <v>0.2</v>
      </c>
      <c r="K95" s="78">
        <v>3851.53</v>
      </c>
      <c r="L95" s="79">
        <f t="shared" si="27"/>
        <v>0.48144125</v>
      </c>
      <c r="M95" s="80"/>
      <c r="N95" s="78">
        <v>0</v>
      </c>
      <c r="O95" s="81"/>
      <c r="Q95" s="78">
        <v>8261.01</v>
      </c>
      <c r="R95" s="89">
        <f t="shared" si="28"/>
        <v>1.03262625</v>
      </c>
      <c r="S95" s="78">
        <v>200</v>
      </c>
      <c r="T95" s="78">
        <v>100</v>
      </c>
      <c r="U95" s="78" t="s">
        <v>1985</v>
      </c>
      <c r="V95" s="42" t="s">
        <v>1840</v>
      </c>
      <c r="W95" s="78">
        <v>4115.79</v>
      </c>
      <c r="X95" s="79">
        <f t="shared" si="29"/>
        <v>0.51447375</v>
      </c>
      <c r="Y95" s="78"/>
      <c r="Z95" s="78">
        <v>0</v>
      </c>
      <c r="AA95" s="81"/>
      <c r="AP95" s="11">
        <f t="shared" si="30"/>
        <v>200</v>
      </c>
      <c r="AQ95" s="11">
        <f t="shared" si="31"/>
        <v>100</v>
      </c>
      <c r="AR95" s="11">
        <f t="shared" si="32"/>
        <v>0</v>
      </c>
    </row>
    <row r="96" ht="24" spans="1:44">
      <c r="A96" s="66">
        <v>117</v>
      </c>
      <c r="B96" s="66">
        <v>351</v>
      </c>
      <c r="C96" s="67" t="s">
        <v>1986</v>
      </c>
      <c r="D96" s="67" t="s">
        <v>55</v>
      </c>
      <c r="E96" s="57">
        <v>39</v>
      </c>
      <c r="F96" s="68">
        <v>100</v>
      </c>
      <c r="G96" s="59">
        <f t="shared" si="26"/>
        <v>300</v>
      </c>
      <c r="H96" s="60">
        <v>14000</v>
      </c>
      <c r="I96" s="60">
        <f t="shared" si="18"/>
        <v>3007.94135761881</v>
      </c>
      <c r="J96" s="77">
        <v>0.214852954115629</v>
      </c>
      <c r="K96" s="78">
        <v>14011.01</v>
      </c>
      <c r="L96" s="79">
        <f t="shared" si="27"/>
        <v>1.00078642857143</v>
      </c>
      <c r="M96" s="80">
        <v>200</v>
      </c>
      <c r="N96" s="78">
        <v>100</v>
      </c>
      <c r="O96" s="81" t="s">
        <v>1987</v>
      </c>
      <c r="P96" s="42" t="s">
        <v>1840</v>
      </c>
      <c r="Q96" s="78">
        <v>10345.75</v>
      </c>
      <c r="R96" s="79">
        <f t="shared" si="28"/>
        <v>0.738982142857143</v>
      </c>
      <c r="S96" s="78"/>
      <c r="T96" s="78">
        <v>0</v>
      </c>
      <c r="U96" s="78"/>
      <c r="W96" s="78">
        <v>9953.01</v>
      </c>
      <c r="X96" s="79">
        <f t="shared" si="29"/>
        <v>0.710929285714286</v>
      </c>
      <c r="Y96" s="78"/>
      <c r="Z96" s="78">
        <v>0</v>
      </c>
      <c r="AA96" s="81"/>
      <c r="AP96" s="11">
        <f t="shared" si="30"/>
        <v>200</v>
      </c>
      <c r="AQ96" s="11">
        <f t="shared" si="31"/>
        <v>100</v>
      </c>
      <c r="AR96" s="11">
        <f t="shared" si="32"/>
        <v>0</v>
      </c>
    </row>
    <row r="97" ht="24" spans="1:44">
      <c r="A97" s="69">
        <v>118</v>
      </c>
      <c r="B97" s="69">
        <v>114286</v>
      </c>
      <c r="C97" s="70" t="s">
        <v>1988</v>
      </c>
      <c r="D97" s="70" t="s">
        <v>53</v>
      </c>
      <c r="E97" s="63">
        <v>40</v>
      </c>
      <c r="F97" s="71">
        <v>100</v>
      </c>
      <c r="G97" s="59">
        <f t="shared" si="26"/>
        <v>300</v>
      </c>
      <c r="H97" s="65">
        <v>8000</v>
      </c>
      <c r="I97" s="65">
        <f t="shared" si="18"/>
        <v>1320</v>
      </c>
      <c r="J97" s="83">
        <v>0.165</v>
      </c>
      <c r="K97" s="84">
        <v>9442.18</v>
      </c>
      <c r="L97" s="85">
        <f t="shared" si="27"/>
        <v>1.1802725</v>
      </c>
      <c r="M97" s="86">
        <v>200</v>
      </c>
      <c r="N97" s="84">
        <v>100</v>
      </c>
      <c r="O97" s="87" t="s">
        <v>1989</v>
      </c>
      <c r="P97" s="88" t="s">
        <v>1840</v>
      </c>
      <c r="Q97" s="84">
        <v>9323.43</v>
      </c>
      <c r="R97" s="90">
        <f t="shared" si="28"/>
        <v>1.16542875</v>
      </c>
      <c r="S97" s="84">
        <v>100</v>
      </c>
      <c r="T97" s="84">
        <v>100</v>
      </c>
      <c r="U97" s="84" t="s">
        <v>1990</v>
      </c>
      <c r="V97" s="42" t="s">
        <v>1840</v>
      </c>
      <c r="W97" s="97">
        <v>10675.92</v>
      </c>
      <c r="X97" s="99">
        <f t="shared" si="29"/>
        <v>1.33449</v>
      </c>
      <c r="Y97" s="97">
        <v>200</v>
      </c>
      <c r="Z97" s="97">
        <v>100</v>
      </c>
      <c r="AA97" s="103" t="s">
        <v>1989</v>
      </c>
      <c r="AB97" s="43" t="s">
        <v>1840</v>
      </c>
      <c r="AP97" s="11">
        <f t="shared" si="30"/>
        <v>500</v>
      </c>
      <c r="AQ97" s="11">
        <f t="shared" si="31"/>
        <v>300</v>
      </c>
      <c r="AR97" s="11">
        <f t="shared" si="32"/>
        <v>500</v>
      </c>
    </row>
    <row r="98" spans="1:44">
      <c r="A98" s="69">
        <v>119</v>
      </c>
      <c r="B98" s="69">
        <v>591</v>
      </c>
      <c r="C98" s="70" t="s">
        <v>1991</v>
      </c>
      <c r="D98" s="70" t="s">
        <v>59</v>
      </c>
      <c r="E98" s="63">
        <v>40</v>
      </c>
      <c r="F98" s="71">
        <v>100</v>
      </c>
      <c r="G98" s="59">
        <f t="shared" si="26"/>
        <v>300</v>
      </c>
      <c r="H98" s="65">
        <v>8500</v>
      </c>
      <c r="I98" s="65">
        <f t="shared" si="18"/>
        <v>2209.47080860302</v>
      </c>
      <c r="J98" s="83">
        <v>0.259937742188591</v>
      </c>
      <c r="K98" s="84">
        <v>4227.21</v>
      </c>
      <c r="L98" s="85">
        <f t="shared" si="27"/>
        <v>0.497318823529412</v>
      </c>
      <c r="M98" s="86"/>
      <c r="N98" s="84">
        <v>0</v>
      </c>
      <c r="O98" s="87"/>
      <c r="P98" s="88"/>
      <c r="Q98" s="84">
        <v>9883.4</v>
      </c>
      <c r="R98" s="85">
        <f t="shared" si="28"/>
        <v>1.16275294117647</v>
      </c>
      <c r="S98" s="84"/>
      <c r="T98" s="84">
        <v>100</v>
      </c>
      <c r="U98" s="84"/>
      <c r="V98" s="42" t="s">
        <v>1840</v>
      </c>
      <c r="W98" s="97">
        <v>4908.36</v>
      </c>
      <c r="X98" s="98">
        <f t="shared" si="29"/>
        <v>0.577454117647059</v>
      </c>
      <c r="Y98" s="97"/>
      <c r="Z98" s="97">
        <v>0</v>
      </c>
      <c r="AA98" s="103"/>
      <c r="AP98" s="11">
        <f t="shared" si="30"/>
        <v>0</v>
      </c>
      <c r="AQ98" s="11">
        <f t="shared" si="31"/>
        <v>100</v>
      </c>
      <c r="AR98" s="11">
        <f t="shared" si="32"/>
        <v>-200</v>
      </c>
    </row>
    <row r="99" spans="1:44">
      <c r="A99" s="69">
        <v>120</v>
      </c>
      <c r="B99" s="69">
        <v>753</v>
      </c>
      <c r="C99" s="70" t="s">
        <v>563</v>
      </c>
      <c r="D99" s="70" t="s">
        <v>51</v>
      </c>
      <c r="E99" s="63">
        <v>40</v>
      </c>
      <c r="F99" s="71">
        <v>100</v>
      </c>
      <c r="G99" s="59">
        <f t="shared" si="26"/>
        <v>300</v>
      </c>
      <c r="H99" s="65">
        <v>8000</v>
      </c>
      <c r="I99" s="65">
        <f t="shared" si="18"/>
        <v>1872.35902704079</v>
      </c>
      <c r="J99" s="83">
        <v>0.234044878380099</v>
      </c>
      <c r="K99" s="84">
        <v>5312.57</v>
      </c>
      <c r="L99" s="85">
        <f t="shared" si="27"/>
        <v>0.66407125</v>
      </c>
      <c r="M99" s="86"/>
      <c r="N99" s="84">
        <v>0</v>
      </c>
      <c r="O99" s="87"/>
      <c r="P99" s="88"/>
      <c r="Q99" s="84">
        <v>5424.51</v>
      </c>
      <c r="R99" s="85">
        <f t="shared" si="28"/>
        <v>0.67806375</v>
      </c>
      <c r="S99" s="84"/>
      <c r="T99" s="84">
        <v>0</v>
      </c>
      <c r="U99" s="84"/>
      <c r="W99" s="97">
        <v>5536.33</v>
      </c>
      <c r="X99" s="98">
        <f t="shared" si="29"/>
        <v>0.69204125</v>
      </c>
      <c r="Y99" s="97"/>
      <c r="Z99" s="97">
        <v>0</v>
      </c>
      <c r="AA99" s="103"/>
      <c r="AP99" s="11">
        <f t="shared" si="30"/>
        <v>0</v>
      </c>
      <c r="AQ99" s="11">
        <f t="shared" si="31"/>
        <v>0</v>
      </c>
      <c r="AR99" s="11">
        <f t="shared" si="32"/>
        <v>-300</v>
      </c>
    </row>
    <row r="100" spans="1:44">
      <c r="A100" s="66">
        <v>121</v>
      </c>
      <c r="B100" s="66">
        <v>113008</v>
      </c>
      <c r="C100" s="67" t="s">
        <v>993</v>
      </c>
      <c r="D100" s="67" t="s">
        <v>51</v>
      </c>
      <c r="E100" s="57">
        <v>41</v>
      </c>
      <c r="F100" s="68">
        <v>100</v>
      </c>
      <c r="G100" s="59">
        <f t="shared" si="26"/>
        <v>300</v>
      </c>
      <c r="H100" s="60">
        <v>6000</v>
      </c>
      <c r="I100" s="60">
        <f t="shared" si="18"/>
        <v>1353.51345592259</v>
      </c>
      <c r="J100" s="77">
        <v>0.225585575987099</v>
      </c>
      <c r="K100" s="78">
        <v>5072.92</v>
      </c>
      <c r="L100" s="79">
        <f t="shared" si="27"/>
        <v>0.845486666666667</v>
      </c>
      <c r="M100" s="80"/>
      <c r="N100" s="78">
        <v>0</v>
      </c>
      <c r="O100" s="81"/>
      <c r="Q100" s="78">
        <v>1313.78</v>
      </c>
      <c r="R100" s="79">
        <f t="shared" si="28"/>
        <v>0.218963333333333</v>
      </c>
      <c r="S100" s="78"/>
      <c r="T100" s="78">
        <v>0</v>
      </c>
      <c r="U100" s="78"/>
      <c r="W100" s="78">
        <v>2539.42</v>
      </c>
      <c r="X100" s="79">
        <f t="shared" si="29"/>
        <v>0.423236666666667</v>
      </c>
      <c r="Y100" s="78"/>
      <c r="Z100" s="78">
        <v>0</v>
      </c>
      <c r="AA100" s="81"/>
      <c r="AP100" s="11">
        <f t="shared" si="30"/>
        <v>0</v>
      </c>
      <c r="AQ100" s="11">
        <f t="shared" si="31"/>
        <v>0</v>
      </c>
      <c r="AR100" s="11">
        <f t="shared" si="32"/>
        <v>-300</v>
      </c>
    </row>
    <row r="101" spans="1:44">
      <c r="A101" s="66">
        <v>122</v>
      </c>
      <c r="B101" s="66">
        <v>113833</v>
      </c>
      <c r="C101" s="67" t="s">
        <v>1992</v>
      </c>
      <c r="D101" s="67" t="s">
        <v>53</v>
      </c>
      <c r="E101" s="57">
        <v>41</v>
      </c>
      <c r="F101" s="68">
        <v>100</v>
      </c>
      <c r="G101" s="59">
        <f t="shared" si="26"/>
        <v>300</v>
      </c>
      <c r="H101" s="60">
        <v>6500</v>
      </c>
      <c r="I101" s="60">
        <f t="shared" si="18"/>
        <v>1339.12512930804</v>
      </c>
      <c r="J101" s="77">
        <v>0.206019250662776</v>
      </c>
      <c r="K101" s="78">
        <v>6591.58</v>
      </c>
      <c r="L101" s="89">
        <f t="shared" si="27"/>
        <v>1.01408923076923</v>
      </c>
      <c r="M101" s="80">
        <v>100</v>
      </c>
      <c r="N101" s="78">
        <v>100</v>
      </c>
      <c r="O101" s="81" t="s">
        <v>1993</v>
      </c>
      <c r="P101" s="42" t="s">
        <v>1840</v>
      </c>
      <c r="Q101" s="78">
        <v>3174.92</v>
      </c>
      <c r="R101" s="79">
        <f t="shared" si="28"/>
        <v>0.488449230769231</v>
      </c>
      <c r="S101" s="78"/>
      <c r="T101" s="78">
        <v>0</v>
      </c>
      <c r="U101" s="78"/>
      <c r="W101" s="78">
        <v>7595.58</v>
      </c>
      <c r="X101" s="89">
        <f t="shared" si="29"/>
        <v>1.16855076923077</v>
      </c>
      <c r="Y101" s="78">
        <v>100</v>
      </c>
      <c r="Z101" s="78">
        <v>100</v>
      </c>
      <c r="AA101" s="81" t="s">
        <v>1993</v>
      </c>
      <c r="AB101" s="43" t="s">
        <v>1840</v>
      </c>
      <c r="AP101" s="11">
        <f t="shared" si="30"/>
        <v>200</v>
      </c>
      <c r="AQ101" s="11">
        <f t="shared" si="31"/>
        <v>200</v>
      </c>
      <c r="AR101" s="11">
        <f t="shared" si="32"/>
        <v>100</v>
      </c>
    </row>
    <row r="102" spans="1:44">
      <c r="A102" s="69">
        <v>123</v>
      </c>
      <c r="B102" s="69">
        <v>111064</v>
      </c>
      <c r="C102" s="70" t="s">
        <v>1994</v>
      </c>
      <c r="D102" s="70" t="s">
        <v>59</v>
      </c>
      <c r="E102" s="63">
        <v>42</v>
      </c>
      <c r="F102" s="71">
        <v>100</v>
      </c>
      <c r="G102" s="59">
        <f t="shared" si="26"/>
        <v>300</v>
      </c>
      <c r="H102" s="65">
        <v>6000</v>
      </c>
      <c r="I102" s="65">
        <f t="shared" si="18"/>
        <v>1734.02389881257</v>
      </c>
      <c r="J102" s="83">
        <v>0.289003983135428</v>
      </c>
      <c r="K102" s="84">
        <v>6004.15</v>
      </c>
      <c r="L102" s="90">
        <f t="shared" si="27"/>
        <v>1.00069166666667</v>
      </c>
      <c r="M102" s="86">
        <v>100</v>
      </c>
      <c r="N102" s="84">
        <v>100</v>
      </c>
      <c r="O102" s="87" t="s">
        <v>1995</v>
      </c>
      <c r="P102" s="88" t="s">
        <v>1840</v>
      </c>
      <c r="Q102" s="84">
        <v>3357.22</v>
      </c>
      <c r="R102" s="85">
        <f t="shared" si="28"/>
        <v>0.559536666666667</v>
      </c>
      <c r="S102" s="84"/>
      <c r="T102" s="84">
        <v>0</v>
      </c>
      <c r="U102" s="84"/>
      <c r="W102" s="97">
        <v>2226.37</v>
      </c>
      <c r="X102" s="98">
        <f t="shared" si="29"/>
        <v>0.371061666666667</v>
      </c>
      <c r="Y102" s="97"/>
      <c r="Z102" s="97">
        <v>0</v>
      </c>
      <c r="AA102" s="103"/>
      <c r="AP102" s="11">
        <f t="shared" si="30"/>
        <v>100</v>
      </c>
      <c r="AQ102" s="11">
        <f t="shared" si="31"/>
        <v>100</v>
      </c>
      <c r="AR102" s="11">
        <f t="shared" si="32"/>
        <v>-100</v>
      </c>
    </row>
    <row r="103" spans="1:44">
      <c r="A103" s="69">
        <v>124</v>
      </c>
      <c r="B103" s="69">
        <v>114069</v>
      </c>
      <c r="C103" s="70" t="s">
        <v>1996</v>
      </c>
      <c r="D103" s="70" t="s">
        <v>51</v>
      </c>
      <c r="E103" s="63">
        <v>42</v>
      </c>
      <c r="F103" s="71">
        <v>100</v>
      </c>
      <c r="G103" s="59">
        <f t="shared" si="26"/>
        <v>300</v>
      </c>
      <c r="H103" s="65">
        <v>6000</v>
      </c>
      <c r="I103" s="65">
        <f t="shared" si="18"/>
        <v>1607.86733471036</v>
      </c>
      <c r="J103" s="83">
        <v>0.267977889118393</v>
      </c>
      <c r="K103" s="84">
        <v>5031.86</v>
      </c>
      <c r="L103" s="85">
        <f t="shared" si="27"/>
        <v>0.838643333333333</v>
      </c>
      <c r="M103" s="86"/>
      <c r="N103" s="84">
        <v>0</v>
      </c>
      <c r="O103" s="87"/>
      <c r="P103" s="88"/>
      <c r="Q103" s="84">
        <v>3753.58</v>
      </c>
      <c r="R103" s="85">
        <f t="shared" si="28"/>
        <v>0.625596666666667</v>
      </c>
      <c r="S103" s="84"/>
      <c r="T103" s="84">
        <v>0</v>
      </c>
      <c r="U103" s="84"/>
      <c r="W103" s="97">
        <v>3326.28</v>
      </c>
      <c r="X103" s="98">
        <f t="shared" si="29"/>
        <v>0.55438</v>
      </c>
      <c r="Y103" s="97"/>
      <c r="Z103" s="97">
        <v>0</v>
      </c>
      <c r="AA103" s="103"/>
      <c r="AP103" s="11">
        <f t="shared" si="30"/>
        <v>0</v>
      </c>
      <c r="AQ103" s="11">
        <f t="shared" si="31"/>
        <v>0</v>
      </c>
      <c r="AR103" s="11">
        <f t="shared" si="32"/>
        <v>-300</v>
      </c>
    </row>
    <row r="104" spans="1:44">
      <c r="A104" s="66">
        <v>125</v>
      </c>
      <c r="B104" s="66">
        <v>104430</v>
      </c>
      <c r="C104" s="67" t="s">
        <v>1997</v>
      </c>
      <c r="D104" s="67" t="s">
        <v>51</v>
      </c>
      <c r="E104" s="57">
        <v>43</v>
      </c>
      <c r="F104" s="68">
        <v>100</v>
      </c>
      <c r="G104" s="59">
        <f t="shared" si="26"/>
        <v>300</v>
      </c>
      <c r="H104" s="60">
        <v>8500</v>
      </c>
      <c r="I104" s="60">
        <f t="shared" si="18"/>
        <v>1959.29381837828</v>
      </c>
      <c r="J104" s="77">
        <v>0.230505155103327</v>
      </c>
      <c r="K104" s="78">
        <v>5706.55</v>
      </c>
      <c r="L104" s="79">
        <f t="shared" si="27"/>
        <v>0.671358823529412</v>
      </c>
      <c r="M104" s="80"/>
      <c r="N104" s="78">
        <v>0</v>
      </c>
      <c r="O104" s="81"/>
      <c r="Q104" s="78">
        <v>5001.69</v>
      </c>
      <c r="R104" s="79">
        <f t="shared" si="28"/>
        <v>0.588434117647059</v>
      </c>
      <c r="S104" s="78"/>
      <c r="T104" s="78">
        <v>0</v>
      </c>
      <c r="U104" s="78"/>
      <c r="W104" s="78">
        <v>5861.22</v>
      </c>
      <c r="X104" s="79">
        <f t="shared" si="29"/>
        <v>0.689555294117647</v>
      </c>
      <c r="Y104" s="78"/>
      <c r="Z104" s="78">
        <v>0</v>
      </c>
      <c r="AA104" s="81"/>
      <c r="AP104" s="11">
        <f t="shared" si="30"/>
        <v>0</v>
      </c>
      <c r="AQ104" s="11">
        <f t="shared" si="31"/>
        <v>0</v>
      </c>
      <c r="AR104" s="11">
        <f t="shared" si="32"/>
        <v>-300</v>
      </c>
    </row>
    <row r="105" spans="1:44">
      <c r="A105" s="66">
        <v>126</v>
      </c>
      <c r="B105" s="66">
        <v>371</v>
      </c>
      <c r="C105" s="67" t="s">
        <v>1998</v>
      </c>
      <c r="D105" s="67" t="s">
        <v>45</v>
      </c>
      <c r="E105" s="57">
        <v>43</v>
      </c>
      <c r="F105" s="68">
        <v>100</v>
      </c>
      <c r="G105" s="59">
        <f t="shared" si="26"/>
        <v>300</v>
      </c>
      <c r="H105" s="60">
        <v>7000</v>
      </c>
      <c r="I105" s="60">
        <f t="shared" si="18"/>
        <v>1810.01108718606</v>
      </c>
      <c r="J105" s="77">
        <v>0.258573012455151</v>
      </c>
      <c r="K105" s="78">
        <v>7449.95</v>
      </c>
      <c r="L105" s="89">
        <f t="shared" si="27"/>
        <v>1.06427857142857</v>
      </c>
      <c r="M105" s="80">
        <v>100</v>
      </c>
      <c r="N105" s="78">
        <v>100</v>
      </c>
      <c r="O105" s="81" t="s">
        <v>1999</v>
      </c>
      <c r="P105" s="42" t="s">
        <v>1840</v>
      </c>
      <c r="Q105" s="78">
        <v>4373.68</v>
      </c>
      <c r="R105" s="79">
        <f t="shared" si="28"/>
        <v>0.624811428571429</v>
      </c>
      <c r="S105" s="78"/>
      <c r="T105" s="78">
        <v>0</v>
      </c>
      <c r="U105" s="78"/>
      <c r="W105" s="78">
        <v>9200.28</v>
      </c>
      <c r="X105" s="89">
        <f t="shared" si="29"/>
        <v>1.31432571428571</v>
      </c>
      <c r="Y105" s="78">
        <v>100</v>
      </c>
      <c r="Z105" s="78">
        <v>100</v>
      </c>
      <c r="AA105" s="81" t="s">
        <v>1999</v>
      </c>
      <c r="AB105" s="43" t="s">
        <v>1840</v>
      </c>
      <c r="AP105" s="11">
        <f t="shared" si="30"/>
        <v>200</v>
      </c>
      <c r="AQ105" s="11">
        <f t="shared" si="31"/>
        <v>200</v>
      </c>
      <c r="AR105" s="11">
        <f t="shared" si="32"/>
        <v>100</v>
      </c>
    </row>
    <row r="106" ht="36" spans="1:44">
      <c r="A106" s="69">
        <v>127</v>
      </c>
      <c r="B106" s="61">
        <v>107829</v>
      </c>
      <c r="C106" s="62" t="s">
        <v>2000</v>
      </c>
      <c r="D106" s="70" t="s">
        <v>47</v>
      </c>
      <c r="E106" s="63">
        <v>44</v>
      </c>
      <c r="F106" s="71">
        <v>100</v>
      </c>
      <c r="G106" s="59">
        <f t="shared" si="26"/>
        <v>300</v>
      </c>
      <c r="H106" s="65">
        <v>8000</v>
      </c>
      <c r="I106" s="65">
        <f t="shared" si="18"/>
        <v>2116.10760979978</v>
      </c>
      <c r="J106" s="83">
        <v>0.264513451224973</v>
      </c>
      <c r="K106" s="86">
        <v>3892</v>
      </c>
      <c r="L106" s="85">
        <f t="shared" si="27"/>
        <v>0.4865</v>
      </c>
      <c r="M106" s="86"/>
      <c r="N106" s="84">
        <v>0</v>
      </c>
      <c r="O106" s="87" t="s">
        <v>1871</v>
      </c>
      <c r="P106" s="88"/>
      <c r="Q106" s="86">
        <v>3892</v>
      </c>
      <c r="R106" s="85">
        <f t="shared" si="28"/>
        <v>0.4865</v>
      </c>
      <c r="S106" s="84"/>
      <c r="T106" s="84">
        <v>0</v>
      </c>
      <c r="U106" s="87" t="s">
        <v>1871</v>
      </c>
      <c r="W106" s="100">
        <v>3892</v>
      </c>
      <c r="X106" s="98">
        <f t="shared" si="29"/>
        <v>0.4865</v>
      </c>
      <c r="Y106" s="97"/>
      <c r="Z106" s="97">
        <v>0</v>
      </c>
      <c r="AA106" s="103"/>
      <c r="AP106" s="11">
        <f t="shared" si="30"/>
        <v>0</v>
      </c>
      <c r="AQ106" s="11">
        <f t="shared" si="31"/>
        <v>0</v>
      </c>
      <c r="AR106" s="11">
        <f t="shared" si="32"/>
        <v>-300</v>
      </c>
    </row>
    <row r="107" ht="18" customHeight="1" spans="1:44">
      <c r="A107" s="69">
        <v>128</v>
      </c>
      <c r="B107" s="69">
        <v>545</v>
      </c>
      <c r="C107" s="70" t="s">
        <v>2001</v>
      </c>
      <c r="D107" s="70" t="s">
        <v>51</v>
      </c>
      <c r="E107" s="63">
        <v>44</v>
      </c>
      <c r="F107" s="71">
        <v>100</v>
      </c>
      <c r="G107" s="59">
        <f t="shared" si="26"/>
        <v>300</v>
      </c>
      <c r="H107" s="65">
        <v>7000</v>
      </c>
      <c r="I107" s="65">
        <f t="shared" si="18"/>
        <v>1770.61321317975</v>
      </c>
      <c r="J107" s="83">
        <v>0.252944744739964</v>
      </c>
      <c r="K107" s="84">
        <v>7029.23</v>
      </c>
      <c r="L107" s="85">
        <f t="shared" si="27"/>
        <v>1.00417571428571</v>
      </c>
      <c r="M107" s="86">
        <v>100</v>
      </c>
      <c r="N107" s="84">
        <v>100</v>
      </c>
      <c r="O107" s="87" t="s">
        <v>2002</v>
      </c>
      <c r="P107" s="88" t="s">
        <v>1840</v>
      </c>
      <c r="Q107" s="86">
        <v>7000.54</v>
      </c>
      <c r="R107" s="90">
        <f t="shared" si="28"/>
        <v>1.00007714285714</v>
      </c>
      <c r="S107" s="84">
        <v>100</v>
      </c>
      <c r="T107" s="84">
        <v>100</v>
      </c>
      <c r="U107" s="84" t="s">
        <v>2002</v>
      </c>
      <c r="W107" s="97">
        <v>2687.75</v>
      </c>
      <c r="X107" s="98">
        <f t="shared" si="29"/>
        <v>0.383964285714286</v>
      </c>
      <c r="Y107" s="97"/>
      <c r="Z107" s="97">
        <v>0</v>
      </c>
      <c r="AA107" s="103"/>
      <c r="AP107" s="11">
        <f t="shared" si="30"/>
        <v>200</v>
      </c>
      <c r="AQ107" s="11">
        <f t="shared" si="31"/>
        <v>200</v>
      </c>
      <c r="AR107" s="11">
        <f t="shared" si="32"/>
        <v>100</v>
      </c>
    </row>
    <row r="108" ht="18" customHeight="1" spans="1:44">
      <c r="A108" s="107" t="s">
        <v>178</v>
      </c>
      <c r="B108" s="107"/>
      <c r="C108" s="107"/>
      <c r="D108" s="107"/>
      <c r="E108" s="107"/>
      <c r="F108" s="108">
        <f>SUM(F3:F107)</f>
        <v>15050</v>
      </c>
      <c r="G108" s="59">
        <f t="shared" si="26"/>
        <v>45150</v>
      </c>
      <c r="H108" s="109">
        <f>SUM(H3:H107)</f>
        <v>1449000</v>
      </c>
      <c r="I108" s="109">
        <f>SUM(I3:I107)</f>
        <v>316616.616273056</v>
      </c>
      <c r="J108" s="110">
        <v>0.217702717854812</v>
      </c>
      <c r="K108" s="78">
        <f>SUM(K3:K107)</f>
        <v>1305224.01</v>
      </c>
      <c r="L108" s="111">
        <f t="shared" si="27"/>
        <v>0.900775714285714</v>
      </c>
      <c r="M108" s="23"/>
      <c r="N108" s="13"/>
      <c r="O108" s="112"/>
      <c r="Q108" s="13">
        <f>SUM(Q3:Q107)</f>
        <v>1209580.43</v>
      </c>
      <c r="R108" s="111">
        <f t="shared" si="28"/>
        <v>0.834769102829537</v>
      </c>
      <c r="S108" s="13"/>
      <c r="T108" s="13"/>
      <c r="U108" s="13"/>
      <c r="W108" s="11">
        <f>SUM(W3:W107)</f>
        <v>1385930.24</v>
      </c>
      <c r="X108" s="39">
        <f t="shared" si="29"/>
        <v>0.956473595583161</v>
      </c>
      <c r="AP108" s="11">
        <f>SUM(AP3:AP107)</f>
        <v>18700</v>
      </c>
      <c r="AQ108" s="11">
        <f>SUM(AQ3:AQ107)</f>
        <v>26750</v>
      </c>
      <c r="AR108" s="11">
        <f t="shared" si="32"/>
        <v>300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08:D10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2003</v>
      </c>
      <c r="F1" s="20" t="s">
        <v>2004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2005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1233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2006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2007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1926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2008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2009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1884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2010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2011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2012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2013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2014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2015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2016</v>
      </c>
    </row>
    <row r="50" spans="1:5">
      <c r="A50" s="26">
        <v>49</v>
      </c>
      <c r="B50" s="27">
        <v>385</v>
      </c>
      <c r="C50" s="28" t="s">
        <v>2017</v>
      </c>
      <c r="D50" s="28" t="s">
        <v>45</v>
      </c>
      <c r="E50" s="26" t="s">
        <v>2018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2019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2020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2021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2022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2023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2024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2025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2026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2027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2028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989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2029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1888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2030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2031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2032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2033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2034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2035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2036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2037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2038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2039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2040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2041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2042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1136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2043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2044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1948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2045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2046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2047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2048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2049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2050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2051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2052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2053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2054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1878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2055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2056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1262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2057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2058</v>
      </c>
    </row>
    <row r="101" spans="1:5">
      <c r="A101" s="26">
        <v>100</v>
      </c>
      <c r="B101" s="27">
        <v>337</v>
      </c>
      <c r="C101" s="28" t="s">
        <v>2059</v>
      </c>
      <c r="D101" s="28" t="s">
        <v>47</v>
      </c>
      <c r="E101" s="26" t="s">
        <v>2060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2061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2062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2063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2064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2065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949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1990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2066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2067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2068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2069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2070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973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2071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2072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2073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2074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2075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1921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2076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2077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2078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2079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2080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2081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view="pageBreakPreview" zoomScaleNormal="100" zoomScaleSheetLayoutView="100" workbookViewId="0">
      <selection activeCell="L17" sqref="L17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8.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2082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2083</v>
      </c>
      <c r="C2" s="6" t="s">
        <v>15</v>
      </c>
      <c r="D2" s="6" t="s">
        <v>2084</v>
      </c>
      <c r="E2" s="6" t="s">
        <v>2085</v>
      </c>
      <c r="F2" s="6" t="s">
        <v>2086</v>
      </c>
      <c r="G2" s="12" t="s">
        <v>2087</v>
      </c>
      <c r="H2" s="12" t="s">
        <v>2088</v>
      </c>
      <c r="I2" s="6" t="s">
        <v>2089</v>
      </c>
      <c r="J2" s="6" t="s">
        <v>2090</v>
      </c>
    </row>
    <row r="3" customHeight="1" spans="1:10">
      <c r="A3" s="13">
        <v>1</v>
      </c>
      <c r="B3" s="14" t="s">
        <v>53</v>
      </c>
      <c r="C3" s="14">
        <v>102934</v>
      </c>
      <c r="D3" s="14" t="s">
        <v>2091</v>
      </c>
      <c r="E3" s="9">
        <v>4147</v>
      </c>
      <c r="F3" s="9" t="s">
        <v>1765</v>
      </c>
      <c r="G3" s="14">
        <v>238.7</v>
      </c>
      <c r="H3" s="14">
        <v>0</v>
      </c>
      <c r="I3" s="14">
        <v>380</v>
      </c>
      <c r="J3" s="13">
        <f>G:G+I:I</f>
        <v>618.7</v>
      </c>
    </row>
    <row r="4" customHeight="1" spans="1:10">
      <c r="A4" s="13">
        <v>2</v>
      </c>
      <c r="B4" s="14" t="s">
        <v>53</v>
      </c>
      <c r="C4" s="14">
        <v>102934</v>
      </c>
      <c r="D4" s="14" t="s">
        <v>2091</v>
      </c>
      <c r="E4" s="9">
        <v>11512</v>
      </c>
      <c r="F4" s="9" t="s">
        <v>486</v>
      </c>
      <c r="G4" s="14">
        <v>58.7</v>
      </c>
      <c r="H4" s="14">
        <v>0</v>
      </c>
      <c r="I4" s="14">
        <v>200</v>
      </c>
      <c r="J4" s="13">
        <f>G:G+I:I</f>
        <v>258.7</v>
      </c>
    </row>
    <row r="5" customHeight="1" spans="1:10">
      <c r="A5" s="13">
        <v>3</v>
      </c>
      <c r="B5" s="14" t="s">
        <v>53</v>
      </c>
      <c r="C5" s="14">
        <v>102934</v>
      </c>
      <c r="D5" s="14" t="s">
        <v>2091</v>
      </c>
      <c r="E5" s="9">
        <v>12185</v>
      </c>
      <c r="F5" s="9" t="s">
        <v>508</v>
      </c>
      <c r="G5" s="14">
        <v>58.7</v>
      </c>
      <c r="H5" s="14">
        <v>0</v>
      </c>
      <c r="I5" s="14">
        <v>200</v>
      </c>
      <c r="J5" s="13">
        <f>G:G+I:I</f>
        <v>258.7</v>
      </c>
    </row>
    <row r="6" customHeight="1" spans="1:10">
      <c r="A6" s="13">
        <v>4</v>
      </c>
      <c r="B6" s="14" t="s">
        <v>53</v>
      </c>
      <c r="C6" s="14">
        <v>102934</v>
      </c>
      <c r="D6" s="14" t="s">
        <v>2091</v>
      </c>
      <c r="E6" s="9">
        <v>13265</v>
      </c>
      <c r="F6" s="9" t="s">
        <v>1770</v>
      </c>
      <c r="G6" s="14">
        <v>29.5</v>
      </c>
      <c r="H6" s="14">
        <v>0</v>
      </c>
      <c r="I6" s="14">
        <v>100</v>
      </c>
      <c r="J6" s="13">
        <f>G:G+I:I</f>
        <v>129.5</v>
      </c>
    </row>
    <row r="7" customHeight="1" spans="1:10">
      <c r="A7" s="13">
        <v>5</v>
      </c>
      <c r="B7" s="14" t="s">
        <v>53</v>
      </c>
      <c r="C7" s="14">
        <v>102934</v>
      </c>
      <c r="D7" s="14" t="s">
        <v>2091</v>
      </c>
      <c r="E7" s="9">
        <v>13275</v>
      </c>
      <c r="F7" s="9" t="s">
        <v>872</v>
      </c>
      <c r="G7" s="14">
        <v>29.4</v>
      </c>
      <c r="H7" s="14">
        <v>0</v>
      </c>
      <c r="I7" s="14">
        <v>100</v>
      </c>
      <c r="J7" s="13">
        <f>G:G+I:I</f>
        <v>129.4</v>
      </c>
    </row>
    <row r="8" customHeight="1" spans="1:10">
      <c r="A8" s="13">
        <v>6</v>
      </c>
      <c r="B8" s="14" t="s">
        <v>53</v>
      </c>
      <c r="C8" s="14">
        <v>102934</v>
      </c>
      <c r="D8" s="14" t="s">
        <v>2091</v>
      </c>
      <c r="E8" s="9">
        <v>13528</v>
      </c>
      <c r="F8" s="9" t="s">
        <v>692</v>
      </c>
      <c r="G8" s="14">
        <v>29.4</v>
      </c>
      <c r="H8" s="14">
        <v>0</v>
      </c>
      <c r="I8" s="14">
        <v>100</v>
      </c>
      <c r="J8" s="13">
        <f>G:G+I:I</f>
        <v>129.4</v>
      </c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/>
      <c r="J9" s="13"/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G3" sqref="G3:G8"/>
    </sheetView>
  </sheetViews>
  <sheetFormatPr defaultColWidth="9" defaultRowHeight="13.5" outlineLevelCol="6"/>
  <cols>
    <col min="7" max="7" width="16.5" customWidth="1"/>
  </cols>
  <sheetData>
    <row r="1" spans="1:7">
      <c r="A1" s="6" t="s">
        <v>2082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2083</v>
      </c>
      <c r="C2" s="8" t="s">
        <v>15</v>
      </c>
      <c r="D2" s="8" t="s">
        <v>2084</v>
      </c>
      <c r="E2" s="7" t="s">
        <v>2085</v>
      </c>
      <c r="F2" s="8" t="s">
        <v>2086</v>
      </c>
      <c r="G2" s="7" t="s">
        <v>2092</v>
      </c>
    </row>
    <row r="3" spans="1:7">
      <c r="A3" s="9">
        <v>1</v>
      </c>
      <c r="B3" s="9" t="s">
        <v>53</v>
      </c>
      <c r="C3" s="9">
        <v>102934</v>
      </c>
      <c r="D3" s="9" t="s">
        <v>2091</v>
      </c>
      <c r="E3" s="9">
        <v>4147</v>
      </c>
      <c r="F3" s="9" t="s">
        <v>1765</v>
      </c>
      <c r="G3" s="9">
        <v>66</v>
      </c>
    </row>
    <row r="4" spans="1:7">
      <c r="A4" s="9">
        <v>2</v>
      </c>
      <c r="B4" s="9" t="s">
        <v>53</v>
      </c>
      <c r="C4" s="9">
        <v>102934</v>
      </c>
      <c r="D4" s="9" t="s">
        <v>2091</v>
      </c>
      <c r="E4" s="9">
        <v>11512</v>
      </c>
      <c r="F4" s="9" t="s">
        <v>486</v>
      </c>
      <c r="G4" s="9">
        <v>66</v>
      </c>
    </row>
    <row r="5" spans="1:7">
      <c r="A5" s="9">
        <v>3</v>
      </c>
      <c r="B5" s="9" t="s">
        <v>53</v>
      </c>
      <c r="C5" s="9">
        <v>102934</v>
      </c>
      <c r="D5" s="9" t="s">
        <v>2091</v>
      </c>
      <c r="E5" s="9">
        <v>12185</v>
      </c>
      <c r="F5" s="9" t="s">
        <v>508</v>
      </c>
      <c r="G5" s="9">
        <v>66</v>
      </c>
    </row>
    <row r="6" spans="1:7">
      <c r="A6" s="9">
        <v>4</v>
      </c>
      <c r="B6" s="9" t="s">
        <v>53</v>
      </c>
      <c r="C6" s="9">
        <v>102934</v>
      </c>
      <c r="D6" s="9" t="s">
        <v>2091</v>
      </c>
      <c r="E6" s="9">
        <v>13265</v>
      </c>
      <c r="F6" s="9" t="s">
        <v>1770</v>
      </c>
      <c r="G6" s="9">
        <v>34</v>
      </c>
    </row>
    <row r="7" spans="1:7">
      <c r="A7" s="9">
        <v>5</v>
      </c>
      <c r="B7" s="9" t="s">
        <v>53</v>
      </c>
      <c r="C7" s="9">
        <v>102934</v>
      </c>
      <c r="D7" s="9" t="s">
        <v>2091</v>
      </c>
      <c r="E7" s="9">
        <v>13275</v>
      </c>
      <c r="F7" s="9" t="s">
        <v>872</v>
      </c>
      <c r="G7" s="9">
        <v>34</v>
      </c>
    </row>
    <row r="8" spans="1:7">
      <c r="A8" s="9">
        <v>6</v>
      </c>
      <c r="B8" s="9" t="s">
        <v>53</v>
      </c>
      <c r="C8" s="9">
        <v>102934</v>
      </c>
      <c r="D8" s="9" t="s">
        <v>2091</v>
      </c>
      <c r="E8" s="9">
        <v>13528</v>
      </c>
      <c r="F8" s="9" t="s">
        <v>692</v>
      </c>
      <c r="G8" s="9">
        <v>34</v>
      </c>
    </row>
    <row r="9" spans="1:7">
      <c r="A9" s="9"/>
      <c r="B9" s="9"/>
      <c r="C9" s="9"/>
      <c r="D9" s="9"/>
      <c r="E9" s="9"/>
      <c r="F9" s="9"/>
      <c r="G9" s="9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2093</v>
      </c>
      <c r="D1" s="1" t="s">
        <v>2094</v>
      </c>
      <c r="E1" s="1" t="s">
        <v>2095</v>
      </c>
      <c r="F1" s="1" t="s">
        <v>15</v>
      </c>
      <c r="H1" s="1" t="s">
        <v>16</v>
      </c>
      <c r="I1" s="1" t="s">
        <v>2096</v>
      </c>
      <c r="J1" s="1" t="s">
        <v>2097</v>
      </c>
      <c r="K1" s="1" t="s">
        <v>2097</v>
      </c>
      <c r="L1" s="1" t="s">
        <v>2097</v>
      </c>
      <c r="M1" s="1" t="s">
        <v>2098</v>
      </c>
      <c r="N1" s="1" t="s">
        <v>2099</v>
      </c>
      <c r="O1" s="1" t="s">
        <v>2100</v>
      </c>
      <c r="P1" s="1" t="s">
        <v>2101</v>
      </c>
      <c r="Q1" s="1" t="s">
        <v>2102</v>
      </c>
    </row>
    <row r="2" s="2" customFormat="1" spans="1:17">
      <c r="A2" s="3">
        <v>107</v>
      </c>
      <c r="B2" s="2" t="s">
        <v>2103</v>
      </c>
      <c r="C2" s="2" t="s">
        <v>2104</v>
      </c>
      <c r="D2" s="2" t="s">
        <v>339</v>
      </c>
      <c r="E2" s="2" t="s">
        <v>2105</v>
      </c>
      <c r="F2" s="3">
        <v>103198</v>
      </c>
      <c r="G2" s="3" t="str">
        <f>VLOOKUP(F:F,双十一未开展社区活动!B:C,2,0)</f>
        <v>贝森北路药店</v>
      </c>
      <c r="H2" s="3" t="s">
        <v>2079</v>
      </c>
      <c r="I2" s="2" t="s">
        <v>2106</v>
      </c>
      <c r="J2" s="4" t="s">
        <v>2107</v>
      </c>
      <c r="K2" s="4" t="s">
        <v>2108</v>
      </c>
      <c r="L2" s="4" t="s">
        <v>2109</v>
      </c>
      <c r="M2" s="2" t="s">
        <v>2110</v>
      </c>
      <c r="N2" s="2">
        <v>10</v>
      </c>
      <c r="O2" s="2">
        <v>1</v>
      </c>
      <c r="P2" s="2">
        <v>2</v>
      </c>
      <c r="Q2" s="2" t="s">
        <v>2111</v>
      </c>
    </row>
    <row r="3" s="2" customFormat="1" spans="1:17">
      <c r="A3" s="3">
        <v>106</v>
      </c>
      <c r="B3" s="2" t="s">
        <v>2103</v>
      </c>
      <c r="C3" s="2" t="s">
        <v>2112</v>
      </c>
      <c r="D3" s="2" t="s">
        <v>2113</v>
      </c>
      <c r="E3" s="2" t="s">
        <v>2114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2115</v>
      </c>
      <c r="J3" s="4" t="s">
        <v>2116</v>
      </c>
      <c r="K3" s="4" t="s">
        <v>2117</v>
      </c>
      <c r="L3" s="4" t="s">
        <v>2118</v>
      </c>
      <c r="M3" s="2" t="s">
        <v>2119</v>
      </c>
      <c r="N3" s="2">
        <v>24</v>
      </c>
      <c r="O3" s="2" t="s">
        <v>2120</v>
      </c>
      <c r="P3" s="2">
        <v>24</v>
      </c>
      <c r="Q3" s="2" t="s">
        <v>2121</v>
      </c>
    </row>
    <row r="4" s="2" customFormat="1" spans="1:17">
      <c r="A4" s="3">
        <v>105</v>
      </c>
      <c r="B4" s="2" t="s">
        <v>2103</v>
      </c>
      <c r="C4" s="2" t="s">
        <v>2122</v>
      </c>
      <c r="D4" s="2" t="s">
        <v>251</v>
      </c>
      <c r="E4" s="2" t="s">
        <v>2123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2115</v>
      </c>
      <c r="J4" s="4" t="s">
        <v>2124</v>
      </c>
      <c r="K4" s="4" t="s">
        <v>2125</v>
      </c>
      <c r="L4" s="4" t="s">
        <v>2126</v>
      </c>
      <c r="M4" s="2" t="s">
        <v>2127</v>
      </c>
      <c r="N4" s="2">
        <v>12</v>
      </c>
      <c r="O4" s="2">
        <v>2</v>
      </c>
      <c r="P4" s="2">
        <v>8</v>
      </c>
      <c r="Q4" s="2" t="s">
        <v>2128</v>
      </c>
    </row>
    <row r="5" s="2" customFormat="1" spans="1:17">
      <c r="A5" s="3">
        <v>104</v>
      </c>
      <c r="B5" s="2" t="s">
        <v>2103</v>
      </c>
      <c r="C5" s="2" t="s">
        <v>2129</v>
      </c>
      <c r="D5" s="2" t="s">
        <v>408</v>
      </c>
      <c r="E5" s="2" t="s">
        <v>2123</v>
      </c>
      <c r="F5" s="3">
        <v>104428</v>
      </c>
      <c r="G5" s="3" t="str">
        <f>VLOOKUP(F:F,双十一未开展社区活动!B:C,2,0)</f>
        <v>崇州市崇阳镇永康东路药店</v>
      </c>
      <c r="H5" s="3" t="s">
        <v>2130</v>
      </c>
      <c r="I5" s="2" t="s">
        <v>2115</v>
      </c>
      <c r="J5" s="4" t="s">
        <v>2131</v>
      </c>
      <c r="K5" s="4" t="s">
        <v>2132</v>
      </c>
      <c r="L5" s="4" t="s">
        <v>2133</v>
      </c>
      <c r="M5" s="2" t="s">
        <v>2134</v>
      </c>
      <c r="N5" s="2">
        <v>10</v>
      </c>
      <c r="O5" s="2" t="s">
        <v>2120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2103</v>
      </c>
      <c r="C6" s="2" t="s">
        <v>2135</v>
      </c>
      <c r="D6" s="2" t="s">
        <v>627</v>
      </c>
      <c r="E6" s="2" t="s">
        <v>2136</v>
      </c>
      <c r="F6" s="3">
        <v>111064</v>
      </c>
      <c r="G6" s="3" t="str">
        <f>VLOOKUP(F:F,双十一未开展社区活动!B:C,2,0)</f>
        <v>邛崃市临邛街道涌泉街药店</v>
      </c>
      <c r="H6" s="3" t="s">
        <v>2036</v>
      </c>
      <c r="I6" s="2" t="s">
        <v>2115</v>
      </c>
      <c r="J6" s="4" t="s">
        <v>2137</v>
      </c>
      <c r="K6" s="4" t="s">
        <v>2138</v>
      </c>
      <c r="L6" s="4" t="s">
        <v>2139</v>
      </c>
      <c r="M6" s="2" t="s">
        <v>2140</v>
      </c>
      <c r="N6" s="2">
        <v>7</v>
      </c>
      <c r="O6" s="2">
        <v>3</v>
      </c>
      <c r="P6" s="2">
        <v>7</v>
      </c>
      <c r="Q6" s="2" t="s">
        <v>2141</v>
      </c>
    </row>
    <row r="7" s="2" customFormat="1" spans="1:17">
      <c r="A7" s="3">
        <v>102</v>
      </c>
      <c r="B7" s="2" t="s">
        <v>2103</v>
      </c>
      <c r="C7" s="2" t="s">
        <v>2142</v>
      </c>
      <c r="D7" s="2" t="s">
        <v>484</v>
      </c>
      <c r="E7" s="2" t="s">
        <v>2143</v>
      </c>
      <c r="F7" s="3">
        <v>114622</v>
      </c>
      <c r="G7" s="3" t="str">
        <f>VLOOKUP(F:F,双十一未开展社区活动!B:C,2,0)</f>
        <v>东昌路一药店</v>
      </c>
      <c r="H7" s="3" t="s">
        <v>2069</v>
      </c>
      <c r="I7" s="2" t="s">
        <v>2115</v>
      </c>
      <c r="J7" s="4" t="s">
        <v>2144</v>
      </c>
      <c r="K7" s="4" t="s">
        <v>2145</v>
      </c>
      <c r="L7" s="4" t="s">
        <v>2146</v>
      </c>
      <c r="M7" s="2" t="s">
        <v>2147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2103</v>
      </c>
      <c r="C8" s="2" t="s">
        <v>2148</v>
      </c>
      <c r="D8" s="2" t="s">
        <v>2149</v>
      </c>
      <c r="E8" s="2" t="s">
        <v>2150</v>
      </c>
      <c r="F8" s="3">
        <v>514</v>
      </c>
      <c r="G8" s="3" t="str">
        <f>VLOOKUP(F:F,双十一未开展社区活动!B:C,2,0)</f>
        <v>新津邓双镇岷江店</v>
      </c>
      <c r="H8" s="3" t="s">
        <v>2070</v>
      </c>
      <c r="I8" s="2" t="s">
        <v>2115</v>
      </c>
      <c r="J8" s="4" t="s">
        <v>2151</v>
      </c>
      <c r="K8" s="4" t="s">
        <v>2152</v>
      </c>
      <c r="L8" s="5" t="s">
        <v>2153</v>
      </c>
      <c r="M8" s="2" t="s">
        <v>2154</v>
      </c>
      <c r="N8" s="2">
        <v>51</v>
      </c>
      <c r="O8" s="2">
        <v>16</v>
      </c>
      <c r="P8" s="2">
        <v>24</v>
      </c>
      <c r="Q8" s="2" t="s">
        <v>2155</v>
      </c>
    </row>
    <row r="9" s="2" customFormat="1" spans="1:17">
      <c r="A9" s="3">
        <v>100</v>
      </c>
      <c r="B9" s="2" t="s">
        <v>2103</v>
      </c>
      <c r="C9" s="2" t="s">
        <v>2156</v>
      </c>
      <c r="D9" s="2" t="s">
        <v>234</v>
      </c>
      <c r="E9" s="2" t="s">
        <v>2157</v>
      </c>
      <c r="F9" s="3">
        <v>737</v>
      </c>
      <c r="G9" s="3" t="str">
        <f>VLOOKUP(F:F,双十一未开展社区活动!B:C,2,0)</f>
        <v>大源北街药店</v>
      </c>
      <c r="H9" s="3" t="s">
        <v>2071</v>
      </c>
      <c r="I9" s="2" t="s">
        <v>2158</v>
      </c>
      <c r="J9" s="5" t="s">
        <v>2159</v>
      </c>
      <c r="K9" s="4" t="s">
        <v>2160</v>
      </c>
      <c r="L9" s="4" t="s">
        <v>2161</v>
      </c>
      <c r="M9" s="2" t="s">
        <v>2162</v>
      </c>
      <c r="N9" s="2">
        <v>20</v>
      </c>
      <c r="O9" s="2">
        <v>3</v>
      </c>
      <c r="P9" s="2">
        <v>20</v>
      </c>
      <c r="Q9" s="2" t="s">
        <v>2163</v>
      </c>
    </row>
    <row r="10" s="2" customFormat="1" spans="1:17">
      <c r="A10" s="3">
        <v>99</v>
      </c>
      <c r="B10" s="2" t="s">
        <v>2103</v>
      </c>
      <c r="C10" s="2" t="s">
        <v>2164</v>
      </c>
      <c r="D10" s="2" t="s">
        <v>1692</v>
      </c>
      <c r="E10" s="2" t="s">
        <v>2165</v>
      </c>
      <c r="F10" s="3">
        <v>111400</v>
      </c>
      <c r="G10" s="3" t="str">
        <f>VLOOKUP(F:F,双十一未开展社区活动!B:C,2,0)</f>
        <v>邛崃市文君街道杏林路药店</v>
      </c>
      <c r="H10" s="3" t="s">
        <v>2037</v>
      </c>
      <c r="I10" s="2" t="s">
        <v>2115</v>
      </c>
      <c r="J10" s="4" t="s">
        <v>2166</v>
      </c>
      <c r="K10" s="4" t="s">
        <v>2167</v>
      </c>
      <c r="L10" s="4" t="s">
        <v>2168</v>
      </c>
      <c r="M10" s="2" t="s">
        <v>2169</v>
      </c>
      <c r="N10" s="2">
        <v>14</v>
      </c>
      <c r="O10" s="2" t="s">
        <v>2120</v>
      </c>
      <c r="P10" s="2">
        <v>3</v>
      </c>
      <c r="Q10" s="2" t="s">
        <v>2170</v>
      </c>
    </row>
    <row r="11" s="2" customFormat="1" spans="1:17">
      <c r="A11" s="3">
        <v>98</v>
      </c>
      <c r="B11" s="2" t="s">
        <v>2103</v>
      </c>
      <c r="C11" s="2" t="s">
        <v>2171</v>
      </c>
      <c r="D11" s="2" t="s">
        <v>308</v>
      </c>
      <c r="E11" s="2" t="s">
        <v>2172</v>
      </c>
      <c r="F11" s="3">
        <v>745</v>
      </c>
      <c r="G11" s="3" t="str">
        <f>VLOOKUP(F:F,双十一未开展社区活动!B:C,2,0)</f>
        <v>金沙路药店</v>
      </c>
      <c r="H11" s="3" t="s">
        <v>2055</v>
      </c>
      <c r="I11" s="2" t="s">
        <v>2115</v>
      </c>
      <c r="J11" s="4" t="s">
        <v>2173</v>
      </c>
      <c r="K11" s="4" t="s">
        <v>2174</v>
      </c>
      <c r="L11" s="4" t="s">
        <v>2175</v>
      </c>
      <c r="M11" s="2" t="s">
        <v>2176</v>
      </c>
      <c r="N11" s="2">
        <v>12</v>
      </c>
      <c r="O11" s="2">
        <v>1</v>
      </c>
      <c r="P11" s="2">
        <v>10</v>
      </c>
      <c r="Q11" s="2" t="s">
        <v>2177</v>
      </c>
    </row>
    <row r="12" s="2" customFormat="1" spans="1:17">
      <c r="A12" s="3">
        <v>97</v>
      </c>
      <c r="B12" s="2" t="s">
        <v>2103</v>
      </c>
      <c r="C12" s="2" t="s">
        <v>2178</v>
      </c>
      <c r="D12" s="2" t="s">
        <v>436</v>
      </c>
      <c r="E12" s="2" t="s">
        <v>2179</v>
      </c>
      <c r="F12" s="3">
        <v>591</v>
      </c>
      <c r="G12" s="3" t="str">
        <f>VLOOKUP(F:F,双十一未开展社区活动!B:C,2,0)</f>
        <v>邛崃市临邛镇长安大道药店</v>
      </c>
      <c r="H12" s="3" t="s">
        <v>2035</v>
      </c>
      <c r="I12" s="2" t="s">
        <v>2115</v>
      </c>
      <c r="J12" s="4" t="s">
        <v>2180</v>
      </c>
      <c r="K12" s="4" t="s">
        <v>2181</v>
      </c>
      <c r="L12" s="4" t="s">
        <v>2182</v>
      </c>
      <c r="M12" s="2" t="s">
        <v>2183</v>
      </c>
      <c r="N12" s="2">
        <v>20</v>
      </c>
      <c r="O12" s="2">
        <v>2</v>
      </c>
      <c r="P12" s="2">
        <v>5</v>
      </c>
      <c r="Q12" s="2" t="s">
        <v>2184</v>
      </c>
    </row>
    <row r="13" s="2" customFormat="1" spans="1:17">
      <c r="A13" s="3">
        <v>96</v>
      </c>
      <c r="B13" s="2" t="s">
        <v>2103</v>
      </c>
      <c r="C13" s="2" t="s">
        <v>2185</v>
      </c>
      <c r="D13" s="2" t="s">
        <v>609</v>
      </c>
      <c r="E13" s="2" t="s">
        <v>2186</v>
      </c>
      <c r="F13" s="3">
        <v>102478</v>
      </c>
      <c r="G13" s="3" t="str">
        <f>VLOOKUP(F:F,双十一未开展社区活动!B:C,2,0)</f>
        <v>静明路药店</v>
      </c>
      <c r="H13" s="3" t="s">
        <v>2051</v>
      </c>
      <c r="I13" s="2" t="s">
        <v>2115</v>
      </c>
      <c r="J13" s="4" t="s">
        <v>2187</v>
      </c>
      <c r="K13" s="4" t="s">
        <v>2188</v>
      </c>
      <c r="L13" s="4" t="s">
        <v>2189</v>
      </c>
      <c r="M13" s="2" t="s">
        <v>2190</v>
      </c>
      <c r="N13" s="2">
        <v>6</v>
      </c>
      <c r="O13" s="2">
        <v>5</v>
      </c>
      <c r="P13" s="2">
        <v>5</v>
      </c>
      <c r="Q13" s="2" t="s">
        <v>2191</v>
      </c>
    </row>
    <row r="14" s="2" customFormat="1" spans="1:17">
      <c r="A14" s="3">
        <v>95</v>
      </c>
      <c r="B14" s="2" t="s">
        <v>2103</v>
      </c>
      <c r="C14" s="2" t="s">
        <v>2192</v>
      </c>
      <c r="D14" s="2" t="s">
        <v>611</v>
      </c>
      <c r="E14" s="2" t="s">
        <v>2193</v>
      </c>
      <c r="F14" s="3">
        <v>113023</v>
      </c>
      <c r="G14" s="3" t="str">
        <f>VLOOKUP(F:F,双十一未开展社区活动!B:C,2,0)</f>
        <v>云龙南路药店</v>
      </c>
      <c r="H14" s="3" t="s">
        <v>2006</v>
      </c>
      <c r="I14" s="2" t="s">
        <v>2115</v>
      </c>
      <c r="J14" s="4" t="s">
        <v>2194</v>
      </c>
      <c r="K14" s="4" t="s">
        <v>2195</v>
      </c>
      <c r="L14" s="4" t="s">
        <v>2196</v>
      </c>
      <c r="M14" s="2" t="s">
        <v>2119</v>
      </c>
      <c r="N14" s="2">
        <v>20</v>
      </c>
      <c r="O14" s="2" t="s">
        <v>2120</v>
      </c>
      <c r="P14" s="2">
        <v>15</v>
      </c>
      <c r="Q14" s="2" t="s">
        <v>2197</v>
      </c>
    </row>
    <row r="15" s="2" customFormat="1" spans="1:17">
      <c r="A15" s="3">
        <v>94</v>
      </c>
      <c r="B15" s="2" t="s">
        <v>2103</v>
      </c>
      <c r="C15" s="2" t="s">
        <v>2198</v>
      </c>
      <c r="D15" s="2" t="s">
        <v>534</v>
      </c>
      <c r="E15" s="2" t="s">
        <v>2199</v>
      </c>
      <c r="F15" s="3">
        <v>102564</v>
      </c>
      <c r="G15" s="3" t="str">
        <f>VLOOKUP(F:F,双十一未开展社区活动!B:C,2,0)</f>
        <v>邛崃市临邛镇翠荫街药店</v>
      </c>
      <c r="H15" s="3" t="s">
        <v>2039</v>
      </c>
      <c r="I15" s="2" t="s">
        <v>2115</v>
      </c>
      <c r="J15" s="4" t="s">
        <v>2200</v>
      </c>
      <c r="K15" s="4" t="s">
        <v>2201</v>
      </c>
      <c r="L15" s="4" t="s">
        <v>2202</v>
      </c>
      <c r="M15" s="2" t="s">
        <v>2134</v>
      </c>
      <c r="N15" s="2">
        <v>8</v>
      </c>
      <c r="O15" s="2" t="s">
        <v>2120</v>
      </c>
      <c r="P15" s="2" t="s">
        <v>2120</v>
      </c>
      <c r="Q15" s="2" t="s">
        <v>2203</v>
      </c>
    </row>
    <row r="16" s="2" customFormat="1" spans="1:17">
      <c r="A16" s="3">
        <v>93</v>
      </c>
      <c r="B16" s="2" t="s">
        <v>2103</v>
      </c>
      <c r="C16" s="2" t="s">
        <v>2204</v>
      </c>
      <c r="D16" s="2" t="s">
        <v>531</v>
      </c>
      <c r="E16" s="2" t="s">
        <v>2205</v>
      </c>
      <c r="F16" s="3">
        <v>723</v>
      </c>
      <c r="G16" s="3" t="str">
        <f>VLOOKUP(F:F,双十一未开展社区活动!B:C,2,0)</f>
        <v>柳翠路药店</v>
      </c>
      <c r="H16" s="3" t="s">
        <v>2047</v>
      </c>
      <c r="I16" s="2" t="s">
        <v>2115</v>
      </c>
      <c r="J16" s="4" t="s">
        <v>2206</v>
      </c>
      <c r="K16" s="4" t="s">
        <v>2207</v>
      </c>
      <c r="L16" s="4" t="s">
        <v>2208</v>
      </c>
      <c r="M16" s="2" t="s">
        <v>2209</v>
      </c>
      <c r="N16" s="2" t="s">
        <v>2120</v>
      </c>
      <c r="O16" s="2">
        <v>1</v>
      </c>
      <c r="P16" s="2">
        <v>10</v>
      </c>
      <c r="Q16" s="2" t="s">
        <v>2210</v>
      </c>
    </row>
    <row r="17" s="2" customFormat="1" spans="1:17">
      <c r="A17" s="3">
        <v>92</v>
      </c>
      <c r="B17" s="2" t="s">
        <v>2103</v>
      </c>
      <c r="C17" s="2" t="s">
        <v>2211</v>
      </c>
      <c r="D17" s="2" t="s">
        <v>1569</v>
      </c>
      <c r="E17" s="2" t="s">
        <v>2212</v>
      </c>
      <c r="F17" s="3">
        <v>341</v>
      </c>
      <c r="G17" s="3" t="str">
        <f>VLOOKUP(F:F,双十一未开展社区活动!B:C,2,0)</f>
        <v>邛崃中心药店</v>
      </c>
      <c r="H17" s="3" t="s">
        <v>2034</v>
      </c>
      <c r="I17" s="2" t="s">
        <v>2158</v>
      </c>
      <c r="J17" s="4" t="s">
        <v>2213</v>
      </c>
      <c r="K17" s="4" t="s">
        <v>2214</v>
      </c>
      <c r="L17" s="4" t="s">
        <v>2215</v>
      </c>
      <c r="M17" s="2" t="s">
        <v>2134</v>
      </c>
      <c r="N17" s="2">
        <v>15</v>
      </c>
      <c r="O17" s="2" t="s">
        <v>2120</v>
      </c>
      <c r="P17" s="2">
        <v>12</v>
      </c>
      <c r="Q17" s="2" t="s">
        <v>2216</v>
      </c>
    </row>
    <row r="18" s="2" customFormat="1" spans="1:17">
      <c r="A18" s="3">
        <v>91</v>
      </c>
      <c r="B18" s="2" t="s">
        <v>2103</v>
      </c>
      <c r="C18" s="2" t="s">
        <v>2217</v>
      </c>
      <c r="D18" s="2" t="s">
        <v>601</v>
      </c>
      <c r="E18" s="2" t="s">
        <v>2218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2081</v>
      </c>
      <c r="I18" s="2" t="s">
        <v>2115</v>
      </c>
      <c r="J18" s="4" t="s">
        <v>2219</v>
      </c>
      <c r="K18" s="4" t="s">
        <v>2220</v>
      </c>
      <c r="L18" s="4" t="s">
        <v>2221</v>
      </c>
      <c r="M18" s="2" t="s">
        <v>2222</v>
      </c>
      <c r="N18" s="2">
        <v>11</v>
      </c>
      <c r="O18" s="2" t="s">
        <v>2120</v>
      </c>
      <c r="P18" s="2">
        <v>4</v>
      </c>
      <c r="Q18" s="2" t="s">
        <v>2223</v>
      </c>
    </row>
    <row r="19" s="2" customFormat="1" spans="1:17">
      <c r="A19" s="3">
        <v>90</v>
      </c>
      <c r="B19" s="2" t="s">
        <v>2103</v>
      </c>
      <c r="C19" s="2" t="s">
        <v>2224</v>
      </c>
      <c r="D19" s="2" t="s">
        <v>568</v>
      </c>
      <c r="E19" s="2" t="s">
        <v>2225</v>
      </c>
      <c r="F19" s="3">
        <v>391</v>
      </c>
      <c r="G19" s="3" t="str">
        <f>VLOOKUP(F:F,双十一未开展社区活动!B:C,2,0)</f>
        <v>金丝街药店（9-11）</v>
      </c>
      <c r="H19" s="3" t="s">
        <v>1878</v>
      </c>
      <c r="I19" s="2" t="s">
        <v>2115</v>
      </c>
      <c r="J19" s="4" t="s">
        <v>2226</v>
      </c>
      <c r="K19" s="4" t="s">
        <v>2227</v>
      </c>
      <c r="L19" s="4" t="s">
        <v>2228</v>
      </c>
      <c r="M19" s="2" t="s">
        <v>2229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2103</v>
      </c>
      <c r="C20" s="2" t="s">
        <v>2230</v>
      </c>
      <c r="D20" s="2" t="s">
        <v>379</v>
      </c>
      <c r="E20" s="2" t="s">
        <v>2231</v>
      </c>
      <c r="F20" s="3">
        <v>743</v>
      </c>
      <c r="G20" s="3" t="str">
        <f>VLOOKUP(F:F,双十一未开展社区活动!B:C,2,0)</f>
        <v>万宇路药店</v>
      </c>
      <c r="H20" s="3" t="s">
        <v>2021</v>
      </c>
      <c r="I20" s="2" t="s">
        <v>2232</v>
      </c>
      <c r="J20" s="4" t="s">
        <v>2233</v>
      </c>
      <c r="K20" s="4" t="s">
        <v>2234</v>
      </c>
      <c r="L20" s="4" t="s">
        <v>2235</v>
      </c>
      <c r="M20" s="2" t="s">
        <v>2236</v>
      </c>
      <c r="N20" s="2">
        <v>15</v>
      </c>
      <c r="O20" s="2">
        <v>5</v>
      </c>
      <c r="P20" s="2">
        <v>15</v>
      </c>
      <c r="Q20" s="2" t="s">
        <v>2237</v>
      </c>
    </row>
    <row r="21" s="2" customFormat="1" spans="1:17">
      <c r="A21" s="3">
        <v>88</v>
      </c>
      <c r="B21" s="2" t="s">
        <v>2103</v>
      </c>
      <c r="C21" s="2" t="s">
        <v>2238</v>
      </c>
      <c r="D21" s="2" t="s">
        <v>591</v>
      </c>
      <c r="E21" s="2" t="s">
        <v>2239</v>
      </c>
      <c r="F21" s="3">
        <v>52</v>
      </c>
      <c r="G21" s="3" t="str">
        <f>VLOOKUP(F:F,双十一未开展社区活动!B:C,2,0)</f>
        <v>崇州中心店</v>
      </c>
      <c r="H21" s="3" t="s">
        <v>2077</v>
      </c>
      <c r="I21" s="2" t="s">
        <v>2115</v>
      </c>
      <c r="J21" s="4" t="s">
        <v>2240</v>
      </c>
      <c r="K21" s="4" t="s">
        <v>2241</v>
      </c>
      <c r="L21" s="4" t="s">
        <v>2242</v>
      </c>
      <c r="M21" s="2" t="s">
        <v>2190</v>
      </c>
      <c r="N21" s="2" t="s">
        <v>2120</v>
      </c>
      <c r="O21" s="2" t="s">
        <v>2120</v>
      </c>
      <c r="P21" s="2" t="s">
        <v>2120</v>
      </c>
      <c r="Q21" s="2" t="s">
        <v>2243</v>
      </c>
    </row>
    <row r="22" s="2" customFormat="1" spans="1:17">
      <c r="A22" s="3">
        <v>87</v>
      </c>
      <c r="B22" s="2" t="s">
        <v>2103</v>
      </c>
      <c r="C22" s="2" t="s">
        <v>2244</v>
      </c>
      <c r="D22" s="2" t="s">
        <v>537</v>
      </c>
      <c r="E22" s="2" t="s">
        <v>2245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2158</v>
      </c>
      <c r="J22" s="4" t="s">
        <v>2246</v>
      </c>
      <c r="K22" s="4" t="s">
        <v>2247</v>
      </c>
      <c r="L22" s="4" t="s">
        <v>2248</v>
      </c>
      <c r="M22" s="2" t="s">
        <v>2249</v>
      </c>
      <c r="N22" s="2">
        <v>25</v>
      </c>
      <c r="O22" s="2" t="s">
        <v>2120</v>
      </c>
      <c r="P22" s="2">
        <v>36</v>
      </c>
      <c r="Q22" s="2" t="s">
        <v>2250</v>
      </c>
    </row>
    <row r="23" s="2" customFormat="1" spans="1:17">
      <c r="A23" s="3">
        <v>86</v>
      </c>
      <c r="B23" s="2" t="s">
        <v>2103</v>
      </c>
      <c r="C23" s="2" t="s">
        <v>2251</v>
      </c>
      <c r="D23" s="2" t="s">
        <v>523</v>
      </c>
      <c r="E23" s="2" t="s">
        <v>2252</v>
      </c>
      <c r="F23" s="3">
        <v>113299</v>
      </c>
      <c r="G23" s="3" t="str">
        <f>VLOOKUP(F:F,双十一未开展社区活动!B:C,2,0)</f>
        <v>倪家桥路药店</v>
      </c>
      <c r="H23" s="3" t="s">
        <v>1948</v>
      </c>
      <c r="I23" s="2" t="s">
        <v>2158</v>
      </c>
      <c r="J23" s="4" t="s">
        <v>2253</v>
      </c>
      <c r="K23" s="4" t="s">
        <v>2254</v>
      </c>
      <c r="L23" s="4" t="s">
        <v>2255</v>
      </c>
      <c r="M23" s="2" t="s">
        <v>2147</v>
      </c>
      <c r="N23" s="2">
        <v>12</v>
      </c>
      <c r="O23" s="2">
        <v>2</v>
      </c>
      <c r="P23" s="2">
        <v>6</v>
      </c>
      <c r="Q23" s="2" t="s">
        <v>2256</v>
      </c>
    </row>
    <row r="24" s="2" customFormat="1" spans="1:17">
      <c r="A24" s="3">
        <v>85</v>
      </c>
      <c r="B24" s="2" t="s">
        <v>2103</v>
      </c>
      <c r="C24" s="2" t="s">
        <v>2257</v>
      </c>
      <c r="D24" s="2" t="s">
        <v>1604</v>
      </c>
      <c r="E24" s="2" t="s">
        <v>2258</v>
      </c>
      <c r="F24" s="3">
        <v>114069</v>
      </c>
      <c r="G24" s="3" t="str">
        <f>VLOOKUP(F:F,双十一未开展社区活动!B:C,2,0)</f>
        <v>剑南大道药店</v>
      </c>
      <c r="H24" s="3" t="s">
        <v>2062</v>
      </c>
      <c r="I24" s="2" t="s">
        <v>2158</v>
      </c>
      <c r="J24" s="4" t="s">
        <v>2259</v>
      </c>
      <c r="K24" s="4" t="s">
        <v>2260</v>
      </c>
      <c r="L24" s="4" t="s">
        <v>2261</v>
      </c>
      <c r="M24" s="2" t="s">
        <v>2262</v>
      </c>
      <c r="N24" s="2">
        <v>6</v>
      </c>
      <c r="O24" s="2">
        <v>3</v>
      </c>
      <c r="P24" s="2">
        <v>5</v>
      </c>
      <c r="Q24" s="2" t="s">
        <v>2263</v>
      </c>
    </row>
    <row r="25" s="2" customFormat="1" spans="1:17">
      <c r="A25" s="3">
        <v>84</v>
      </c>
      <c r="B25" s="2" t="s">
        <v>2103</v>
      </c>
      <c r="C25" s="2" t="s">
        <v>2264</v>
      </c>
      <c r="D25" s="2" t="s">
        <v>557</v>
      </c>
      <c r="E25" s="2" t="s">
        <v>2265</v>
      </c>
      <c r="F25" s="3">
        <v>704</v>
      </c>
      <c r="G25" s="3" t="str">
        <f>VLOOKUP(F:F,双十一未开展社区活动!B:C,2,0)</f>
        <v>都江堰奎光路中段药店</v>
      </c>
      <c r="H25" s="3" t="s">
        <v>2048</v>
      </c>
      <c r="I25" s="2" t="s">
        <v>2158</v>
      </c>
      <c r="J25" s="4" t="s">
        <v>2266</v>
      </c>
      <c r="K25" s="4" t="s">
        <v>2267</v>
      </c>
      <c r="L25" s="4" t="s">
        <v>2268</v>
      </c>
      <c r="M25" s="2" t="s">
        <v>2209</v>
      </c>
      <c r="N25" s="2">
        <v>2</v>
      </c>
      <c r="O25" s="2">
        <v>2</v>
      </c>
      <c r="P25" s="2">
        <v>10</v>
      </c>
      <c r="Q25" s="2" t="s">
        <v>2269</v>
      </c>
    </row>
    <row r="26" s="2" customFormat="1" spans="1:17">
      <c r="A26" s="3">
        <v>83</v>
      </c>
      <c r="B26" s="2" t="s">
        <v>2103</v>
      </c>
      <c r="C26" s="2" t="s">
        <v>2270</v>
      </c>
      <c r="D26" s="2" t="s">
        <v>583</v>
      </c>
      <c r="E26" s="2" t="s">
        <v>2239</v>
      </c>
      <c r="F26" s="3">
        <v>754</v>
      </c>
      <c r="G26" s="3" t="str">
        <f>VLOOKUP(F:F,双十一未开展社区活动!B:C,2,0)</f>
        <v>崇州市崇阳镇尚贤坊街药店</v>
      </c>
      <c r="H26" s="3" t="s">
        <v>1888</v>
      </c>
      <c r="I26" s="2" t="s">
        <v>2158</v>
      </c>
      <c r="J26" s="4" t="s">
        <v>2271</v>
      </c>
      <c r="K26" s="4" t="s">
        <v>2272</v>
      </c>
      <c r="L26" s="4" t="s">
        <v>2273</v>
      </c>
      <c r="M26" s="2" t="s">
        <v>2190</v>
      </c>
      <c r="N26" s="2">
        <v>20</v>
      </c>
      <c r="O26" s="2" t="s">
        <v>2120</v>
      </c>
      <c r="P26" s="2" t="s">
        <v>2120</v>
      </c>
      <c r="Q26" s="2" t="s">
        <v>2274</v>
      </c>
    </row>
    <row r="27" s="2" customFormat="1" spans="1:17">
      <c r="A27" s="3">
        <v>82</v>
      </c>
      <c r="B27" s="2" t="s">
        <v>2103</v>
      </c>
      <c r="C27" s="2" t="s">
        <v>2275</v>
      </c>
      <c r="D27" s="2" t="s">
        <v>203</v>
      </c>
      <c r="E27" s="2" t="s">
        <v>2276</v>
      </c>
      <c r="F27" s="3">
        <v>337</v>
      </c>
      <c r="G27" s="3" t="str">
        <f>VLOOKUP(F:F,双十一未开展社区活动!B:C,2,0)</f>
        <v>浆洗街药店（含促销）</v>
      </c>
      <c r="H27" s="3" t="s">
        <v>2060</v>
      </c>
      <c r="I27" s="2" t="s">
        <v>2158</v>
      </c>
      <c r="J27" s="4" t="s">
        <v>2277</v>
      </c>
      <c r="K27" s="4" t="s">
        <v>2278</v>
      </c>
      <c r="L27" s="4" t="s">
        <v>2279</v>
      </c>
      <c r="M27" s="2" t="s">
        <v>2280</v>
      </c>
      <c r="N27" s="2">
        <v>5</v>
      </c>
      <c r="O27" s="2" t="s">
        <v>2120</v>
      </c>
      <c r="P27" s="2">
        <v>3</v>
      </c>
      <c r="Q27" s="2" t="s">
        <v>2281</v>
      </c>
    </row>
    <row r="28" s="2" customFormat="1" spans="1:17">
      <c r="A28" s="3">
        <v>81</v>
      </c>
      <c r="B28" s="2" t="s">
        <v>2103</v>
      </c>
      <c r="C28" s="2" t="s">
        <v>2282</v>
      </c>
      <c r="D28" s="2" t="s">
        <v>407</v>
      </c>
      <c r="E28" s="2" t="s">
        <v>2283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2158</v>
      </c>
      <c r="J28" s="4" t="s">
        <v>2284</v>
      </c>
      <c r="K28" s="4" t="s">
        <v>2285</v>
      </c>
      <c r="L28" s="4" t="s">
        <v>2286</v>
      </c>
      <c r="M28" s="2" t="s">
        <v>2287</v>
      </c>
      <c r="N28" s="2">
        <v>10</v>
      </c>
      <c r="O28" s="2">
        <v>3</v>
      </c>
      <c r="P28" s="2">
        <v>4</v>
      </c>
      <c r="Q28" s="2" t="s">
        <v>2288</v>
      </c>
    </row>
    <row r="29" s="2" customFormat="1" spans="1:17">
      <c r="A29" s="3">
        <v>80</v>
      </c>
      <c r="B29" s="2" t="s">
        <v>2103</v>
      </c>
      <c r="C29" s="2" t="s">
        <v>2289</v>
      </c>
      <c r="D29" s="2" t="s">
        <v>317</v>
      </c>
      <c r="E29" s="2" t="s">
        <v>2290</v>
      </c>
      <c r="F29" s="3">
        <v>377</v>
      </c>
      <c r="G29" s="3" t="str">
        <f>VLOOKUP(F:F,双十一未开展社区活动!B:C,2,0)</f>
        <v>新园大道药店</v>
      </c>
      <c r="H29" s="3" t="s">
        <v>1884</v>
      </c>
      <c r="I29" s="2" t="s">
        <v>2158</v>
      </c>
      <c r="J29" s="4" t="s">
        <v>2291</v>
      </c>
      <c r="K29" s="4" t="s">
        <v>2292</v>
      </c>
      <c r="L29" s="4" t="s">
        <v>2293</v>
      </c>
      <c r="M29" s="2" t="s">
        <v>2176</v>
      </c>
      <c r="N29" s="2">
        <v>8</v>
      </c>
      <c r="O29" s="2" t="s">
        <v>2120</v>
      </c>
      <c r="P29" s="2">
        <v>4</v>
      </c>
      <c r="Q29" s="2" t="s">
        <v>2294</v>
      </c>
    </row>
    <row r="30" s="2" customFormat="1" spans="1:17">
      <c r="A30" s="3">
        <v>79</v>
      </c>
      <c r="B30" s="2" t="s">
        <v>2103</v>
      </c>
      <c r="C30" s="2" t="s">
        <v>2295</v>
      </c>
      <c r="D30" s="2" t="s">
        <v>320</v>
      </c>
      <c r="E30" s="2" t="s">
        <v>2296</v>
      </c>
      <c r="F30" s="3">
        <v>373</v>
      </c>
      <c r="G30" s="3" t="str">
        <f>VLOOKUP(F:F,双十一未开展社区活动!B:C,2,0)</f>
        <v>通盈街药店</v>
      </c>
      <c r="H30" s="3" t="s">
        <v>2025</v>
      </c>
      <c r="I30" s="2" t="s">
        <v>2158</v>
      </c>
      <c r="J30" s="4" t="s">
        <v>2297</v>
      </c>
      <c r="K30" s="4" t="s">
        <v>2298</v>
      </c>
      <c r="L30" s="4" t="s">
        <v>2299</v>
      </c>
      <c r="M30" s="2" t="s">
        <v>2300</v>
      </c>
      <c r="N30" s="2">
        <v>20</v>
      </c>
      <c r="O30" s="2">
        <v>2</v>
      </c>
      <c r="P30" s="2">
        <v>5</v>
      </c>
      <c r="Q30" s="2" t="s">
        <v>2301</v>
      </c>
    </row>
    <row r="31" s="2" customFormat="1" spans="1:17">
      <c r="A31" s="3">
        <v>78</v>
      </c>
      <c r="B31" s="2" t="s">
        <v>2103</v>
      </c>
      <c r="C31" s="2" t="s">
        <v>2302</v>
      </c>
      <c r="D31" s="2" t="s">
        <v>357</v>
      </c>
      <c r="E31" s="2" t="s">
        <v>2303</v>
      </c>
      <c r="F31" s="3">
        <v>721</v>
      </c>
      <c r="G31" s="3" t="str">
        <f>VLOOKUP(F:F,双十一未开展社区活动!B:C,2,0)</f>
        <v>邛崃市临邛镇洪川小区药店</v>
      </c>
      <c r="H31" s="3" t="s">
        <v>2038</v>
      </c>
      <c r="I31" s="2" t="s">
        <v>2158</v>
      </c>
      <c r="J31" s="4" t="s">
        <v>2304</v>
      </c>
      <c r="K31" s="4" t="s">
        <v>2305</v>
      </c>
      <c r="L31" s="4" t="s">
        <v>2306</v>
      </c>
      <c r="M31" s="2" t="s">
        <v>2147</v>
      </c>
      <c r="N31" s="2">
        <v>2</v>
      </c>
      <c r="O31" s="2" t="s">
        <v>2120</v>
      </c>
      <c r="P31" s="2" t="s">
        <v>2120</v>
      </c>
      <c r="Q31" s="2" t="s">
        <v>2307</v>
      </c>
    </row>
    <row r="32" s="2" customFormat="1" spans="1:17">
      <c r="A32" s="3">
        <v>77</v>
      </c>
      <c r="B32" s="2" t="s">
        <v>2103</v>
      </c>
      <c r="C32" s="2" t="s">
        <v>2308</v>
      </c>
      <c r="D32" s="2" t="s">
        <v>561</v>
      </c>
      <c r="E32" s="2" t="s">
        <v>2309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2158</v>
      </c>
      <c r="J32" s="4" t="s">
        <v>2310</v>
      </c>
      <c r="K32" s="4" t="s">
        <v>2311</v>
      </c>
      <c r="L32" s="4" t="s">
        <v>2312</v>
      </c>
      <c r="M32" s="2" t="s">
        <v>2209</v>
      </c>
      <c r="N32" s="2">
        <v>12</v>
      </c>
      <c r="O32" s="2">
        <v>3</v>
      </c>
      <c r="P32" s="2">
        <v>2</v>
      </c>
      <c r="Q32" s="2" t="s">
        <v>2313</v>
      </c>
    </row>
    <row r="33" s="2" customFormat="1" spans="1:17">
      <c r="A33" s="3">
        <v>76</v>
      </c>
      <c r="B33" s="2" t="s">
        <v>2103</v>
      </c>
      <c r="C33" s="2" t="s">
        <v>2314</v>
      </c>
      <c r="D33" s="2" t="s">
        <v>1313</v>
      </c>
      <c r="E33" s="2" t="s">
        <v>2315</v>
      </c>
      <c r="F33" s="3">
        <v>102479</v>
      </c>
      <c r="G33" s="3" t="str">
        <f>VLOOKUP(F:F,双十一未开展社区活动!B:C,2,0)</f>
        <v>劼人路药店</v>
      </c>
      <c r="H33" s="3" t="s">
        <v>2057</v>
      </c>
      <c r="I33" s="2" t="s">
        <v>2158</v>
      </c>
      <c r="J33" s="4" t="s">
        <v>2316</v>
      </c>
      <c r="K33" s="4" t="s">
        <v>2317</v>
      </c>
      <c r="L33" s="4" t="s">
        <v>2318</v>
      </c>
      <c r="M33" s="2" t="s">
        <v>2319</v>
      </c>
      <c r="N33" s="2">
        <v>22</v>
      </c>
      <c r="O33" s="2" t="s">
        <v>2120</v>
      </c>
      <c r="P33" s="2">
        <v>8</v>
      </c>
      <c r="Q33" s="2" t="s">
        <v>2320</v>
      </c>
    </row>
    <row r="34" s="2" customFormat="1" spans="1:17">
      <c r="A34" s="3">
        <v>75</v>
      </c>
      <c r="B34" s="2" t="s">
        <v>2103</v>
      </c>
      <c r="C34" s="2" t="s">
        <v>2314</v>
      </c>
      <c r="D34" s="2" t="s">
        <v>991</v>
      </c>
      <c r="E34" s="2" t="s">
        <v>2321</v>
      </c>
      <c r="F34" s="3">
        <v>113008</v>
      </c>
      <c r="G34" s="3" t="str">
        <f>VLOOKUP(F:F,双十一未开展社区活动!B:C,2,0)</f>
        <v>南华巷药店</v>
      </c>
      <c r="H34" s="3" t="s">
        <v>2045</v>
      </c>
      <c r="I34" s="2" t="s">
        <v>2158</v>
      </c>
      <c r="J34" s="4" t="s">
        <v>2322</v>
      </c>
      <c r="K34" s="4" t="s">
        <v>2323</v>
      </c>
      <c r="L34" s="4" t="s">
        <v>2324</v>
      </c>
      <c r="M34" s="2" t="s">
        <v>2325</v>
      </c>
      <c r="N34" s="2">
        <v>4</v>
      </c>
      <c r="O34" s="2" t="s">
        <v>2120</v>
      </c>
      <c r="P34" s="2">
        <v>2</v>
      </c>
      <c r="Q34" s="2" t="s">
        <v>2326</v>
      </c>
    </row>
    <row r="35" s="2" customFormat="1" spans="1:17">
      <c r="A35" s="3">
        <v>74</v>
      </c>
      <c r="B35" s="2" t="s">
        <v>2103</v>
      </c>
      <c r="C35" s="2" t="s">
        <v>2327</v>
      </c>
      <c r="D35" s="2" t="s">
        <v>434</v>
      </c>
      <c r="E35" s="2" t="s">
        <v>2328</v>
      </c>
      <c r="F35" s="3">
        <v>114844</v>
      </c>
      <c r="G35" s="3" t="str">
        <f>VLOOKUP(F:F,双十一未开展社区活动!B:C,2,0)</f>
        <v>培华东路药店（9-11）</v>
      </c>
      <c r="H35" s="3" t="s">
        <v>2044</v>
      </c>
      <c r="I35" s="2" t="s">
        <v>2115</v>
      </c>
      <c r="J35" s="4" t="s">
        <v>2329</v>
      </c>
      <c r="K35" s="4" t="s">
        <v>2330</v>
      </c>
      <c r="L35" s="4" t="s">
        <v>2331</v>
      </c>
      <c r="M35" s="2" t="s">
        <v>2332</v>
      </c>
      <c r="N35" s="2">
        <v>23</v>
      </c>
      <c r="O35" s="2">
        <v>4</v>
      </c>
      <c r="P35" s="2">
        <v>4</v>
      </c>
      <c r="Q35" s="2" t="s">
        <v>2333</v>
      </c>
    </row>
    <row r="36" s="2" customFormat="1" spans="1:17">
      <c r="A36" s="3">
        <v>73</v>
      </c>
      <c r="B36" s="2" t="s">
        <v>2103</v>
      </c>
      <c r="C36" s="2" t="s">
        <v>2334</v>
      </c>
      <c r="D36" s="2" t="s">
        <v>431</v>
      </c>
      <c r="E36" s="2" t="s">
        <v>2335</v>
      </c>
      <c r="F36" s="3">
        <v>713</v>
      </c>
      <c r="G36" s="3" t="str">
        <f>VLOOKUP(F:F,双十一未开展社区活动!B:C,2,0)</f>
        <v>都江堰聚源镇药店</v>
      </c>
      <c r="H36" s="3" t="s">
        <v>2050</v>
      </c>
      <c r="I36" s="2" t="s">
        <v>2158</v>
      </c>
      <c r="J36" s="4" t="s">
        <v>2336</v>
      </c>
      <c r="K36" s="4" t="s">
        <v>2337</v>
      </c>
      <c r="L36" s="4" t="s">
        <v>2338</v>
      </c>
      <c r="M36" s="2" t="s">
        <v>2190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2103</v>
      </c>
      <c r="C37" s="2" t="s">
        <v>2339</v>
      </c>
      <c r="D37" s="2" t="s">
        <v>2340</v>
      </c>
      <c r="E37" s="2" t="s">
        <v>2341</v>
      </c>
      <c r="F37" s="3">
        <v>387</v>
      </c>
      <c r="G37" s="3" t="str">
        <f>VLOOKUP(F:F,双十一未开展社区活动!B:C,2,0)</f>
        <v>新乐中街药店</v>
      </c>
      <c r="H37" s="3" t="s">
        <v>2011</v>
      </c>
      <c r="I37" s="2" t="s">
        <v>2342</v>
      </c>
      <c r="J37" s="4" t="s">
        <v>2343</v>
      </c>
      <c r="K37" s="4" t="s">
        <v>2344</v>
      </c>
      <c r="L37" s="4" t="s">
        <v>2345</v>
      </c>
      <c r="M37" s="2" t="s">
        <v>2346</v>
      </c>
      <c r="N37" s="2">
        <v>68</v>
      </c>
      <c r="O37" s="2" t="s">
        <v>2120</v>
      </c>
      <c r="P37" s="2" t="s">
        <v>2120</v>
      </c>
      <c r="Q37" s="2" t="s">
        <v>2347</v>
      </c>
    </row>
    <row r="38" s="2" customFormat="1" spans="1:17">
      <c r="A38" s="3">
        <v>71</v>
      </c>
      <c r="B38" s="2" t="s">
        <v>2103</v>
      </c>
      <c r="C38" s="2" t="s">
        <v>2348</v>
      </c>
      <c r="D38" s="2" t="s">
        <v>564</v>
      </c>
      <c r="E38" s="2" t="s">
        <v>2349</v>
      </c>
      <c r="F38" s="3">
        <v>753</v>
      </c>
      <c r="G38" s="3" t="str">
        <f>VLOOKUP(F:F,双十一未开展社区活动!B:C,2,0)</f>
        <v>合欢树街药店</v>
      </c>
      <c r="H38" s="3" t="s">
        <v>1990</v>
      </c>
      <c r="I38" s="2" t="s">
        <v>2158</v>
      </c>
      <c r="J38" s="4" t="s">
        <v>2350</v>
      </c>
      <c r="K38" s="4" t="s">
        <v>2351</v>
      </c>
      <c r="L38" s="4" t="s">
        <v>2352</v>
      </c>
      <c r="M38" s="2" t="s">
        <v>2209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2103</v>
      </c>
      <c r="C39" s="2" t="s">
        <v>2353</v>
      </c>
      <c r="D39" s="2" t="s">
        <v>466</v>
      </c>
      <c r="E39" s="2" t="s">
        <v>2354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2158</v>
      </c>
      <c r="J39" s="4" t="s">
        <v>2355</v>
      </c>
      <c r="K39" s="4" t="s">
        <v>2356</v>
      </c>
      <c r="L39" s="4" t="s">
        <v>2357</v>
      </c>
      <c r="M39" s="2" t="s">
        <v>2358</v>
      </c>
      <c r="N39" s="2">
        <v>6</v>
      </c>
      <c r="O39" s="2" t="s">
        <v>2120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2103</v>
      </c>
      <c r="C40" s="2" t="s">
        <v>2359</v>
      </c>
      <c r="D40" s="2" t="s">
        <v>857</v>
      </c>
      <c r="E40" s="2" t="s">
        <v>2360</v>
      </c>
      <c r="F40" s="3">
        <v>355</v>
      </c>
      <c r="G40" s="3" t="str">
        <f>VLOOKUP(F:F,双十一未开展社区活动!B:C,2,0)</f>
        <v>双林路药店</v>
      </c>
      <c r="H40" s="3" t="s">
        <v>2028</v>
      </c>
      <c r="I40" s="2" t="s">
        <v>2158</v>
      </c>
      <c r="J40" s="4" t="s">
        <v>2361</v>
      </c>
      <c r="K40" s="4" t="s">
        <v>2362</v>
      </c>
      <c r="L40" s="4" t="s">
        <v>2363</v>
      </c>
      <c r="M40" s="2" t="s">
        <v>2364</v>
      </c>
      <c r="N40" s="2">
        <v>4</v>
      </c>
      <c r="O40" s="2">
        <v>1</v>
      </c>
      <c r="P40" s="2">
        <v>4</v>
      </c>
      <c r="Q40" s="2" t="s">
        <v>2365</v>
      </c>
    </row>
    <row r="41" s="2" customFormat="1" spans="1:17">
      <c r="A41" s="3">
        <v>68</v>
      </c>
      <c r="B41" s="2" t="s">
        <v>2103</v>
      </c>
      <c r="C41" s="2" t="s">
        <v>2366</v>
      </c>
      <c r="D41" s="2" t="s">
        <v>367</v>
      </c>
      <c r="E41" s="2" t="s">
        <v>2367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2158</v>
      </c>
      <c r="J41" s="4" t="s">
        <v>2368</v>
      </c>
      <c r="K41" s="4" t="s">
        <v>2369</v>
      </c>
      <c r="L41" s="4" t="s">
        <v>2370</v>
      </c>
      <c r="M41" s="2" t="s">
        <v>2236</v>
      </c>
      <c r="N41" s="2">
        <v>13</v>
      </c>
      <c r="O41" s="2">
        <v>3</v>
      </c>
      <c r="P41" s="2">
        <v>6</v>
      </c>
      <c r="Q41" s="2" t="s">
        <v>2371</v>
      </c>
    </row>
    <row r="42" s="2" customFormat="1" spans="1:17">
      <c r="A42" s="3">
        <v>67</v>
      </c>
      <c r="B42" s="2" t="s">
        <v>2103</v>
      </c>
      <c r="C42" s="2" t="s">
        <v>2372</v>
      </c>
      <c r="D42" s="2" t="s">
        <v>221</v>
      </c>
      <c r="E42" s="2" t="s">
        <v>2373</v>
      </c>
      <c r="F42" s="3">
        <v>571</v>
      </c>
      <c r="G42" s="3" t="str">
        <f>VLOOKUP(F:F,双十一未开展社区活动!B:C,2,0)</f>
        <v>民丰大道西段药店</v>
      </c>
      <c r="H42" s="3" t="s">
        <v>2054</v>
      </c>
      <c r="I42" s="2" t="s">
        <v>2158</v>
      </c>
      <c r="J42" s="4" t="s">
        <v>2374</v>
      </c>
      <c r="K42" s="4" t="s">
        <v>2375</v>
      </c>
      <c r="L42" s="4" t="s">
        <v>2376</v>
      </c>
      <c r="M42" s="2" t="s">
        <v>2183</v>
      </c>
      <c r="N42" s="2">
        <v>5</v>
      </c>
      <c r="O42" s="2">
        <v>1</v>
      </c>
      <c r="P42" s="2">
        <v>2</v>
      </c>
      <c r="Q42" s="2" t="s">
        <v>2377</v>
      </c>
    </row>
    <row r="43" s="2" customFormat="1" spans="1:17">
      <c r="A43" s="3">
        <v>66</v>
      </c>
      <c r="B43" s="2" t="s">
        <v>2103</v>
      </c>
      <c r="C43" s="2" t="s">
        <v>2378</v>
      </c>
      <c r="D43" s="2" t="s">
        <v>423</v>
      </c>
      <c r="E43" s="2" t="s">
        <v>2379</v>
      </c>
      <c r="F43" s="3">
        <v>572</v>
      </c>
      <c r="G43" s="3" t="str">
        <f>VLOOKUP(F:F,双十一未开展社区活动!B:C,2,0)</f>
        <v>郫县郫筒镇东大街药店</v>
      </c>
      <c r="H43" s="3" t="s">
        <v>2043</v>
      </c>
      <c r="I43" s="2" t="s">
        <v>2158</v>
      </c>
      <c r="J43" s="4" t="s">
        <v>2380</v>
      </c>
      <c r="K43" s="4" t="s">
        <v>2381</v>
      </c>
      <c r="L43" s="4" t="s">
        <v>2382</v>
      </c>
      <c r="M43" s="2" t="s">
        <v>2147</v>
      </c>
      <c r="N43" s="2">
        <v>10</v>
      </c>
      <c r="O43" s="2" t="s">
        <v>2120</v>
      </c>
      <c r="P43" s="2" t="s">
        <v>2120</v>
      </c>
      <c r="Q43" s="2" t="s">
        <v>2383</v>
      </c>
    </row>
    <row r="44" s="2" customFormat="1" spans="1:17">
      <c r="A44" s="3">
        <v>65</v>
      </c>
      <c r="B44" s="2" t="s">
        <v>2103</v>
      </c>
      <c r="C44" s="2" t="s">
        <v>2384</v>
      </c>
      <c r="D44" s="2" t="s">
        <v>2385</v>
      </c>
      <c r="E44" s="2" t="s">
        <v>2386</v>
      </c>
      <c r="F44" s="3">
        <v>108277</v>
      </c>
      <c r="G44" s="3" t="str">
        <f>VLOOKUP(F:F,双十一未开展社区活动!B:C,2,0)</f>
        <v>银沙路药店</v>
      </c>
      <c r="H44" s="3" t="s">
        <v>1926</v>
      </c>
      <c r="I44" s="2" t="s">
        <v>2106</v>
      </c>
      <c r="J44" s="4" t="s">
        <v>2387</v>
      </c>
      <c r="K44" s="4" t="s">
        <v>2388</v>
      </c>
      <c r="L44" s="4" t="s">
        <v>2389</v>
      </c>
      <c r="M44" s="2" t="s">
        <v>2209</v>
      </c>
      <c r="N44" s="2">
        <v>10</v>
      </c>
      <c r="O44" s="2" t="s">
        <v>2120</v>
      </c>
      <c r="P44" s="2">
        <v>5</v>
      </c>
      <c r="Q44" s="2" t="s">
        <v>2390</v>
      </c>
    </row>
    <row r="45" s="2" customFormat="1" spans="1:17">
      <c r="A45" s="3">
        <v>64</v>
      </c>
      <c r="B45" s="2" t="s">
        <v>2103</v>
      </c>
      <c r="C45" s="2" t="s">
        <v>2391</v>
      </c>
      <c r="D45" s="2" t="s">
        <v>475</v>
      </c>
      <c r="E45" s="2" t="s">
        <v>2392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2026</v>
      </c>
      <c r="I45" s="2" t="s">
        <v>2158</v>
      </c>
      <c r="J45" s="4" t="s">
        <v>2393</v>
      </c>
      <c r="K45" s="4" t="s">
        <v>2394</v>
      </c>
      <c r="L45" s="4" t="s">
        <v>2395</v>
      </c>
      <c r="M45" s="2" t="s">
        <v>2249</v>
      </c>
      <c r="N45" s="2">
        <v>12</v>
      </c>
      <c r="O45" s="2" t="s">
        <v>2120</v>
      </c>
      <c r="P45" s="2">
        <v>5</v>
      </c>
      <c r="Q45" s="2" t="s">
        <v>2396</v>
      </c>
    </row>
    <row r="46" s="2" customFormat="1" spans="1:17">
      <c r="A46" s="3">
        <v>63</v>
      </c>
      <c r="B46" s="2" t="s">
        <v>2103</v>
      </c>
      <c r="C46" s="2" t="s">
        <v>2397</v>
      </c>
      <c r="D46" s="2" t="s">
        <v>421</v>
      </c>
      <c r="E46" s="2" t="s">
        <v>2398</v>
      </c>
      <c r="F46" s="3">
        <v>748</v>
      </c>
      <c r="G46" s="3" t="str">
        <f>VLOOKUP(F:F,双十一未开展社区活动!B:C,2,0)</f>
        <v>大邑县晋原镇东街药店</v>
      </c>
      <c r="H46" s="3" t="s">
        <v>2075</v>
      </c>
      <c r="I46" s="2" t="s">
        <v>2158</v>
      </c>
      <c r="J46" s="4" t="s">
        <v>2399</v>
      </c>
      <c r="K46" s="4" t="s">
        <v>2400</v>
      </c>
      <c r="L46" s="4" t="s">
        <v>2401</v>
      </c>
      <c r="M46" s="2" t="s">
        <v>2147</v>
      </c>
      <c r="N46" s="2">
        <v>10</v>
      </c>
      <c r="O46" s="2">
        <v>5</v>
      </c>
      <c r="P46" s="2">
        <v>10</v>
      </c>
      <c r="Q46" s="2" t="s">
        <v>2402</v>
      </c>
    </row>
    <row r="47" s="2" customFormat="1" spans="1:17">
      <c r="A47" s="3">
        <v>62</v>
      </c>
      <c r="B47" s="2" t="s">
        <v>2103</v>
      </c>
      <c r="C47" s="2" t="s">
        <v>2403</v>
      </c>
      <c r="D47" s="2" t="s">
        <v>292</v>
      </c>
      <c r="E47" s="2" t="s">
        <v>2404</v>
      </c>
      <c r="F47" s="3">
        <v>101453</v>
      </c>
      <c r="G47" s="3" t="str">
        <f>VLOOKUP(F:F,双十一未开展社区活动!B:C,2,0)</f>
        <v>温江区公平街道江安路药店</v>
      </c>
      <c r="H47" s="3" t="s">
        <v>2061</v>
      </c>
      <c r="I47" s="2" t="s">
        <v>2158</v>
      </c>
      <c r="J47" s="4" t="s">
        <v>2405</v>
      </c>
      <c r="K47" s="4" t="s">
        <v>2406</v>
      </c>
      <c r="L47" s="4" t="s">
        <v>2407</v>
      </c>
      <c r="M47" s="2" t="s">
        <v>2119</v>
      </c>
      <c r="N47" s="2">
        <v>20</v>
      </c>
      <c r="O47" s="2">
        <v>2</v>
      </c>
      <c r="P47" s="2">
        <v>2</v>
      </c>
      <c r="Q47" s="2" t="s">
        <v>2408</v>
      </c>
    </row>
    <row r="48" s="2" customFormat="1" spans="1:17">
      <c r="A48" s="3">
        <v>61</v>
      </c>
      <c r="B48" s="2" t="s">
        <v>2103</v>
      </c>
      <c r="C48" s="2" t="s">
        <v>2409</v>
      </c>
      <c r="D48" s="2" t="s">
        <v>401</v>
      </c>
      <c r="E48" s="2" t="s">
        <v>2410</v>
      </c>
      <c r="F48" s="3">
        <v>720</v>
      </c>
      <c r="G48" s="3" t="str">
        <f>VLOOKUP(F:F,双十一未开展社区活动!B:C,2,0)</f>
        <v>大邑县新场镇文昌街药店</v>
      </c>
      <c r="H48" s="3" t="s">
        <v>2014</v>
      </c>
      <c r="I48" s="2" t="s">
        <v>2232</v>
      </c>
      <c r="J48" s="4" t="s">
        <v>2411</v>
      </c>
      <c r="K48" s="4" t="s">
        <v>2412</v>
      </c>
      <c r="L48" s="4" t="s">
        <v>2413</v>
      </c>
      <c r="M48" s="2" t="s">
        <v>2147</v>
      </c>
      <c r="N48" s="2">
        <v>39</v>
      </c>
      <c r="O48" s="2" t="s">
        <v>2120</v>
      </c>
      <c r="P48" s="2">
        <v>8</v>
      </c>
      <c r="Q48" s="2" t="s">
        <v>2414</v>
      </c>
    </row>
    <row r="49" s="2" customFormat="1" spans="1:17">
      <c r="A49" s="3">
        <v>60</v>
      </c>
      <c r="B49" s="2" t="s">
        <v>2103</v>
      </c>
      <c r="C49" s="2" t="s">
        <v>2415</v>
      </c>
      <c r="D49" s="2" t="s">
        <v>2416</v>
      </c>
      <c r="E49" s="2" t="s">
        <v>2417</v>
      </c>
      <c r="F49" s="3">
        <v>339</v>
      </c>
      <c r="G49" s="3" t="str">
        <f>VLOOKUP(F:F,双十一未开展社区活动!B:C,2,0)</f>
        <v>沙河源药店</v>
      </c>
      <c r="H49" s="3" t="s">
        <v>2032</v>
      </c>
      <c r="I49" s="2" t="s">
        <v>2342</v>
      </c>
      <c r="J49" s="4" t="s">
        <v>2418</v>
      </c>
      <c r="K49" s="4" t="s">
        <v>2419</v>
      </c>
      <c r="L49" s="4" t="s">
        <v>2420</v>
      </c>
      <c r="M49" s="2" t="s">
        <v>2421</v>
      </c>
      <c r="N49" s="2">
        <v>1</v>
      </c>
      <c r="O49" s="2" t="s">
        <v>2120</v>
      </c>
      <c r="P49" s="2">
        <v>2</v>
      </c>
      <c r="Q49" s="2" t="s">
        <v>2422</v>
      </c>
    </row>
    <row r="50" s="2" customFormat="1" spans="1:17">
      <c r="A50" s="3">
        <v>59</v>
      </c>
      <c r="B50" s="2" t="s">
        <v>2103</v>
      </c>
      <c r="C50" s="2" t="s">
        <v>2423</v>
      </c>
      <c r="D50" s="2" t="s">
        <v>515</v>
      </c>
      <c r="E50" s="2" t="s">
        <v>2424</v>
      </c>
      <c r="F50" s="3">
        <v>727</v>
      </c>
      <c r="G50" s="3" t="str">
        <f>VLOOKUP(F:F,双十一未开展社区活动!B:C,2,0)</f>
        <v>黄苑东街药店</v>
      </c>
      <c r="H50" s="3" t="s">
        <v>2063</v>
      </c>
      <c r="I50" s="2" t="s">
        <v>2106</v>
      </c>
      <c r="J50" s="4" t="s">
        <v>2425</v>
      </c>
      <c r="K50" s="4" t="s">
        <v>2426</v>
      </c>
      <c r="L50" s="4" t="s">
        <v>2427</v>
      </c>
      <c r="M50" s="2" t="s">
        <v>2428</v>
      </c>
      <c r="N50" s="2">
        <v>4</v>
      </c>
      <c r="O50" s="2">
        <v>2</v>
      </c>
      <c r="P50" s="2">
        <v>2</v>
      </c>
      <c r="Q50" s="2" t="s">
        <v>2429</v>
      </c>
    </row>
    <row r="51" s="2" customFormat="1" spans="1:17">
      <c r="A51" s="3">
        <v>58</v>
      </c>
      <c r="B51" s="2" t="s">
        <v>2103</v>
      </c>
      <c r="C51" s="2" t="s">
        <v>2430</v>
      </c>
      <c r="D51" s="2" t="s">
        <v>334</v>
      </c>
      <c r="E51" s="2" t="s">
        <v>2431</v>
      </c>
      <c r="F51" s="3">
        <v>726</v>
      </c>
      <c r="G51" s="3" t="str">
        <f>VLOOKUP(F:F,双十一未开展社区活动!B:C,2,0)</f>
        <v>交大路第三药店</v>
      </c>
      <c r="H51" s="3" t="s">
        <v>2058</v>
      </c>
      <c r="I51" s="2" t="s">
        <v>2106</v>
      </c>
      <c r="J51" s="4" t="s">
        <v>2432</v>
      </c>
      <c r="K51" s="4" t="s">
        <v>2433</v>
      </c>
      <c r="L51" s="4" t="s">
        <v>2434</v>
      </c>
      <c r="M51" s="2" t="s">
        <v>2435</v>
      </c>
      <c r="N51" s="2">
        <v>8</v>
      </c>
      <c r="O51" s="2">
        <v>2</v>
      </c>
      <c r="P51" s="2">
        <v>4</v>
      </c>
      <c r="Q51" s="2" t="s">
        <v>2436</v>
      </c>
    </row>
    <row r="52" s="2" customFormat="1" spans="1:17">
      <c r="A52" s="3">
        <v>57</v>
      </c>
      <c r="B52" s="2" t="s">
        <v>2103</v>
      </c>
      <c r="C52" s="2" t="s">
        <v>2437</v>
      </c>
      <c r="D52" s="2" t="s">
        <v>603</v>
      </c>
      <c r="E52" s="2" t="s">
        <v>2438</v>
      </c>
      <c r="F52" s="3">
        <v>517</v>
      </c>
      <c r="G52" s="3" t="str">
        <f>VLOOKUP(F:F,双十一未开展社区活动!B:C,2,0)</f>
        <v>北东街店</v>
      </c>
      <c r="H52" s="3" t="s">
        <v>2080</v>
      </c>
      <c r="I52" s="2" t="s">
        <v>2342</v>
      </c>
      <c r="J52" s="4" t="s">
        <v>2439</v>
      </c>
      <c r="K52" s="4" t="s">
        <v>2440</v>
      </c>
      <c r="L52" s="4" t="s">
        <v>2441</v>
      </c>
      <c r="M52" s="2" t="s">
        <v>2442</v>
      </c>
      <c r="N52" s="2">
        <v>18</v>
      </c>
      <c r="O52" s="2" t="s">
        <v>2120</v>
      </c>
      <c r="P52" s="2">
        <v>9</v>
      </c>
      <c r="Q52" s="2" t="s">
        <v>2443</v>
      </c>
    </row>
    <row r="53" s="2" customFormat="1" spans="1:17">
      <c r="A53" s="3">
        <v>56</v>
      </c>
      <c r="B53" s="2" t="s">
        <v>2103</v>
      </c>
      <c r="C53" s="2" t="s">
        <v>2444</v>
      </c>
      <c r="D53" s="2" t="s">
        <v>511</v>
      </c>
      <c r="E53" s="2" t="s">
        <v>2445</v>
      </c>
      <c r="F53" s="3">
        <v>357</v>
      </c>
      <c r="G53" s="3" t="str">
        <f>VLOOKUP(F:F,双十一未开展社区活动!B:C,2,0)</f>
        <v>清江东路药店</v>
      </c>
      <c r="H53" s="3" t="s">
        <v>2041</v>
      </c>
      <c r="I53" s="2" t="s">
        <v>2106</v>
      </c>
      <c r="J53" s="4" t="s">
        <v>2446</v>
      </c>
      <c r="K53" s="4" t="s">
        <v>2447</v>
      </c>
      <c r="L53" s="4" t="s">
        <v>2448</v>
      </c>
      <c r="M53" s="2" t="s">
        <v>2449</v>
      </c>
      <c r="N53" s="2">
        <v>5</v>
      </c>
      <c r="O53" s="2" t="s">
        <v>2120</v>
      </c>
      <c r="P53" s="2">
        <v>2</v>
      </c>
      <c r="Q53" s="2" t="s">
        <v>2450</v>
      </c>
    </row>
    <row r="54" s="2" customFormat="1" spans="1:17">
      <c r="A54" s="3">
        <v>55</v>
      </c>
      <c r="B54" s="2" t="s">
        <v>2103</v>
      </c>
      <c r="C54" s="2" t="s">
        <v>2451</v>
      </c>
      <c r="D54" s="2" t="s">
        <v>2452</v>
      </c>
      <c r="E54" s="2" t="s">
        <v>2453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2106</v>
      </c>
      <c r="J54" s="4" t="s">
        <v>2454</v>
      </c>
      <c r="K54" s="4" t="s">
        <v>2455</v>
      </c>
      <c r="L54" s="4" t="s">
        <v>2456</v>
      </c>
      <c r="M54" s="2" t="s">
        <v>2190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2103</v>
      </c>
      <c r="C55" s="2" t="s">
        <v>2457</v>
      </c>
      <c r="D55" s="2" t="s">
        <v>467</v>
      </c>
      <c r="E55" s="2" t="s">
        <v>2458</v>
      </c>
      <c r="F55" s="3">
        <v>716</v>
      </c>
      <c r="G55" s="3" t="str">
        <f>VLOOKUP(F:F,双十一未开展社区活动!B:C,2,0)</f>
        <v>大邑县沙渠镇方圆路药店</v>
      </c>
      <c r="H55" s="3" t="s">
        <v>2031</v>
      </c>
      <c r="I55" s="2" t="s">
        <v>2342</v>
      </c>
      <c r="J55" s="4" t="s">
        <v>2459</v>
      </c>
      <c r="K55" s="4" t="s">
        <v>2460</v>
      </c>
      <c r="L55" s="4" t="s">
        <v>2461</v>
      </c>
      <c r="M55" s="2" t="s">
        <v>2421</v>
      </c>
      <c r="N55" s="2">
        <v>2</v>
      </c>
      <c r="O55" s="2" t="s">
        <v>2120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2103</v>
      </c>
      <c r="C56" s="2" t="s">
        <v>2462</v>
      </c>
      <c r="D56" s="2" t="s">
        <v>2463</v>
      </c>
      <c r="E56" s="2" t="s">
        <v>2464</v>
      </c>
      <c r="F56" s="3">
        <v>106485</v>
      </c>
      <c r="G56" s="3" t="str">
        <f>VLOOKUP(F:F,双十一未开展社区活动!B:C,2,0)</f>
        <v>元华二巷药店</v>
      </c>
      <c r="H56" s="3" t="s">
        <v>2007</v>
      </c>
      <c r="I56" s="2" t="s">
        <v>2106</v>
      </c>
      <c r="J56" s="4" t="s">
        <v>2465</v>
      </c>
      <c r="K56" s="4" t="s">
        <v>2466</v>
      </c>
      <c r="L56" s="4" t="s">
        <v>2467</v>
      </c>
      <c r="M56" s="2" t="s">
        <v>2468</v>
      </c>
      <c r="N56" s="2">
        <v>15</v>
      </c>
      <c r="O56" s="2">
        <v>2</v>
      </c>
      <c r="P56" s="2">
        <v>17</v>
      </c>
      <c r="Q56" s="2" t="s">
        <v>2469</v>
      </c>
    </row>
    <row r="57" s="2" customFormat="1" spans="1:17">
      <c r="A57" s="3">
        <v>52</v>
      </c>
      <c r="B57" s="2" t="s">
        <v>2103</v>
      </c>
      <c r="C57" s="2" t="s">
        <v>2470</v>
      </c>
      <c r="D57" s="2" t="s">
        <v>727</v>
      </c>
      <c r="E57" s="2" t="s">
        <v>2471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2106</v>
      </c>
      <c r="J57" s="4" t="s">
        <v>2472</v>
      </c>
      <c r="K57" s="4" t="s">
        <v>2473</v>
      </c>
      <c r="L57" s="4" t="s">
        <v>2474</v>
      </c>
      <c r="M57" s="2" t="s">
        <v>2110</v>
      </c>
      <c r="N57" s="2">
        <v>10</v>
      </c>
      <c r="O57" s="2">
        <v>3</v>
      </c>
      <c r="P57" s="2">
        <v>1</v>
      </c>
      <c r="Q57" s="2" t="s">
        <v>2475</v>
      </c>
    </row>
    <row r="58" s="2" customFormat="1" spans="1:17">
      <c r="A58" s="3">
        <v>51</v>
      </c>
      <c r="B58" s="2" t="s">
        <v>2103</v>
      </c>
      <c r="C58" s="2" t="s">
        <v>2476</v>
      </c>
      <c r="D58" s="2" t="s">
        <v>327</v>
      </c>
      <c r="E58" s="2" t="s">
        <v>2477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2016</v>
      </c>
      <c r="I58" s="2" t="s">
        <v>2232</v>
      </c>
      <c r="J58" s="4" t="s">
        <v>2478</v>
      </c>
      <c r="K58" s="4" t="s">
        <v>2479</v>
      </c>
      <c r="L58" s="4" t="s">
        <v>2480</v>
      </c>
      <c r="M58" s="2" t="s">
        <v>2481</v>
      </c>
      <c r="N58" s="2">
        <v>6</v>
      </c>
      <c r="O58" s="2" t="s">
        <v>2120</v>
      </c>
      <c r="P58" s="2">
        <v>2</v>
      </c>
      <c r="Q58" s="2" t="s">
        <v>2482</v>
      </c>
    </row>
    <row r="59" s="2" customFormat="1" spans="1:17">
      <c r="A59" s="3">
        <v>50</v>
      </c>
      <c r="B59" s="2" t="s">
        <v>2103</v>
      </c>
      <c r="C59" s="2" t="s">
        <v>2483</v>
      </c>
      <c r="D59" s="2" t="s">
        <v>243</v>
      </c>
      <c r="E59" s="2" t="s">
        <v>2484</v>
      </c>
      <c r="F59" s="3">
        <v>379</v>
      </c>
      <c r="G59" s="3" t="str">
        <f>VLOOKUP(F:F,双十一未开展社区活动!B:C,2,0)</f>
        <v>土龙路药店</v>
      </c>
      <c r="H59" s="3" t="s">
        <v>2024</v>
      </c>
      <c r="I59" s="2" t="s">
        <v>2106</v>
      </c>
      <c r="J59" s="4" t="s">
        <v>2485</v>
      </c>
      <c r="K59" s="4" t="s">
        <v>2486</v>
      </c>
      <c r="L59" s="4" t="s">
        <v>2487</v>
      </c>
      <c r="M59" s="2" t="s">
        <v>2147</v>
      </c>
      <c r="N59" s="2">
        <v>15</v>
      </c>
      <c r="O59" s="2">
        <v>5</v>
      </c>
      <c r="P59" s="2">
        <v>3</v>
      </c>
      <c r="Q59" s="2" t="s">
        <v>2488</v>
      </c>
    </row>
    <row r="60" s="2" customFormat="1" spans="1:17">
      <c r="A60" s="3">
        <v>49</v>
      </c>
      <c r="B60" s="2" t="s">
        <v>2103</v>
      </c>
      <c r="C60" s="2" t="s">
        <v>2489</v>
      </c>
      <c r="D60" s="2" t="s">
        <v>587</v>
      </c>
      <c r="E60" s="2" t="s">
        <v>2490</v>
      </c>
      <c r="F60" s="3">
        <v>740</v>
      </c>
      <c r="G60" s="3" t="str">
        <f>VLOOKUP(F:F,双十一未开展社区活动!B:C,2,0)</f>
        <v>华康路药店</v>
      </c>
      <c r="H60" s="3" t="s">
        <v>2065</v>
      </c>
      <c r="I60" s="2" t="s">
        <v>2106</v>
      </c>
      <c r="J60" s="4" t="s">
        <v>2491</v>
      </c>
      <c r="K60" s="4" t="s">
        <v>2492</v>
      </c>
      <c r="L60" s="4" t="s">
        <v>2493</v>
      </c>
      <c r="M60" s="2" t="s">
        <v>2209</v>
      </c>
      <c r="N60" s="2">
        <v>2</v>
      </c>
      <c r="O60" s="2" t="s">
        <v>2120</v>
      </c>
      <c r="P60" s="2">
        <v>1</v>
      </c>
      <c r="Q60" s="2" t="s">
        <v>2494</v>
      </c>
    </row>
    <row r="61" s="2" customFormat="1" spans="1:17">
      <c r="A61" s="3">
        <v>48</v>
      </c>
      <c r="B61" s="2" t="s">
        <v>2103</v>
      </c>
      <c r="C61" s="2" t="s">
        <v>2495</v>
      </c>
      <c r="D61" s="2" t="s">
        <v>772</v>
      </c>
      <c r="E61" s="2" t="s">
        <v>2496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2232</v>
      </c>
      <c r="J61" s="4" t="s">
        <v>2497</v>
      </c>
      <c r="K61" s="4" t="s">
        <v>2498</v>
      </c>
      <c r="L61" s="4" t="s">
        <v>2499</v>
      </c>
      <c r="M61" s="2" t="s">
        <v>2435</v>
      </c>
      <c r="N61" s="2">
        <v>6</v>
      </c>
      <c r="O61" s="2">
        <v>2</v>
      </c>
      <c r="P61" s="2">
        <v>2</v>
      </c>
      <c r="Q61" s="2" t="s">
        <v>2500</v>
      </c>
    </row>
    <row r="62" s="2" customFormat="1" spans="1:17">
      <c r="A62" s="3">
        <v>47</v>
      </c>
      <c r="B62" s="2" t="s">
        <v>2103</v>
      </c>
      <c r="C62" s="2" t="s">
        <v>2501</v>
      </c>
      <c r="D62" s="2" t="s">
        <v>232</v>
      </c>
      <c r="E62" s="2" t="s">
        <v>2502</v>
      </c>
      <c r="F62" s="3">
        <v>707</v>
      </c>
      <c r="G62" s="3" t="str">
        <f>VLOOKUP(F:F,双十一未开展社区活动!B:C,2,0)</f>
        <v>万科路药店</v>
      </c>
      <c r="H62" s="3" t="s">
        <v>2022</v>
      </c>
      <c r="I62" s="2" t="s">
        <v>2232</v>
      </c>
      <c r="J62" s="4" t="s">
        <v>2503</v>
      </c>
      <c r="K62" s="4" t="s">
        <v>2504</v>
      </c>
      <c r="L62" s="4" t="s">
        <v>2505</v>
      </c>
      <c r="M62" s="2" t="s">
        <v>2506</v>
      </c>
      <c r="N62" s="2">
        <v>6</v>
      </c>
      <c r="O62" s="2" t="s">
        <v>2120</v>
      </c>
      <c r="P62" s="2">
        <v>3</v>
      </c>
      <c r="Q62" s="2" t="s">
        <v>2507</v>
      </c>
    </row>
    <row r="63" s="2" customFormat="1" spans="1:17">
      <c r="A63" s="3">
        <v>46</v>
      </c>
      <c r="B63" s="2" t="s">
        <v>2103</v>
      </c>
      <c r="C63" s="2" t="s">
        <v>2508</v>
      </c>
      <c r="D63" s="2" t="s">
        <v>458</v>
      </c>
      <c r="E63" s="2" t="s">
        <v>2509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2023</v>
      </c>
      <c r="I63" s="2" t="s">
        <v>2106</v>
      </c>
      <c r="J63" s="4" t="s">
        <v>2510</v>
      </c>
      <c r="K63" s="4" t="s">
        <v>2511</v>
      </c>
      <c r="L63" s="4" t="s">
        <v>2512</v>
      </c>
      <c r="M63" s="2" t="s">
        <v>2110</v>
      </c>
      <c r="N63" s="2">
        <v>15</v>
      </c>
      <c r="O63" s="2" t="s">
        <v>2120</v>
      </c>
      <c r="P63" s="2">
        <v>6</v>
      </c>
      <c r="Q63" s="2" t="s">
        <v>2513</v>
      </c>
    </row>
    <row r="64" s="2" customFormat="1" spans="1:17">
      <c r="A64" s="3">
        <v>45</v>
      </c>
      <c r="B64" s="2" t="s">
        <v>2103</v>
      </c>
      <c r="C64" s="2" t="s">
        <v>2514</v>
      </c>
      <c r="D64" s="2" t="s">
        <v>442</v>
      </c>
      <c r="E64" s="2" t="s">
        <v>2515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2232</v>
      </c>
      <c r="J64" s="4" t="s">
        <v>2516</v>
      </c>
      <c r="K64" s="4" t="s">
        <v>2517</v>
      </c>
      <c r="L64" s="4" t="s">
        <v>2518</v>
      </c>
      <c r="M64" s="2" t="s">
        <v>2435</v>
      </c>
      <c r="N64" s="2">
        <v>4</v>
      </c>
      <c r="O64" s="2" t="s">
        <v>2120</v>
      </c>
      <c r="P64" s="2">
        <v>2</v>
      </c>
      <c r="Q64" s="2" t="s">
        <v>2519</v>
      </c>
    </row>
    <row r="65" s="2" customFormat="1" spans="1:17">
      <c r="A65" s="3">
        <v>44</v>
      </c>
      <c r="B65" s="2" t="s">
        <v>2103</v>
      </c>
      <c r="C65" s="2" t="s">
        <v>2520</v>
      </c>
      <c r="D65" s="2" t="s">
        <v>247</v>
      </c>
      <c r="E65" s="2" t="s">
        <v>2521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2106</v>
      </c>
      <c r="J65" s="4" t="s">
        <v>2522</v>
      </c>
      <c r="K65" s="4" t="s">
        <v>2523</v>
      </c>
      <c r="L65" s="4" t="s">
        <v>2524</v>
      </c>
      <c r="M65" s="2" t="s">
        <v>2525</v>
      </c>
      <c r="N65" s="2">
        <v>2</v>
      </c>
      <c r="O65" s="2">
        <v>6</v>
      </c>
      <c r="P65" s="2">
        <v>3</v>
      </c>
      <c r="Q65" s="2" t="s">
        <v>2526</v>
      </c>
    </row>
    <row r="66" s="2" customFormat="1" spans="1:17">
      <c r="A66" s="3">
        <v>43</v>
      </c>
      <c r="B66" s="2" t="s">
        <v>2103</v>
      </c>
      <c r="C66" s="2" t="s">
        <v>2527</v>
      </c>
      <c r="D66" s="2" t="s">
        <v>214</v>
      </c>
      <c r="E66" s="2" t="s">
        <v>2528</v>
      </c>
      <c r="F66" s="3">
        <v>582</v>
      </c>
      <c r="G66" s="3" t="str">
        <f>VLOOKUP(F:F,双十一未开展社区活动!B:C,2,0)</f>
        <v>十二桥药店</v>
      </c>
      <c r="H66" s="3" t="s">
        <v>2029</v>
      </c>
      <c r="I66" s="2" t="s">
        <v>2106</v>
      </c>
      <c r="J66" s="4" t="s">
        <v>2529</v>
      </c>
      <c r="K66" s="4" t="s">
        <v>2530</v>
      </c>
      <c r="L66" s="4" t="s">
        <v>2531</v>
      </c>
      <c r="M66" s="2" t="s">
        <v>2236</v>
      </c>
      <c r="N66" s="2">
        <v>25</v>
      </c>
      <c r="O66" s="2">
        <v>4</v>
      </c>
      <c r="P66" s="2">
        <v>15</v>
      </c>
      <c r="Q66" s="2" t="s">
        <v>2532</v>
      </c>
    </row>
    <row r="67" s="2" customFormat="1" spans="1:17">
      <c r="A67" s="3">
        <v>42</v>
      </c>
      <c r="B67" s="2" t="s">
        <v>2103</v>
      </c>
      <c r="C67" s="2" t="s">
        <v>2533</v>
      </c>
      <c r="D67" s="2" t="s">
        <v>681</v>
      </c>
      <c r="E67" s="2" t="s">
        <v>2534</v>
      </c>
      <c r="F67" s="3">
        <v>112415</v>
      </c>
      <c r="G67" s="3" t="str">
        <f>VLOOKUP(F:F,双十一未开展社区活动!B:C,2,0)</f>
        <v>五福桥东路药店</v>
      </c>
      <c r="H67" s="3" t="s">
        <v>2019</v>
      </c>
      <c r="I67" s="2" t="s">
        <v>2106</v>
      </c>
      <c r="J67" s="4" t="s">
        <v>2535</v>
      </c>
      <c r="K67" s="4" t="s">
        <v>2536</v>
      </c>
      <c r="L67" s="4" t="s">
        <v>2537</v>
      </c>
      <c r="M67" s="2" t="s">
        <v>2538</v>
      </c>
      <c r="N67" s="2">
        <v>15</v>
      </c>
      <c r="O67" s="2">
        <v>2</v>
      </c>
      <c r="P67" s="2">
        <v>2</v>
      </c>
      <c r="Q67" s="2" t="s">
        <v>2539</v>
      </c>
    </row>
    <row r="68" s="2" customFormat="1" spans="1:17">
      <c r="A68" s="3">
        <v>41</v>
      </c>
      <c r="B68" s="2" t="s">
        <v>2103</v>
      </c>
      <c r="C68" s="2" t="s">
        <v>2540</v>
      </c>
      <c r="D68" s="2" t="s">
        <v>2416</v>
      </c>
      <c r="E68" s="2" t="s">
        <v>2417</v>
      </c>
      <c r="F68" s="3">
        <v>339</v>
      </c>
      <c r="G68" s="3" t="str">
        <f>VLOOKUP(F:F,双十一未开展社区活动!B:C,2,0)</f>
        <v>沙河源药店</v>
      </c>
      <c r="H68" s="3" t="s">
        <v>2032</v>
      </c>
      <c r="I68" s="2" t="s">
        <v>2106</v>
      </c>
      <c r="J68" s="4" t="s">
        <v>2541</v>
      </c>
      <c r="K68" s="4" t="s">
        <v>2542</v>
      </c>
      <c r="L68" s="4" t="s">
        <v>2543</v>
      </c>
      <c r="M68" s="2" t="s">
        <v>920</v>
      </c>
      <c r="N68" s="2">
        <v>1</v>
      </c>
      <c r="O68" s="2">
        <v>1</v>
      </c>
      <c r="P68" s="2">
        <v>1</v>
      </c>
      <c r="Q68" s="2" t="s">
        <v>2544</v>
      </c>
    </row>
    <row r="69" s="2" customFormat="1" spans="1:17">
      <c r="A69" s="3">
        <v>40</v>
      </c>
      <c r="B69" s="2" t="s">
        <v>2103</v>
      </c>
      <c r="C69" s="2" t="s">
        <v>2545</v>
      </c>
      <c r="D69" s="2" t="s">
        <v>268</v>
      </c>
      <c r="E69" s="2" t="s">
        <v>2546</v>
      </c>
      <c r="F69" s="3">
        <v>105751</v>
      </c>
      <c r="G69" s="3" t="str">
        <f>VLOOKUP(F:F,双十一未开展社区活动!B:C,2,0)</f>
        <v>新下街药店</v>
      </c>
      <c r="H69" s="3" t="s">
        <v>2010</v>
      </c>
      <c r="I69" s="2" t="s">
        <v>2106</v>
      </c>
      <c r="J69" s="4" t="s">
        <v>2547</v>
      </c>
      <c r="K69" s="4" t="s">
        <v>2548</v>
      </c>
      <c r="L69" s="4" t="s">
        <v>2549</v>
      </c>
      <c r="M69" s="2" t="s">
        <v>2127</v>
      </c>
      <c r="N69" s="2">
        <v>20</v>
      </c>
      <c r="O69" s="2">
        <v>2</v>
      </c>
      <c r="P69" s="2">
        <v>5</v>
      </c>
      <c r="Q69" s="2" t="s">
        <v>2550</v>
      </c>
    </row>
    <row r="70" s="2" customFormat="1" spans="1:17">
      <c r="A70" s="3">
        <v>39</v>
      </c>
      <c r="B70" s="2" t="s">
        <v>2103</v>
      </c>
      <c r="C70" s="2" t="s">
        <v>2551</v>
      </c>
      <c r="D70" s="2" t="s">
        <v>383</v>
      </c>
      <c r="E70" s="2" t="s">
        <v>2552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2053</v>
      </c>
      <c r="I70" s="2" t="s">
        <v>2106</v>
      </c>
      <c r="J70" s="4" t="s">
        <v>2553</v>
      </c>
      <c r="K70" s="4" t="s">
        <v>2554</v>
      </c>
      <c r="L70" s="4" t="s">
        <v>2555</v>
      </c>
      <c r="M70" s="2" t="s">
        <v>2556</v>
      </c>
      <c r="N70" s="2">
        <v>16</v>
      </c>
      <c r="O70" s="2" t="s">
        <v>2120</v>
      </c>
      <c r="P70" s="2">
        <v>6</v>
      </c>
      <c r="Q70" s="2" t="s">
        <v>2557</v>
      </c>
    </row>
    <row r="71" s="2" customFormat="1" spans="1:17">
      <c r="A71" s="3">
        <v>38</v>
      </c>
      <c r="B71" s="2" t="s">
        <v>2103</v>
      </c>
      <c r="C71" s="2" t="s">
        <v>2558</v>
      </c>
      <c r="D71" s="2" t="s">
        <v>281</v>
      </c>
      <c r="E71" s="2" t="s">
        <v>2559</v>
      </c>
      <c r="F71" s="3">
        <v>546</v>
      </c>
      <c r="G71" s="3" t="str">
        <f>VLOOKUP(F:F,双十一未开展社区活动!B:C,2,0)</f>
        <v>榕声路店</v>
      </c>
      <c r="H71" s="3" t="s">
        <v>2033</v>
      </c>
      <c r="I71" s="2" t="s">
        <v>2106</v>
      </c>
      <c r="J71" s="4" t="s">
        <v>2560</v>
      </c>
      <c r="K71" s="4" t="s">
        <v>2561</v>
      </c>
      <c r="L71" s="4" t="s">
        <v>2562</v>
      </c>
      <c r="M71" s="2" t="s">
        <v>2468</v>
      </c>
      <c r="N71" s="2">
        <v>3</v>
      </c>
      <c r="O71" s="2">
        <v>4</v>
      </c>
      <c r="P71" s="2">
        <v>2</v>
      </c>
      <c r="Q71" s="2" t="s">
        <v>2563</v>
      </c>
    </row>
    <row r="72" s="2" customFormat="1" spans="1:17">
      <c r="A72" s="3">
        <v>37</v>
      </c>
      <c r="B72" s="2" t="s">
        <v>2103</v>
      </c>
      <c r="C72" s="2" t="s">
        <v>2564</v>
      </c>
      <c r="D72" s="2" t="s">
        <v>1007</v>
      </c>
      <c r="E72" s="2" t="s">
        <v>2565</v>
      </c>
      <c r="F72" s="3">
        <v>709</v>
      </c>
      <c r="G72" s="3" t="str">
        <f>VLOOKUP(F:F,双十一未开展社区活动!B:C,2,0)</f>
        <v>新都区马超东路店</v>
      </c>
      <c r="H72" s="3" t="s">
        <v>2046</v>
      </c>
      <c r="I72" s="2" t="s">
        <v>2106</v>
      </c>
      <c r="J72" s="4" t="s">
        <v>2566</v>
      </c>
      <c r="K72" s="4" t="s">
        <v>2567</v>
      </c>
      <c r="L72" s="4" t="s">
        <v>2568</v>
      </c>
      <c r="M72" s="2" t="s">
        <v>2209</v>
      </c>
      <c r="N72" s="2">
        <v>15</v>
      </c>
      <c r="O72" s="2">
        <v>15</v>
      </c>
      <c r="P72" s="2">
        <v>10</v>
      </c>
      <c r="Q72" s="2" t="s">
        <v>2569</v>
      </c>
    </row>
    <row r="73" s="2" customFormat="1" spans="1:17">
      <c r="A73" s="3">
        <v>36</v>
      </c>
      <c r="B73" s="2" t="s">
        <v>2103</v>
      </c>
      <c r="C73" s="2" t="s">
        <v>2570</v>
      </c>
      <c r="D73" s="2" t="s">
        <v>281</v>
      </c>
      <c r="E73" s="2" t="s">
        <v>2559</v>
      </c>
      <c r="F73" s="3">
        <v>546</v>
      </c>
      <c r="G73" s="3" t="str">
        <f>VLOOKUP(F:F,双十一未开展社区活动!B:C,2,0)</f>
        <v>榕声路店</v>
      </c>
      <c r="H73" s="3" t="s">
        <v>2033</v>
      </c>
      <c r="I73" s="2" t="s">
        <v>2106</v>
      </c>
      <c r="J73" s="4" t="s">
        <v>2571</v>
      </c>
      <c r="K73" s="4" t="s">
        <v>2572</v>
      </c>
      <c r="L73" s="4" t="s">
        <v>2573</v>
      </c>
      <c r="M73" s="2" t="s">
        <v>2468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2103</v>
      </c>
      <c r="C74" s="2" t="s">
        <v>2570</v>
      </c>
      <c r="D74" s="2" t="s">
        <v>440</v>
      </c>
      <c r="E74" s="2" t="s">
        <v>2574</v>
      </c>
      <c r="F74" s="3">
        <v>594</v>
      </c>
      <c r="G74" s="3" t="str">
        <f>VLOOKUP(F:F,双十一未开展社区活动!B:C,2,0)</f>
        <v>大邑县安仁镇千禧街药店</v>
      </c>
      <c r="H74" s="3" t="s">
        <v>2076</v>
      </c>
      <c r="I74" s="2" t="s">
        <v>2106</v>
      </c>
      <c r="J74" s="4" t="s">
        <v>2575</v>
      </c>
      <c r="K74" s="4" t="s">
        <v>2576</v>
      </c>
      <c r="L74" s="4" t="s">
        <v>2577</v>
      </c>
      <c r="M74" s="2" t="s">
        <v>2525</v>
      </c>
      <c r="N74" s="2">
        <v>23</v>
      </c>
      <c r="O74" s="2" t="s">
        <v>2120</v>
      </c>
      <c r="P74" s="2" t="s">
        <v>2120</v>
      </c>
      <c r="Q74" s="2" t="s">
        <v>2578</v>
      </c>
    </row>
    <row r="75" s="2" customFormat="1" spans="1:17">
      <c r="A75" s="3">
        <v>34</v>
      </c>
      <c r="B75" s="2" t="s">
        <v>2103</v>
      </c>
      <c r="C75" s="2" t="s">
        <v>2579</v>
      </c>
      <c r="D75" s="2" t="s">
        <v>473</v>
      </c>
      <c r="E75" s="2" t="s">
        <v>2580</v>
      </c>
      <c r="F75" s="3">
        <v>351</v>
      </c>
      <c r="G75" s="3" t="str">
        <f>VLOOKUP(F:F,双十一未开展社区活动!B:C,2,0)</f>
        <v>都江堰药店</v>
      </c>
      <c r="H75" s="3" t="s">
        <v>2068</v>
      </c>
      <c r="I75" s="2" t="s">
        <v>2106</v>
      </c>
      <c r="J75" s="4" t="s">
        <v>2581</v>
      </c>
      <c r="K75" s="4" t="s">
        <v>2582</v>
      </c>
      <c r="L75" s="4" t="s">
        <v>2583</v>
      </c>
      <c r="M75" s="2" t="s">
        <v>2584</v>
      </c>
      <c r="N75" s="2">
        <v>14</v>
      </c>
      <c r="O75" s="2">
        <v>2</v>
      </c>
      <c r="P75" s="2">
        <v>6</v>
      </c>
      <c r="Q75" s="2" t="s">
        <v>2585</v>
      </c>
    </row>
    <row r="76" s="2" customFormat="1" spans="1:17">
      <c r="A76" s="3">
        <v>33</v>
      </c>
      <c r="B76" s="2" t="s">
        <v>2103</v>
      </c>
      <c r="C76" s="2" t="s">
        <v>2586</v>
      </c>
      <c r="D76" s="2" t="s">
        <v>590</v>
      </c>
      <c r="E76" s="2" t="s">
        <v>2587</v>
      </c>
      <c r="F76" s="3">
        <v>744</v>
      </c>
      <c r="G76" s="3" t="str">
        <f>VLOOKUP(F:F,双十一未开展社区活动!B:C,2,0)</f>
        <v>科华街药店</v>
      </c>
      <c r="H76" s="3" t="s">
        <v>2049</v>
      </c>
      <c r="I76" s="2" t="s">
        <v>2106</v>
      </c>
      <c r="J76" s="4" t="s">
        <v>2588</v>
      </c>
      <c r="K76" s="4" t="s">
        <v>2589</v>
      </c>
      <c r="L76" s="4" t="s">
        <v>2590</v>
      </c>
      <c r="M76" s="2" t="s">
        <v>2190</v>
      </c>
      <c r="N76" s="2">
        <v>15</v>
      </c>
      <c r="O76" s="2">
        <v>2</v>
      </c>
      <c r="P76" s="2">
        <v>10</v>
      </c>
      <c r="Q76" s="2" t="s">
        <v>2591</v>
      </c>
    </row>
    <row r="77" s="2" customFormat="1" spans="1:17">
      <c r="A77" s="3">
        <v>32</v>
      </c>
      <c r="B77" s="2" t="s">
        <v>2103</v>
      </c>
      <c r="C77" s="2" t="s">
        <v>2592</v>
      </c>
      <c r="D77" s="2" t="s">
        <v>649</v>
      </c>
      <c r="E77" s="2" t="s">
        <v>2593</v>
      </c>
      <c r="F77" s="3">
        <v>347</v>
      </c>
      <c r="G77" s="3" t="str">
        <f>VLOOKUP(F:F,双十一未开展社区活动!B:C,2,0)</f>
        <v>清江东路三药店</v>
      </c>
      <c r="H77" s="3" t="s">
        <v>2040</v>
      </c>
      <c r="I77" s="2" t="s">
        <v>2106</v>
      </c>
      <c r="J77" s="4" t="s">
        <v>2594</v>
      </c>
      <c r="K77" s="4" t="s">
        <v>2595</v>
      </c>
      <c r="L77" s="4" t="s">
        <v>2596</v>
      </c>
      <c r="M77" s="2" t="s">
        <v>2597</v>
      </c>
      <c r="N77" s="2" t="s">
        <v>2120</v>
      </c>
      <c r="O77" s="2" t="s">
        <v>2120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2103</v>
      </c>
      <c r="C78" s="2" t="s">
        <v>2598</v>
      </c>
      <c r="D78" s="2" t="s">
        <v>381</v>
      </c>
      <c r="E78" s="2" t="s">
        <v>2599</v>
      </c>
      <c r="F78" s="3">
        <v>587</v>
      </c>
      <c r="G78" s="3" t="str">
        <f>VLOOKUP(F:F,双十一未开展社区活动!B:C,2,0)</f>
        <v>都江堰景中路店</v>
      </c>
      <c r="H78" s="3" t="s">
        <v>2052</v>
      </c>
      <c r="I78" s="2" t="s">
        <v>2106</v>
      </c>
      <c r="J78" s="4" t="s">
        <v>2600</v>
      </c>
      <c r="K78" s="4" t="s">
        <v>2601</v>
      </c>
      <c r="L78" s="4" t="s">
        <v>2602</v>
      </c>
      <c r="M78" s="2" t="s">
        <v>2603</v>
      </c>
      <c r="N78" s="2">
        <v>5</v>
      </c>
      <c r="O78" s="2">
        <v>3</v>
      </c>
      <c r="P78" s="2">
        <v>12</v>
      </c>
      <c r="Q78" s="2" t="s">
        <v>2604</v>
      </c>
    </row>
    <row r="79" s="2" customFormat="1" spans="1:17">
      <c r="A79" s="3">
        <v>30</v>
      </c>
      <c r="B79" s="2" t="s">
        <v>2103</v>
      </c>
      <c r="C79" s="2" t="s">
        <v>2605</v>
      </c>
      <c r="D79" s="2" t="s">
        <v>216</v>
      </c>
      <c r="E79" s="2" t="s">
        <v>2606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2342</v>
      </c>
      <c r="J79" s="4" t="s">
        <v>2607</v>
      </c>
      <c r="K79" s="4" t="s">
        <v>2608</v>
      </c>
      <c r="L79" s="4" t="s">
        <v>2609</v>
      </c>
      <c r="M79" s="2" t="s">
        <v>2421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2103</v>
      </c>
      <c r="C80" s="2" t="s">
        <v>2610</v>
      </c>
      <c r="D80" s="2" t="s">
        <v>1623</v>
      </c>
      <c r="E80" s="2" t="s">
        <v>2611</v>
      </c>
      <c r="F80" s="3">
        <v>730</v>
      </c>
      <c r="G80" s="3" t="str">
        <f>VLOOKUP(F:F,双十一未开展社区活动!B:C,2,0)</f>
        <v>新都区新繁镇繁江北路药店</v>
      </c>
      <c r="H80" s="3" t="s">
        <v>2013</v>
      </c>
      <c r="I80" s="2" t="s">
        <v>2232</v>
      </c>
      <c r="J80" s="4" t="s">
        <v>2612</v>
      </c>
      <c r="K80" s="4" t="s">
        <v>2613</v>
      </c>
      <c r="L80" s="4" t="s">
        <v>2614</v>
      </c>
      <c r="M80" s="2" t="s">
        <v>2147</v>
      </c>
      <c r="N80" s="2">
        <v>30</v>
      </c>
      <c r="O80" s="2">
        <v>2</v>
      </c>
      <c r="P80" s="2">
        <v>30</v>
      </c>
      <c r="Q80" s="2" t="s">
        <v>2615</v>
      </c>
    </row>
    <row r="81" s="2" customFormat="1" spans="1:17">
      <c r="A81" s="3">
        <v>28</v>
      </c>
      <c r="B81" s="2" t="s">
        <v>2103</v>
      </c>
      <c r="C81" s="2" t="s">
        <v>2616</v>
      </c>
      <c r="D81" s="2" t="s">
        <v>329</v>
      </c>
      <c r="E81" s="2" t="s">
        <v>2617</v>
      </c>
      <c r="F81" s="3">
        <v>399</v>
      </c>
      <c r="G81" s="3" t="str">
        <f>VLOOKUP(F:F,双十一未开展社区活动!B:C,2,0)</f>
        <v>高新天久北巷药店</v>
      </c>
      <c r="H81" s="3" t="s">
        <v>2027</v>
      </c>
      <c r="I81" s="2" t="s">
        <v>2232</v>
      </c>
      <c r="J81" s="4" t="s">
        <v>2618</v>
      </c>
      <c r="K81" s="4" t="s">
        <v>2619</v>
      </c>
      <c r="L81" s="4" t="s">
        <v>2620</v>
      </c>
      <c r="M81" s="2" t="s">
        <v>2621</v>
      </c>
      <c r="N81" s="2">
        <v>18</v>
      </c>
      <c r="O81" s="2" t="s">
        <v>2120</v>
      </c>
      <c r="P81" s="2">
        <v>30</v>
      </c>
      <c r="Q81" s="2" t="s">
        <v>2622</v>
      </c>
    </row>
    <row r="82" s="2" customFormat="1" spans="1:17">
      <c r="A82" s="3">
        <v>27</v>
      </c>
      <c r="B82" s="2" t="s">
        <v>2103</v>
      </c>
      <c r="C82" s="2" t="s">
        <v>2623</v>
      </c>
      <c r="D82" s="2" t="s">
        <v>562</v>
      </c>
      <c r="E82" s="2" t="s">
        <v>2624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2106</v>
      </c>
      <c r="J82" s="4" t="s">
        <v>2625</v>
      </c>
      <c r="K82" s="4" t="s">
        <v>2626</v>
      </c>
      <c r="L82" s="4" t="s">
        <v>2627</v>
      </c>
      <c r="M82" s="2" t="s">
        <v>2628</v>
      </c>
      <c r="N82" s="2">
        <v>5</v>
      </c>
      <c r="O82" s="2">
        <v>2</v>
      </c>
      <c r="P82" s="2">
        <v>1</v>
      </c>
      <c r="Q82" s="2" t="s">
        <v>2629</v>
      </c>
    </row>
    <row r="83" s="2" customFormat="1" spans="1:17">
      <c r="A83" s="3">
        <v>26</v>
      </c>
      <c r="B83" s="2" t="s">
        <v>2103</v>
      </c>
      <c r="C83" s="2" t="s">
        <v>2630</v>
      </c>
      <c r="D83" s="2" t="s">
        <v>2631</v>
      </c>
      <c r="E83" s="2" t="s">
        <v>2632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2073</v>
      </c>
      <c r="I83" s="2" t="s">
        <v>2106</v>
      </c>
      <c r="J83" s="4" t="s">
        <v>2633</v>
      </c>
      <c r="K83" s="4" t="s">
        <v>2634</v>
      </c>
      <c r="L83" s="4" t="s">
        <v>2635</v>
      </c>
      <c r="M83" s="2" t="s">
        <v>2597</v>
      </c>
      <c r="N83" s="2">
        <v>6</v>
      </c>
      <c r="O83" s="2">
        <v>3</v>
      </c>
      <c r="P83" s="2">
        <v>3</v>
      </c>
      <c r="Q83" s="2" t="s">
        <v>2636</v>
      </c>
    </row>
    <row r="84" s="2" customFormat="1" spans="1:17">
      <c r="A84" s="3">
        <v>25</v>
      </c>
      <c r="B84" s="2" t="s">
        <v>2103</v>
      </c>
      <c r="C84" s="2" t="s">
        <v>2637</v>
      </c>
      <c r="D84" s="2" t="s">
        <v>2631</v>
      </c>
      <c r="E84" s="2" t="s">
        <v>2632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2073</v>
      </c>
      <c r="I84" s="2" t="s">
        <v>2106</v>
      </c>
      <c r="J84" s="4" t="s">
        <v>2638</v>
      </c>
      <c r="K84" s="4" t="s">
        <v>2639</v>
      </c>
      <c r="L84" s="4" t="s">
        <v>2640</v>
      </c>
      <c r="M84" s="2" t="s">
        <v>2597</v>
      </c>
      <c r="N84" s="2">
        <v>8</v>
      </c>
      <c r="O84" s="2">
        <v>53</v>
      </c>
      <c r="P84" s="2">
        <v>5</v>
      </c>
      <c r="Q84" s="2" t="s">
        <v>2636</v>
      </c>
    </row>
    <row r="85" s="2" customFormat="1" spans="1:17">
      <c r="A85" s="3">
        <v>24</v>
      </c>
      <c r="B85" s="2" t="s">
        <v>2103</v>
      </c>
      <c r="C85" s="2" t="s">
        <v>2641</v>
      </c>
      <c r="D85" s="2" t="s">
        <v>280</v>
      </c>
      <c r="E85" s="2" t="s">
        <v>2642</v>
      </c>
      <c r="F85" s="3">
        <v>367</v>
      </c>
      <c r="G85" s="3" t="str">
        <f>VLOOKUP(F:F,双十一未开展社区活动!B:C,2,0)</f>
        <v>金带街药店</v>
      </c>
      <c r="H85" s="3" t="s">
        <v>2056</v>
      </c>
      <c r="I85" s="2" t="s">
        <v>2106</v>
      </c>
      <c r="J85" s="4" t="s">
        <v>2643</v>
      </c>
      <c r="K85" s="4" t="s">
        <v>2644</v>
      </c>
      <c r="L85" s="4" t="s">
        <v>2645</v>
      </c>
      <c r="M85" s="2" t="s">
        <v>2506</v>
      </c>
      <c r="N85" s="2">
        <v>4</v>
      </c>
      <c r="O85" s="2" t="s">
        <v>2120</v>
      </c>
      <c r="P85" s="2">
        <v>2</v>
      </c>
      <c r="Q85" s="2" t="s">
        <v>2646</v>
      </c>
    </row>
    <row r="86" s="2" customFormat="1" spans="1:17">
      <c r="A86" s="3">
        <v>23</v>
      </c>
      <c r="B86" s="2" t="s">
        <v>2103</v>
      </c>
      <c r="C86" s="2" t="s">
        <v>2647</v>
      </c>
      <c r="D86" s="2" t="s">
        <v>540</v>
      </c>
      <c r="E86" s="2" t="s">
        <v>2648</v>
      </c>
      <c r="F86" s="3">
        <v>371</v>
      </c>
      <c r="G86" s="3" t="str">
        <f>VLOOKUP(F:F,双十一未开展社区活动!B:C,2,0)</f>
        <v>兴义镇万兴路药店</v>
      </c>
      <c r="H86" s="3" t="s">
        <v>2009</v>
      </c>
      <c r="I86" s="2" t="s">
        <v>2106</v>
      </c>
      <c r="J86" s="4" t="s">
        <v>2649</v>
      </c>
      <c r="K86" s="4" t="s">
        <v>2650</v>
      </c>
      <c r="L86" s="4" t="s">
        <v>2651</v>
      </c>
      <c r="M86" s="2" t="s">
        <v>2538</v>
      </c>
      <c r="N86" s="2">
        <v>30</v>
      </c>
      <c r="O86" s="2">
        <v>10</v>
      </c>
      <c r="P86" s="2">
        <v>5</v>
      </c>
      <c r="Q86" s="2" t="s">
        <v>2652</v>
      </c>
    </row>
    <row r="87" s="2" customFormat="1" spans="1:17">
      <c r="A87" s="3">
        <v>22</v>
      </c>
      <c r="B87" s="2" t="s">
        <v>2103</v>
      </c>
      <c r="C87" s="2" t="s">
        <v>2653</v>
      </c>
      <c r="D87" s="2" t="s">
        <v>354</v>
      </c>
      <c r="E87" s="2" t="s">
        <v>2654</v>
      </c>
      <c r="F87" s="3">
        <v>385</v>
      </c>
      <c r="G87" s="3" t="str">
        <f>VLOOKUP(F:F,双十一未开展社区活动!B:C,2,0)</f>
        <v>五津西路药店（扣除团购）</v>
      </c>
      <c r="H87" s="3" t="s">
        <v>2018</v>
      </c>
      <c r="I87" s="2" t="s">
        <v>2232</v>
      </c>
      <c r="J87" s="4" t="s">
        <v>2655</v>
      </c>
      <c r="K87" s="4" t="s">
        <v>2656</v>
      </c>
      <c r="L87" s="4" t="s">
        <v>2657</v>
      </c>
      <c r="M87" s="2" t="s">
        <v>2119</v>
      </c>
      <c r="N87" s="2">
        <v>2</v>
      </c>
      <c r="O87" s="2" t="s">
        <v>2120</v>
      </c>
      <c r="P87" s="2">
        <v>1</v>
      </c>
      <c r="Q87" s="2" t="s">
        <v>2658</v>
      </c>
    </row>
    <row r="88" s="2" customFormat="1" spans="1:17">
      <c r="A88" s="3">
        <v>21</v>
      </c>
      <c r="B88" s="2" t="s">
        <v>2103</v>
      </c>
      <c r="C88" s="2" t="s">
        <v>2659</v>
      </c>
      <c r="D88" s="2" t="s">
        <v>1818</v>
      </c>
      <c r="E88" s="2" t="s">
        <v>2660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2232</v>
      </c>
      <c r="J88" s="4" t="s">
        <v>2661</v>
      </c>
      <c r="K88" s="4" t="s">
        <v>2662</v>
      </c>
      <c r="L88" s="4" t="s">
        <v>2663</v>
      </c>
      <c r="M88" s="2" t="s">
        <v>2538</v>
      </c>
      <c r="N88" s="2">
        <v>52</v>
      </c>
      <c r="O88" s="2">
        <v>2</v>
      </c>
      <c r="P88" s="2">
        <v>8</v>
      </c>
      <c r="Q88" s="2" t="s">
        <v>2664</v>
      </c>
    </row>
    <row r="89" s="2" customFormat="1" spans="1:17">
      <c r="A89" s="3">
        <v>20</v>
      </c>
      <c r="B89" s="2" t="s">
        <v>2103</v>
      </c>
      <c r="C89" s="2" t="s">
        <v>2665</v>
      </c>
      <c r="D89" s="2" t="s">
        <v>505</v>
      </c>
      <c r="E89" s="2" t="s">
        <v>2666</v>
      </c>
      <c r="F89" s="3">
        <v>102567</v>
      </c>
      <c r="G89" s="3" t="str">
        <f>VLOOKUP(F:F,双十一未开展社区活动!B:C,2,0)</f>
        <v>新津县五津镇武阳西路药店</v>
      </c>
      <c r="H89" s="3" t="s">
        <v>2012</v>
      </c>
      <c r="I89" s="2" t="s">
        <v>2232</v>
      </c>
      <c r="J89" s="4" t="s">
        <v>2667</v>
      </c>
      <c r="K89" s="4" t="s">
        <v>2668</v>
      </c>
      <c r="L89" s="4" t="s">
        <v>2669</v>
      </c>
      <c r="M89" s="2" t="s">
        <v>2147</v>
      </c>
      <c r="N89" s="2">
        <v>3</v>
      </c>
      <c r="O89" s="2" t="s">
        <v>2120</v>
      </c>
      <c r="P89" s="2">
        <v>3</v>
      </c>
      <c r="Q89" s="2" t="s">
        <v>2670</v>
      </c>
    </row>
    <row r="90" s="2" customFormat="1" spans="1:17">
      <c r="A90" s="3">
        <v>19</v>
      </c>
      <c r="B90" s="2" t="s">
        <v>2103</v>
      </c>
      <c r="C90" s="2" t="s">
        <v>2671</v>
      </c>
      <c r="D90" s="2" t="s">
        <v>633</v>
      </c>
      <c r="E90" s="2" t="s">
        <v>2515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2232</v>
      </c>
      <c r="J90" s="4" t="s">
        <v>2672</v>
      </c>
      <c r="K90" s="4" t="s">
        <v>2673</v>
      </c>
      <c r="L90" s="4" t="s">
        <v>2674</v>
      </c>
      <c r="M90" s="2" t="s">
        <v>2597</v>
      </c>
      <c r="N90" s="2">
        <v>7</v>
      </c>
      <c r="O90" s="2">
        <v>2</v>
      </c>
      <c r="P90" s="2">
        <v>5</v>
      </c>
      <c r="Q90" s="2" t="s">
        <v>2675</v>
      </c>
    </row>
    <row r="91" s="2" customFormat="1" spans="1:17">
      <c r="A91" s="3">
        <v>18</v>
      </c>
      <c r="B91" s="2" t="s">
        <v>2103</v>
      </c>
      <c r="C91" s="2" t="s">
        <v>2676</v>
      </c>
      <c r="D91" s="2" t="s">
        <v>205</v>
      </c>
      <c r="E91" s="2" t="s">
        <v>2677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2232</v>
      </c>
      <c r="J91" s="4" t="s">
        <v>2678</v>
      </c>
      <c r="K91" s="4" t="s">
        <v>2679</v>
      </c>
      <c r="L91" s="4" t="s">
        <v>2680</v>
      </c>
      <c r="M91" s="2" t="s">
        <v>2119</v>
      </c>
      <c r="N91" s="2">
        <v>40</v>
      </c>
      <c r="O91" s="2" t="s">
        <v>2120</v>
      </c>
      <c r="P91" s="2">
        <v>5</v>
      </c>
      <c r="Q91" s="2" t="s">
        <v>2681</v>
      </c>
    </row>
    <row r="92" s="2" customFormat="1" spans="1:17">
      <c r="A92" s="3">
        <v>17</v>
      </c>
      <c r="B92" s="2" t="s">
        <v>2103</v>
      </c>
      <c r="C92" s="2" t="s">
        <v>2682</v>
      </c>
      <c r="D92" s="2" t="s">
        <v>1586</v>
      </c>
      <c r="E92" s="2" t="s">
        <v>2373</v>
      </c>
      <c r="F92" s="3">
        <v>571</v>
      </c>
      <c r="G92" s="3" t="str">
        <f>VLOOKUP(F:F,双十一未开展社区活动!B:C,2,0)</f>
        <v>民丰大道西段药店</v>
      </c>
      <c r="H92" s="3" t="s">
        <v>2054</v>
      </c>
      <c r="I92" s="2" t="s">
        <v>2232</v>
      </c>
      <c r="J92" s="4" t="s">
        <v>2683</v>
      </c>
      <c r="K92" s="4" t="s">
        <v>2684</v>
      </c>
      <c r="L92" s="4" t="s">
        <v>2685</v>
      </c>
      <c r="M92" s="2" t="s">
        <v>2468</v>
      </c>
      <c r="N92" s="2">
        <v>5</v>
      </c>
      <c r="O92" s="2" t="s">
        <v>2120</v>
      </c>
      <c r="P92" s="2">
        <v>5</v>
      </c>
      <c r="Q92" s="2" t="s">
        <v>2686</v>
      </c>
    </row>
    <row r="93" s="2" customFormat="1" spans="1:17">
      <c r="A93" s="3">
        <v>16</v>
      </c>
      <c r="B93" s="2" t="s">
        <v>2103</v>
      </c>
      <c r="C93" s="2" t="s">
        <v>2687</v>
      </c>
      <c r="D93" s="2" t="s">
        <v>402</v>
      </c>
      <c r="E93" s="2" t="s">
        <v>2688</v>
      </c>
      <c r="F93" s="3">
        <v>105396</v>
      </c>
      <c r="G93" s="3" t="str">
        <f>VLOOKUP(F:F,双十一未开展社区活动!B:C,2,0)</f>
        <v>航中街药店（9-11）</v>
      </c>
      <c r="H93" s="3" t="s">
        <v>2066</v>
      </c>
      <c r="I93" s="2" t="s">
        <v>2232</v>
      </c>
      <c r="J93" s="4" t="s">
        <v>2689</v>
      </c>
      <c r="K93" s="4" t="s">
        <v>2690</v>
      </c>
      <c r="L93" s="4" t="s">
        <v>2691</v>
      </c>
      <c r="M93" s="2" t="s">
        <v>2236</v>
      </c>
      <c r="N93" s="2">
        <v>15</v>
      </c>
      <c r="O93" s="2" t="s">
        <v>2120</v>
      </c>
      <c r="P93" s="2" t="s">
        <v>2120</v>
      </c>
      <c r="Q93" s="2" t="s">
        <v>2692</v>
      </c>
    </row>
    <row r="94" s="2" customFormat="1" spans="1:17">
      <c r="A94" s="3">
        <v>15</v>
      </c>
      <c r="B94" s="2" t="s">
        <v>2103</v>
      </c>
      <c r="C94" s="2" t="s">
        <v>2693</v>
      </c>
      <c r="D94" s="2" t="s">
        <v>302</v>
      </c>
      <c r="E94" s="2" t="s">
        <v>2694</v>
      </c>
      <c r="F94" s="3">
        <v>724</v>
      </c>
      <c r="G94" s="3" t="str">
        <f>VLOOKUP(F:F,双十一未开展社区活动!B:C,2,0)</f>
        <v>观音桥街药店</v>
      </c>
      <c r="H94" s="3" t="s">
        <v>2067</v>
      </c>
      <c r="I94" s="2" t="s">
        <v>2232</v>
      </c>
      <c r="J94" s="4" t="s">
        <v>2695</v>
      </c>
      <c r="K94" s="4" t="s">
        <v>2696</v>
      </c>
      <c r="L94" s="4" t="s">
        <v>2697</v>
      </c>
      <c r="M94" s="2" t="s">
        <v>2468</v>
      </c>
      <c r="N94" s="2">
        <v>22</v>
      </c>
      <c r="O94" s="2" t="s">
        <v>2120</v>
      </c>
      <c r="P94" s="2">
        <v>11</v>
      </c>
      <c r="Q94" s="2" t="s">
        <v>2698</v>
      </c>
    </row>
    <row r="95" s="2" customFormat="1" spans="1:17">
      <c r="A95" s="3">
        <v>14</v>
      </c>
      <c r="B95" s="2" t="s">
        <v>2103</v>
      </c>
      <c r="C95" s="2" t="s">
        <v>2699</v>
      </c>
      <c r="D95" s="2" t="s">
        <v>428</v>
      </c>
      <c r="E95" s="2" t="s">
        <v>2700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2020</v>
      </c>
      <c r="I95" s="2" t="s">
        <v>2232</v>
      </c>
      <c r="J95" s="4" t="s">
        <v>2701</v>
      </c>
      <c r="K95" s="4" t="s">
        <v>2702</v>
      </c>
      <c r="L95" s="4" t="s">
        <v>2703</v>
      </c>
      <c r="M95" s="2" t="s">
        <v>2506</v>
      </c>
      <c r="N95" s="2">
        <v>5</v>
      </c>
      <c r="O95" s="2">
        <v>3</v>
      </c>
      <c r="P95" s="2">
        <v>3</v>
      </c>
      <c r="Q95" s="2" t="s">
        <v>2704</v>
      </c>
    </row>
    <row r="96" s="2" customFormat="1" spans="1:17">
      <c r="A96" s="3">
        <v>13</v>
      </c>
      <c r="B96" s="2" t="s">
        <v>2103</v>
      </c>
      <c r="C96" s="2" t="s">
        <v>2705</v>
      </c>
      <c r="D96" s="2" t="s">
        <v>249</v>
      </c>
      <c r="E96" s="2" t="s">
        <v>2706</v>
      </c>
      <c r="F96" s="3">
        <v>712</v>
      </c>
      <c r="G96" s="3" t="str">
        <f>VLOOKUP(F:F,双十一未开展社区活动!B:C,2,0)</f>
        <v>华泰路药店</v>
      </c>
      <c r="H96" s="3" t="s">
        <v>2064</v>
      </c>
      <c r="I96" s="2" t="s">
        <v>2232</v>
      </c>
      <c r="J96" s="4" t="s">
        <v>2707</v>
      </c>
      <c r="K96" s="4" t="s">
        <v>2708</v>
      </c>
      <c r="L96" s="4" t="s">
        <v>2709</v>
      </c>
      <c r="M96" s="2" t="s">
        <v>2119</v>
      </c>
      <c r="N96" s="2">
        <v>16</v>
      </c>
      <c r="O96" s="2">
        <v>2</v>
      </c>
      <c r="P96" s="2">
        <v>8</v>
      </c>
      <c r="Q96" s="2" t="s">
        <v>2710</v>
      </c>
    </row>
    <row r="97" s="2" customFormat="1" spans="1:17">
      <c r="A97" s="3">
        <v>12</v>
      </c>
      <c r="B97" s="2" t="s">
        <v>2103</v>
      </c>
      <c r="C97" s="2" t="s">
        <v>2711</v>
      </c>
      <c r="D97" s="2" t="s">
        <v>361</v>
      </c>
      <c r="E97" s="2" t="s">
        <v>2712</v>
      </c>
      <c r="F97" s="3">
        <v>104533</v>
      </c>
      <c r="G97" s="3" t="str">
        <f>VLOOKUP(F:F,双十一未开展社区活动!B:C,2,0)</f>
        <v>大邑县晋原镇潘家街药店</v>
      </c>
      <c r="H97" s="3" t="s">
        <v>2074</v>
      </c>
      <c r="I97" s="2" t="s">
        <v>2232</v>
      </c>
      <c r="J97" s="4" t="s">
        <v>2713</v>
      </c>
      <c r="K97" s="4" t="s">
        <v>2714</v>
      </c>
      <c r="L97" s="4" t="s">
        <v>2715</v>
      </c>
      <c r="M97" s="2" t="s">
        <v>2716</v>
      </c>
      <c r="N97" s="2">
        <v>9</v>
      </c>
      <c r="O97" s="2" t="s">
        <v>2120</v>
      </c>
      <c r="P97" s="2">
        <v>3</v>
      </c>
      <c r="Q97" s="2" t="s">
        <v>2717</v>
      </c>
    </row>
    <row r="98" s="2" customFormat="1" spans="1:17">
      <c r="A98" s="3">
        <v>11</v>
      </c>
      <c r="B98" s="2" t="s">
        <v>2103</v>
      </c>
      <c r="C98" s="2" t="s">
        <v>2718</v>
      </c>
      <c r="D98" s="2" t="s">
        <v>270</v>
      </c>
      <c r="E98" s="2" t="s">
        <v>2719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2232</v>
      </c>
      <c r="J98" s="4" t="s">
        <v>2720</v>
      </c>
      <c r="K98" s="4" t="s">
        <v>2721</v>
      </c>
      <c r="L98" s="4" t="s">
        <v>2722</v>
      </c>
      <c r="M98" s="2" t="s">
        <v>2584</v>
      </c>
      <c r="N98" s="2">
        <v>17</v>
      </c>
      <c r="O98" s="2">
        <v>3</v>
      </c>
      <c r="P98" s="2">
        <v>2</v>
      </c>
      <c r="Q98" s="2" t="s">
        <v>2723</v>
      </c>
    </row>
    <row r="99" s="2" customFormat="1" spans="1:17">
      <c r="A99" s="3">
        <v>10</v>
      </c>
      <c r="B99" s="2" t="s">
        <v>2103</v>
      </c>
      <c r="C99" s="2" t="s">
        <v>2724</v>
      </c>
      <c r="D99" s="2" t="s">
        <v>1772</v>
      </c>
      <c r="E99" s="2" t="s">
        <v>2725</v>
      </c>
      <c r="F99" s="3">
        <v>107728</v>
      </c>
      <c r="G99" s="3" t="str">
        <f>VLOOKUP(F:F,双十一未开展社区活动!B:C,2,0)</f>
        <v>大邑县晋原镇北街药店</v>
      </c>
      <c r="H99" s="3" t="s">
        <v>1921</v>
      </c>
      <c r="I99" s="2" t="s">
        <v>2232</v>
      </c>
      <c r="J99" s="4" t="s">
        <v>2726</v>
      </c>
      <c r="K99" s="4" t="s">
        <v>2727</v>
      </c>
      <c r="L99" s="4" t="s">
        <v>2728</v>
      </c>
      <c r="M99" s="2" t="s">
        <v>2449</v>
      </c>
      <c r="N99" s="2">
        <v>3</v>
      </c>
      <c r="O99" s="2">
        <v>2</v>
      </c>
      <c r="P99" s="2">
        <v>2</v>
      </c>
      <c r="Q99" s="2" t="s">
        <v>2729</v>
      </c>
    </row>
    <row r="100" s="2" customFormat="1" spans="1:17">
      <c r="A100" s="3">
        <v>9</v>
      </c>
      <c r="B100" s="2" t="s">
        <v>2103</v>
      </c>
      <c r="C100" s="2" t="s">
        <v>2724</v>
      </c>
      <c r="D100" s="2" t="s">
        <v>593</v>
      </c>
      <c r="E100" s="2" t="s">
        <v>2417</v>
      </c>
      <c r="F100" s="3">
        <v>339</v>
      </c>
      <c r="G100" s="3" t="str">
        <f>VLOOKUP(F:F,双十一未开展社区活动!B:C,2,0)</f>
        <v>沙河源药店</v>
      </c>
      <c r="H100" s="3" t="s">
        <v>2032</v>
      </c>
      <c r="I100" s="2" t="s">
        <v>2232</v>
      </c>
      <c r="J100" s="4" t="s">
        <v>2730</v>
      </c>
      <c r="K100" s="4" t="s">
        <v>2731</v>
      </c>
      <c r="L100" s="4" t="s">
        <v>2732</v>
      </c>
      <c r="M100" s="2" t="s">
        <v>2733</v>
      </c>
      <c r="N100" s="2">
        <v>9</v>
      </c>
      <c r="O100" s="2">
        <v>19</v>
      </c>
      <c r="P100" s="2">
        <v>9</v>
      </c>
      <c r="Q100" s="2" t="s">
        <v>2734</v>
      </c>
    </row>
    <row r="101" s="2" customFormat="1" spans="1:17">
      <c r="A101" s="3">
        <v>8</v>
      </c>
      <c r="B101" s="2" t="s">
        <v>2103</v>
      </c>
      <c r="C101" s="2" t="s">
        <v>2735</v>
      </c>
      <c r="D101" s="2" t="s">
        <v>437</v>
      </c>
      <c r="E101" s="2" t="s">
        <v>2736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2008</v>
      </c>
      <c r="I101" s="2" t="s">
        <v>2232</v>
      </c>
      <c r="J101" s="4" t="s">
        <v>2737</v>
      </c>
      <c r="K101" s="4" t="s">
        <v>2738</v>
      </c>
      <c r="L101" s="4" t="s">
        <v>2739</v>
      </c>
      <c r="M101" s="2" t="s">
        <v>2008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2103</v>
      </c>
      <c r="C102" s="2" t="s">
        <v>2740</v>
      </c>
      <c r="D102" s="2" t="s">
        <v>1239</v>
      </c>
      <c r="E102" s="2" t="s">
        <v>2741</v>
      </c>
      <c r="F102" s="3">
        <v>114685</v>
      </c>
      <c r="G102" s="3" t="str">
        <f>VLOOKUP(F:F,双十一未开展社区活动!B:C,2,0)</f>
        <v>青龙街药店</v>
      </c>
      <c r="H102" s="3" t="s">
        <v>2042</v>
      </c>
      <c r="I102" s="2" t="s">
        <v>2232</v>
      </c>
      <c r="J102" s="4" t="s">
        <v>2742</v>
      </c>
      <c r="K102" s="4" t="s">
        <v>2743</v>
      </c>
      <c r="L102" s="4" t="s">
        <v>2744</v>
      </c>
      <c r="M102" s="2" t="s">
        <v>2119</v>
      </c>
      <c r="N102" s="2">
        <v>20</v>
      </c>
      <c r="O102" s="2" t="s">
        <v>2120</v>
      </c>
      <c r="P102" s="2">
        <v>5</v>
      </c>
      <c r="Q102" s="2" t="s">
        <v>2745</v>
      </c>
    </row>
    <row r="103" s="2" customFormat="1" spans="1:17">
      <c r="A103" s="3">
        <v>6</v>
      </c>
      <c r="B103" s="2" t="s">
        <v>2103</v>
      </c>
      <c r="C103" s="2" t="s">
        <v>2746</v>
      </c>
      <c r="D103" s="2" t="s">
        <v>577</v>
      </c>
      <c r="E103" s="2" t="s">
        <v>2552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2747</v>
      </c>
      <c r="I103" s="2" t="s">
        <v>2232</v>
      </c>
      <c r="J103" s="4" t="s">
        <v>2748</v>
      </c>
      <c r="K103" s="4" t="s">
        <v>2749</v>
      </c>
      <c r="L103" s="4" t="s">
        <v>2750</v>
      </c>
      <c r="M103" s="2" t="s">
        <v>2751</v>
      </c>
      <c r="N103" s="2">
        <v>4</v>
      </c>
      <c r="O103" s="2" t="s">
        <v>2120</v>
      </c>
      <c r="P103" s="2">
        <v>1</v>
      </c>
      <c r="Q103" s="2" t="s">
        <v>2557</v>
      </c>
    </row>
    <row r="104" s="2" customFormat="1" spans="1:17">
      <c r="A104" s="3">
        <v>5</v>
      </c>
      <c r="B104" s="2" t="s">
        <v>2103</v>
      </c>
      <c r="C104" s="2" t="s">
        <v>2752</v>
      </c>
      <c r="D104" s="2" t="s">
        <v>1433</v>
      </c>
      <c r="E104" s="2" t="s">
        <v>2753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2078</v>
      </c>
      <c r="I104" s="2" t="s">
        <v>2232</v>
      </c>
      <c r="J104" s="4" t="s">
        <v>2754</v>
      </c>
      <c r="K104" s="4" t="s">
        <v>2755</v>
      </c>
      <c r="L104" s="4" t="s">
        <v>2756</v>
      </c>
      <c r="M104" s="2" t="s">
        <v>2597</v>
      </c>
      <c r="N104" s="2">
        <v>11</v>
      </c>
      <c r="O104" s="2" t="s">
        <v>2120</v>
      </c>
      <c r="P104" s="2">
        <v>10</v>
      </c>
      <c r="Q104" s="2" t="s">
        <v>2757</v>
      </c>
    </row>
    <row r="105" s="2" customFormat="1" spans="1:17">
      <c r="A105" s="3">
        <v>4</v>
      </c>
      <c r="B105" s="2" t="s">
        <v>2103</v>
      </c>
      <c r="C105" s="2" t="s">
        <v>2758</v>
      </c>
      <c r="D105" s="2" t="s">
        <v>576</v>
      </c>
      <c r="E105" s="2" t="s">
        <v>2759</v>
      </c>
      <c r="F105" s="3">
        <v>706</v>
      </c>
      <c r="G105" s="3" t="str">
        <f>VLOOKUP(F:F,双十一未开展社区活动!B:C,2,0)</f>
        <v>都江堰幸福镇翔凤路药店</v>
      </c>
      <c r="H105" s="3" t="s">
        <v>2015</v>
      </c>
      <c r="I105" s="2" t="s">
        <v>2232</v>
      </c>
      <c r="J105" s="4" t="s">
        <v>2760</v>
      </c>
      <c r="K105" s="4" t="s">
        <v>2761</v>
      </c>
      <c r="L105" s="4" t="s">
        <v>2762</v>
      </c>
      <c r="M105" s="2" t="s">
        <v>2468</v>
      </c>
      <c r="N105" s="2">
        <v>10</v>
      </c>
      <c r="O105" s="2" t="s">
        <v>2120</v>
      </c>
      <c r="P105" s="2">
        <v>5</v>
      </c>
      <c r="Q105" s="2" t="s">
        <v>2763</v>
      </c>
    </row>
    <row r="106" s="2" customFormat="1" spans="1:17">
      <c r="A106" s="3">
        <v>3</v>
      </c>
      <c r="B106" s="2" t="s">
        <v>2103</v>
      </c>
      <c r="C106" s="2" t="s">
        <v>2764</v>
      </c>
      <c r="D106" s="2" t="s">
        <v>2765</v>
      </c>
      <c r="E106" s="2" t="s">
        <v>2766</v>
      </c>
      <c r="F106" s="3">
        <v>539</v>
      </c>
      <c r="G106" s="3" t="str">
        <f>VLOOKUP(F:F,双十一未开展社区活动!B:C,2,0)</f>
        <v>大邑县晋原镇子龙路店</v>
      </c>
      <c r="H106" s="3" t="s">
        <v>2072</v>
      </c>
      <c r="I106" s="2" t="s">
        <v>2232</v>
      </c>
      <c r="J106" s="4" t="s">
        <v>2767</v>
      </c>
      <c r="K106" s="4" t="s">
        <v>2768</v>
      </c>
      <c r="L106" s="4" t="s">
        <v>2769</v>
      </c>
      <c r="M106" s="2" t="s">
        <v>2628</v>
      </c>
      <c r="N106" s="2">
        <v>5</v>
      </c>
      <c r="O106" s="2">
        <v>1</v>
      </c>
      <c r="P106" s="2">
        <v>5</v>
      </c>
      <c r="Q106" s="2" t="s">
        <v>2770</v>
      </c>
    </row>
    <row r="107" s="2" customFormat="1" spans="1:17">
      <c r="A107" s="3">
        <v>2</v>
      </c>
      <c r="B107" s="2" t="s">
        <v>2103</v>
      </c>
      <c r="C107" s="2" t="s">
        <v>2771</v>
      </c>
      <c r="D107" s="2" t="s">
        <v>239</v>
      </c>
      <c r="E107" s="2" t="s">
        <v>2772</v>
      </c>
      <c r="F107" s="3">
        <v>511</v>
      </c>
      <c r="G107" s="3" t="str">
        <f>VLOOKUP(F:F,双十一未开展社区活动!B:C,2,0)</f>
        <v>成华杉板桥南一路店</v>
      </c>
      <c r="H107" s="3" t="s">
        <v>2030</v>
      </c>
      <c r="I107" s="2" t="s">
        <v>2773</v>
      </c>
      <c r="J107" s="4" t="s">
        <v>2774</v>
      </c>
      <c r="K107" s="4" t="s">
        <v>2775</v>
      </c>
      <c r="L107" s="4" t="s">
        <v>2776</v>
      </c>
      <c r="M107" s="2" t="s">
        <v>2597</v>
      </c>
      <c r="N107" s="2">
        <v>5</v>
      </c>
      <c r="O107" s="2">
        <v>5</v>
      </c>
      <c r="P107" s="2">
        <v>5</v>
      </c>
      <c r="Q107" s="2" t="s">
        <v>2777</v>
      </c>
    </row>
    <row r="108" s="2" customFormat="1" spans="1:17">
      <c r="A108" s="3">
        <v>1</v>
      </c>
      <c r="B108" s="2" t="s">
        <v>2103</v>
      </c>
      <c r="C108" s="2" t="s">
        <v>2778</v>
      </c>
      <c r="D108" s="2" t="s">
        <v>423</v>
      </c>
      <c r="E108" s="2" t="s">
        <v>2379</v>
      </c>
      <c r="F108" s="3">
        <v>572</v>
      </c>
      <c r="G108" s="3" t="str">
        <f>VLOOKUP(F:F,双十一未开展社区活动!B:C,2,0)</f>
        <v>郫县郫筒镇东大街药店</v>
      </c>
      <c r="H108" s="3" t="s">
        <v>2043</v>
      </c>
      <c r="I108" s="2" t="s">
        <v>2773</v>
      </c>
      <c r="J108" s="4" t="s">
        <v>2779</v>
      </c>
      <c r="K108" s="4" t="s">
        <v>2780</v>
      </c>
      <c r="L108" s="4" t="s">
        <v>2781</v>
      </c>
      <c r="M108" s="2" t="s">
        <v>2120</v>
      </c>
      <c r="N108" s="2">
        <v>1</v>
      </c>
      <c r="O108" s="2">
        <v>1</v>
      </c>
      <c r="P108" s="2" t="s">
        <v>2120</v>
      </c>
      <c r="Q108" s="2" t="s">
        <v>2782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2020-11-03T10:50:00Z</dcterms:created>
  <dcterms:modified xsi:type="dcterms:W3CDTF">2020-11-24T07:53:51Z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