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6" activeTab="14"/>
  </bookViews>
  <sheets>
    <sheet name="王信全" sheetId="1" r:id="rId1"/>
    <sheet name="傅一怒" sheetId="2" r:id="rId2"/>
    <sheet name="李鸿美" sheetId="3" r:id="rId3"/>
    <sheet name="廖志立" sheetId="4" r:id="rId4"/>
    <sheet name="白淑仪" sheetId="5" r:id="rId5"/>
    <sheet name="岳果" sheetId="6" r:id="rId6"/>
    <sheet name="廖连鸿" sheetId="7" r:id="rId7"/>
    <sheet name="何正安" sheetId="8" r:id="rId8"/>
    <sheet name="陈建杉" sheetId="9" r:id="rId9"/>
    <sheet name="周贡明" sheetId="10" r:id="rId10"/>
    <sheet name="付安" sheetId="11" r:id="rId11"/>
    <sheet name="廖心悦" sheetId="12" r:id="rId12"/>
    <sheet name="李晓菲" sheetId="13" state="hidden" r:id="rId13"/>
    <sheet name="凌纯" sheetId="14" state="hidden" r:id="rId14"/>
    <sheet name="金雅春" sheetId="15" r:id="rId15"/>
  </sheets>
  <calcPr calcId="144525"/>
</workbook>
</file>

<file path=xl/sharedStrings.xml><?xml version="1.0" encoding="utf-8"?>
<sst xmlns="http://schemas.openxmlformats.org/spreadsheetml/2006/main" count="232" uniqueCount="40">
  <si>
    <t>旗舰店王信全医生10月工资条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</si>
  <si>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</si>
  <si>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</si>
  <si>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</si>
  <si>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</si>
  <si>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</si>
  <si>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</si>
  <si>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</si>
  <si>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旗舰店</t>
  </si>
  <si>
    <t>工资条：</t>
  </si>
  <si>
    <t>职务津贴</t>
  </si>
  <si>
    <t>职称津贴</t>
  </si>
  <si>
    <t>销售提成</t>
  </si>
  <si>
    <t>实发合计</t>
  </si>
  <si>
    <t>旗舰店傅一怒医生10月工资条</t>
  </si>
  <si>
    <t>旗舰店李鸿美医生10月工资条</t>
  </si>
  <si>
    <t>光华店</t>
  </si>
  <si>
    <t>合计</t>
  </si>
  <si>
    <t>旗舰店廖志立医生10月工资条</t>
  </si>
  <si>
    <t>光华村店</t>
  </si>
  <si>
    <t>旗舰店白淑仪医生10月工资条</t>
  </si>
  <si>
    <t>免煎剂</t>
  </si>
  <si>
    <t>备注：含9月免煎剂提成974.12元</t>
  </si>
  <si>
    <t>旗舰店岳果医生10月工资条</t>
  </si>
  <si>
    <t>旗舰店廖连鸿医生10月工资条</t>
  </si>
  <si>
    <t>旗舰店何正安医生10月工资条</t>
  </si>
  <si>
    <t>笔数奖励</t>
  </si>
  <si>
    <t>/</t>
  </si>
  <si>
    <t>十二桥店</t>
  </si>
  <si>
    <t>成汉南路店</t>
  </si>
  <si>
    <t>旗舰店陈建杉医生10月工资条</t>
  </si>
  <si>
    <t>旗舰店周贡明医生10月工资条</t>
  </si>
  <si>
    <t>鹿角胶销售</t>
  </si>
  <si>
    <t>科华店</t>
  </si>
  <si>
    <t>旗舰店付安医生10月工资条</t>
  </si>
  <si>
    <t>十二桥</t>
  </si>
  <si>
    <t>旗舰店廖心悦医生10月工资条</t>
  </si>
  <si>
    <t>旗舰店李晓菲医生10月工资条</t>
  </si>
  <si>
    <t>旗舰店凌纯医生9月工资条</t>
  </si>
  <si>
    <t>旗舰店金雅春医生10月工资条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</si>
</sst>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0"/>
    <xf numFmtId="0" fontId="21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7" borderId="9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6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5" sqref="B5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7</v>
      </c>
      <c r="C4" s="4">
        <v>327.74</v>
      </c>
      <c r="D4" s="6">
        <f>C4*0.15</f>
        <v>49.161</v>
      </c>
      <c r="E4" s="4">
        <v>6</v>
      </c>
      <c r="F4" s="4">
        <f>E4*30</f>
        <v>180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ht="26" customHeight="1" spans="1:5">
      <c r="A7" s="4" t="s">
        <v>10</v>
      </c>
      <c r="B7" s="4" t="s">
        <v>11</v>
      </c>
      <c r="C7" s="4" t="s">
        <v>12</v>
      </c>
      <c r="D7" s="4" t="s">
        <v>7</v>
      </c>
      <c r="E7" s="4" t="s">
        <v>13</v>
      </c>
    </row>
    <row r="8" ht="26" customHeight="1" spans="1:5">
      <c r="A8" s="4">
        <v>100</v>
      </c>
      <c r="B8" s="4">
        <v>500</v>
      </c>
      <c r="C8" s="4">
        <f>D4</f>
        <v>49.161</v>
      </c>
      <c r="D8" s="4">
        <f>F4</f>
        <v>180</v>
      </c>
      <c r="E8" s="4">
        <f>SUM(A8:D8)</f>
        <v>829.161</v>
      </c>
    </row>
    <row r="9" ht="26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B15" sqref="B15"/>
    </sheetView>
  </sheetViews>
  <sheetFormatPr defaultColWidth="9" defaultRowHeight="13.5" outlineLevelCol="7"/>
  <cols>
    <col min="1" max="3" width="12.125" customWidth="1"/>
    <col min="4" max="4" width="12.125" hidden="1" customWidth="1"/>
    <col min="5" max="8" width="12.125" customWidth="1"/>
  </cols>
  <sheetData>
    <row r="1" ht="24" customHeight="1" spans="1:8">
      <c r="A1" s="1" t="s">
        <v>31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32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18</v>
      </c>
      <c r="C4" s="4">
        <v>3830.45</v>
      </c>
      <c r="D4" s="4"/>
      <c r="E4" s="6">
        <f>C4*0.1+D4*0.03</f>
        <v>383.045</v>
      </c>
      <c r="F4" s="7">
        <v>7</v>
      </c>
      <c r="G4" s="7">
        <f>F4*35</f>
        <v>245</v>
      </c>
      <c r="H4" s="3"/>
    </row>
    <row r="5" ht="24" customHeight="1" spans="1:8">
      <c r="A5" s="4" t="s">
        <v>33</v>
      </c>
      <c r="B5" s="4">
        <v>12</v>
      </c>
      <c r="C5" s="4">
        <v>5951.39</v>
      </c>
      <c r="D5" s="4"/>
      <c r="E5" s="6">
        <f>C5*0.1</f>
        <v>595.139</v>
      </c>
      <c r="F5" s="7"/>
      <c r="G5" s="7"/>
      <c r="H5" s="3"/>
    </row>
    <row r="6" ht="24" customHeight="1" spans="1:8">
      <c r="A6" s="4" t="s">
        <v>17</v>
      </c>
      <c r="B6" s="4">
        <f t="shared" ref="B6:G6" si="0">SUM(B4:B5)</f>
        <v>30</v>
      </c>
      <c r="C6" s="4">
        <f t="shared" si="0"/>
        <v>9781.84</v>
      </c>
      <c r="D6" s="4">
        <f t="shared" si="0"/>
        <v>0</v>
      </c>
      <c r="E6" s="4">
        <f t="shared" si="0"/>
        <v>978.184</v>
      </c>
      <c r="F6" s="4">
        <f t="shared" si="0"/>
        <v>7</v>
      </c>
      <c r="G6" s="4">
        <f t="shared" si="0"/>
        <v>245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8"/>
    </row>
    <row r="10" customFormat="1" ht="23" customHeight="1" spans="1:4">
      <c r="A10" s="4">
        <f>E6</f>
        <v>978.184</v>
      </c>
      <c r="B10" s="4">
        <f>G4</f>
        <v>245</v>
      </c>
      <c r="C10" s="6">
        <f>SUM(A10:B10)</f>
        <v>1223.184</v>
      </c>
      <c r="D10" s="9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8" sqref="D8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26</v>
      </c>
      <c r="D3" s="4" t="s">
        <v>4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11</v>
      </c>
      <c r="C4" s="4" t="s">
        <v>27</v>
      </c>
      <c r="D4" s="4">
        <v>3037.97</v>
      </c>
      <c r="E4" s="6">
        <f>D4*0.1</f>
        <v>303.797</v>
      </c>
      <c r="F4" s="7">
        <v>8</v>
      </c>
      <c r="G4" s="7">
        <f>F4*30</f>
        <v>240</v>
      </c>
      <c r="H4" s="3"/>
    </row>
    <row r="5" ht="24" customHeight="1" spans="1:8">
      <c r="A5" s="4" t="s">
        <v>33</v>
      </c>
      <c r="B5" s="4">
        <v>9</v>
      </c>
      <c r="C5" s="4" t="s">
        <v>27</v>
      </c>
      <c r="D5" s="4">
        <v>1398.75</v>
      </c>
      <c r="E5" s="6">
        <f>D5*0.1</f>
        <v>139.875</v>
      </c>
      <c r="F5" s="10"/>
      <c r="G5" s="10"/>
      <c r="H5" s="3"/>
    </row>
    <row r="6" ht="24" customHeight="1" spans="1:8">
      <c r="A6" s="4" t="s">
        <v>35</v>
      </c>
      <c r="B6" s="4">
        <v>11</v>
      </c>
      <c r="C6" s="4" t="s">
        <v>27</v>
      </c>
      <c r="D6" s="4">
        <v>1801.98</v>
      </c>
      <c r="E6" s="6">
        <f>D6*0.1</f>
        <v>180.198</v>
      </c>
      <c r="F6" s="10"/>
      <c r="G6" s="10"/>
      <c r="H6" s="3"/>
    </row>
    <row r="7" ht="24" customHeight="1" spans="1:8">
      <c r="A7" s="4" t="s">
        <v>29</v>
      </c>
      <c r="B7" s="4">
        <v>37</v>
      </c>
      <c r="C7" s="4">
        <f>B7*5</f>
        <v>185</v>
      </c>
      <c r="D7" s="4">
        <v>6716.54</v>
      </c>
      <c r="E7" s="6">
        <f>D7*0.12</f>
        <v>805.9848</v>
      </c>
      <c r="F7" s="7">
        <v>7</v>
      </c>
      <c r="G7" s="7">
        <f>F7*50</f>
        <v>350</v>
      </c>
      <c r="H7" s="3"/>
    </row>
    <row r="8" ht="24" customHeight="1" spans="1:8">
      <c r="A8" s="4" t="s">
        <v>17</v>
      </c>
      <c r="B8" s="4">
        <f t="shared" ref="B8:G8" si="0">SUM(B4:B7)</f>
        <v>68</v>
      </c>
      <c r="C8" s="4">
        <f t="shared" si="0"/>
        <v>185</v>
      </c>
      <c r="D8" s="4">
        <f t="shared" si="0"/>
        <v>12955.24</v>
      </c>
      <c r="E8" s="6">
        <f>SUM(E4:E7)</f>
        <v>1429.8548</v>
      </c>
      <c r="F8" s="4">
        <f t="shared" si="0"/>
        <v>15</v>
      </c>
      <c r="G8" s="4">
        <f t="shared" si="0"/>
        <v>590</v>
      </c>
      <c r="H8" s="3"/>
    </row>
    <row r="9" customFormat="1" ht="26" customHeight="1" spans="1:7">
      <c r="A9" s="3"/>
      <c r="B9" s="3"/>
      <c r="C9" s="3"/>
      <c r="D9" s="3"/>
      <c r="E9" s="3"/>
      <c r="F9" s="3"/>
      <c r="G9" s="3"/>
    </row>
    <row r="10" customFormat="1" ht="26" customHeight="1" spans="1:7">
      <c r="A10" s="3" t="s">
        <v>9</v>
      </c>
      <c r="B10" s="3"/>
      <c r="C10" s="3"/>
      <c r="D10" s="3"/>
      <c r="E10" s="3"/>
      <c r="F10" s="3"/>
      <c r="G10" s="3"/>
    </row>
    <row r="11" customFormat="1" ht="26" customHeight="1" spans="1:4">
      <c r="A11" s="4" t="s">
        <v>12</v>
      </c>
      <c r="B11" s="4" t="s">
        <v>7</v>
      </c>
      <c r="C11" s="4" t="s">
        <v>13</v>
      </c>
      <c r="D11" s="8"/>
    </row>
    <row r="12" customFormat="1" ht="23" customHeight="1" spans="1:4">
      <c r="A12" s="6">
        <f>E8+C8</f>
        <v>1614.8548</v>
      </c>
      <c r="B12" s="4">
        <f>G8</f>
        <v>590</v>
      </c>
      <c r="C12" s="6">
        <f>SUM(A12:B12)</f>
        <v>2204.8548</v>
      </c>
      <c r="D12" s="9"/>
    </row>
  </sheetData>
  <mergeCells count="3">
    <mergeCell ref="A1:G1"/>
    <mergeCell ref="F4:F6"/>
    <mergeCell ref="G4:G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5" sqref="B5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36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13</v>
      </c>
      <c r="C4" s="4">
        <v>699.83</v>
      </c>
      <c r="D4" s="6">
        <f>C4*0.1</f>
        <v>69.983</v>
      </c>
      <c r="E4" s="7">
        <v>13</v>
      </c>
      <c r="F4" s="7">
        <f>E4*30</f>
        <v>390</v>
      </c>
      <c r="G4" s="3"/>
    </row>
    <row r="5" ht="24" customHeight="1" spans="1:7">
      <c r="A5" s="4" t="s">
        <v>17</v>
      </c>
      <c r="B5" s="4">
        <f t="shared" ref="B5:F5" si="0">SUM(B4:B4)</f>
        <v>13</v>
      </c>
      <c r="C5" s="4">
        <f t="shared" si="0"/>
        <v>699.83</v>
      </c>
      <c r="D5" s="6">
        <f t="shared" si="0"/>
        <v>69.983</v>
      </c>
      <c r="E5" s="4">
        <f t="shared" si="0"/>
        <v>13</v>
      </c>
      <c r="F5" s="4">
        <f t="shared" si="0"/>
        <v>390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6">
        <f>D5</f>
        <v>69.983</v>
      </c>
      <c r="B9" s="4">
        <f>F4</f>
        <v>390</v>
      </c>
      <c r="C9" s="6">
        <f>SUM(A9:B9)</f>
        <v>459.983</v>
      </c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17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v>0</v>
      </c>
      <c r="B9" s="4">
        <f>F5</f>
        <v>120</v>
      </c>
      <c r="C9" s="6">
        <f>SUM(A9:B9)</f>
        <v>120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1" sqref="E11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38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218.24</v>
      </c>
      <c r="D4" s="6">
        <f>C4*0.1</f>
        <v>21.824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17</v>
      </c>
      <c r="B5" s="4">
        <f t="shared" ref="B5:F5" si="0">SUM(B4:B4)</f>
        <v>2</v>
      </c>
      <c r="C5" s="4">
        <f t="shared" si="0"/>
        <v>218.24</v>
      </c>
      <c r="D5" s="4">
        <f t="shared" si="0"/>
        <v>21.824</v>
      </c>
      <c r="E5" s="4">
        <f t="shared" si="0"/>
        <v>5</v>
      </c>
      <c r="F5" s="4">
        <f t="shared" si="0"/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f>D5</f>
        <v>21.824</v>
      </c>
      <c r="B9" s="4">
        <f>F5</f>
        <v>150</v>
      </c>
      <c r="C9" s="6">
        <f>SUM(A9:B9)</f>
        <v>171.824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2" sqref="A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39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17</v>
      </c>
      <c r="B5" s="4">
        <f t="shared" ref="B5:F5" si="0">SUM(B4:B4)</f>
        <v>0</v>
      </c>
      <c r="C5" s="4">
        <f t="shared" si="0"/>
        <v>0</v>
      </c>
      <c r="D5" s="4">
        <f t="shared" si="0"/>
        <v>0</v>
      </c>
      <c r="E5" s="4">
        <f t="shared" si="0"/>
        <v>4</v>
      </c>
      <c r="F5" s="4">
        <f t="shared" si="0"/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f>D5</f>
        <v>0</v>
      </c>
      <c r="B9" s="4">
        <f>F5</f>
        <v>120</v>
      </c>
      <c r="C9" s="6">
        <f>SUM(A9:B9)</f>
        <v>120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12" sqref="D12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9</v>
      </c>
      <c r="C4" s="4">
        <v>1940.26</v>
      </c>
      <c r="D4" s="6">
        <f>C4*0.1</f>
        <v>194.026</v>
      </c>
      <c r="E4" s="4">
        <v>4</v>
      </c>
      <c r="F4" s="4">
        <f>E4*30</f>
        <v>120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customFormat="1" ht="26" customHeight="1" spans="1:4">
      <c r="A7" s="4" t="s">
        <v>11</v>
      </c>
      <c r="B7" s="4" t="s">
        <v>12</v>
      </c>
      <c r="C7" s="4" t="s">
        <v>7</v>
      </c>
      <c r="D7" s="4" t="s">
        <v>13</v>
      </c>
    </row>
    <row r="8" customFormat="1" ht="26" customHeight="1" spans="1:4">
      <c r="A8" s="4">
        <v>500</v>
      </c>
      <c r="B8" s="6">
        <f>D4</f>
        <v>194.026</v>
      </c>
      <c r="C8" s="4">
        <f>F4</f>
        <v>120</v>
      </c>
      <c r="D8" s="6">
        <f>SUM(A8:C8)</f>
        <v>814.026</v>
      </c>
    </row>
    <row r="9" ht="26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6" sqref="E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15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3" customHeight="1" spans="1:7">
      <c r="A4" s="4" t="s">
        <v>8</v>
      </c>
      <c r="B4" s="4">
        <v>95</v>
      </c>
      <c r="C4" s="4">
        <v>5820.84</v>
      </c>
      <c r="D4" s="6">
        <f>C4*0.15</f>
        <v>873.126</v>
      </c>
      <c r="E4" s="7">
        <v>19</v>
      </c>
      <c r="F4" s="7">
        <f>E4*30</f>
        <v>570</v>
      </c>
      <c r="G4" s="3"/>
    </row>
    <row r="5" ht="23" customHeight="1" spans="1:7">
      <c r="A5" s="11" t="s">
        <v>16</v>
      </c>
      <c r="B5" s="11">
        <v>39</v>
      </c>
      <c r="C5" s="11">
        <v>2824.09</v>
      </c>
      <c r="D5" s="6">
        <f>C5*0.15</f>
        <v>423.6135</v>
      </c>
      <c r="E5" s="12"/>
      <c r="F5" s="12"/>
      <c r="G5" s="3"/>
    </row>
    <row r="6" ht="23" customHeight="1" spans="1:7">
      <c r="A6" s="4" t="s">
        <v>17</v>
      </c>
      <c r="B6" s="4">
        <f>SUM(B4:B5)</f>
        <v>134</v>
      </c>
      <c r="C6" s="4">
        <f>SUM(C4:C5)</f>
        <v>8644.93</v>
      </c>
      <c r="D6" s="6">
        <f>SUM(D4:D5)</f>
        <v>1296.7395</v>
      </c>
      <c r="E6" s="4">
        <f>SUM(E4:E5)</f>
        <v>19</v>
      </c>
      <c r="F6" s="4">
        <f>SUM(F4:F5)</f>
        <v>570</v>
      </c>
      <c r="G6" s="3"/>
    </row>
    <row r="7" ht="13" customHeight="1" spans="1:7">
      <c r="A7" s="3"/>
      <c r="B7" s="3"/>
      <c r="C7" s="3"/>
      <c r="D7" s="3"/>
      <c r="E7" s="3"/>
      <c r="F7" s="3"/>
      <c r="G7" s="3"/>
    </row>
    <row r="8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11</v>
      </c>
      <c r="B9" s="4" t="s">
        <v>12</v>
      </c>
      <c r="C9" s="4" t="s">
        <v>7</v>
      </c>
      <c r="D9" s="4" t="s">
        <v>13</v>
      </c>
    </row>
    <row r="10" customFormat="1" ht="26" customHeight="1" spans="1:4">
      <c r="A10" s="4">
        <v>500</v>
      </c>
      <c r="B10" s="4">
        <f>D6</f>
        <v>1296.7395</v>
      </c>
      <c r="C10" s="4">
        <f>F4</f>
        <v>570</v>
      </c>
      <c r="D10" s="6">
        <f>SUM(A10:C10)</f>
        <v>2366.7395</v>
      </c>
    </row>
    <row r="11" ht="26" customHeight="1"/>
  </sheetData>
  <mergeCells count="3">
    <mergeCell ref="A1:F1"/>
    <mergeCell ref="E4:E5"/>
    <mergeCell ref="F4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0" sqref="F10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18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221</v>
      </c>
      <c r="C4" s="4">
        <v>20656.97</v>
      </c>
      <c r="D4" s="6">
        <f>C4*0.15+19.4</f>
        <v>3117.9455</v>
      </c>
      <c r="E4" s="7">
        <v>7</v>
      </c>
      <c r="F4" s="7">
        <f>E4*30</f>
        <v>210</v>
      </c>
      <c r="G4" s="3"/>
    </row>
    <row r="5" ht="24" hidden="1" customHeight="1" spans="1:7">
      <c r="A5" s="11" t="s">
        <v>19</v>
      </c>
      <c r="B5" s="11"/>
      <c r="C5" s="11"/>
      <c r="D5" s="6">
        <f>C5*0.15</f>
        <v>0</v>
      </c>
      <c r="E5" s="12"/>
      <c r="F5" s="12"/>
      <c r="G5" s="3"/>
    </row>
    <row r="6" ht="24" customHeight="1" spans="1:7">
      <c r="A6" s="4" t="s">
        <v>17</v>
      </c>
      <c r="B6" s="4">
        <f t="shared" ref="B6:F6" si="0">SUM(B4:B5)</f>
        <v>221</v>
      </c>
      <c r="C6" s="4">
        <f t="shared" si="0"/>
        <v>20656.97</v>
      </c>
      <c r="D6" s="6">
        <f t="shared" si="0"/>
        <v>3117.9455</v>
      </c>
      <c r="E6" s="4">
        <f t="shared" si="0"/>
        <v>7</v>
      </c>
      <c r="F6" s="4">
        <f t="shared" si="0"/>
        <v>210</v>
      </c>
      <c r="G6" s="3"/>
    </row>
    <row r="7" customFormat="1" ht="26" customHeight="1" spans="1:6">
      <c r="A7" s="3"/>
      <c r="B7" s="3"/>
      <c r="C7" s="3"/>
      <c r="D7" s="3"/>
      <c r="E7" s="3"/>
      <c r="F7" s="3"/>
    </row>
    <row r="8" customFormat="1" ht="26" customHeight="1" spans="1:6">
      <c r="A8" s="3" t="s">
        <v>9</v>
      </c>
      <c r="B8" s="3"/>
      <c r="C8" s="3"/>
      <c r="D8" s="3"/>
      <c r="E8" s="3"/>
      <c r="F8" s="3"/>
    </row>
    <row r="9" customFormat="1" ht="26" customHeight="1" spans="1:3">
      <c r="A9" s="4" t="s">
        <v>12</v>
      </c>
      <c r="B9" s="4" t="s">
        <v>7</v>
      </c>
      <c r="C9" s="4" t="s">
        <v>13</v>
      </c>
    </row>
    <row r="10" ht="14.25" spans="1:3">
      <c r="A10" s="6">
        <f>D6</f>
        <v>3117.9455</v>
      </c>
      <c r="B10" s="4">
        <f>F4</f>
        <v>210</v>
      </c>
      <c r="C10" s="6">
        <f>SUM(A10:B10)</f>
        <v>3327.9455</v>
      </c>
    </row>
  </sheetData>
  <mergeCells count="3">
    <mergeCell ref="A1:F1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8" sqref="G8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21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50</v>
      </c>
      <c r="C4" s="4">
        <v>476.6</v>
      </c>
      <c r="D4" s="4">
        <v>13635.52</v>
      </c>
      <c r="E4" s="6">
        <f>C4*0.1+D4*0.18</f>
        <v>2502.0536</v>
      </c>
      <c r="F4" s="7">
        <v>3</v>
      </c>
      <c r="G4" s="7">
        <f>F4*30</f>
        <v>90</v>
      </c>
      <c r="H4" s="3"/>
    </row>
    <row r="5" ht="24" customHeight="1" spans="1:8">
      <c r="A5" s="4" t="s">
        <v>17</v>
      </c>
      <c r="B5" s="4">
        <f>SUM(B4:B4)</f>
        <v>50</v>
      </c>
      <c r="C5" s="4">
        <f>SUM(C4:C4)</f>
        <v>476.6</v>
      </c>
      <c r="D5" s="4">
        <f>SUM(D4:D4)</f>
        <v>13635.52</v>
      </c>
      <c r="E5" s="6">
        <f>SUM(E4:E4)</f>
        <v>2502.0536</v>
      </c>
      <c r="F5" s="4">
        <f>SUM(F4:F4)</f>
        <v>3</v>
      </c>
      <c r="G5" s="4">
        <f>SUM(G4:G4)</f>
        <v>90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5">
      <c r="A8" s="4" t="s">
        <v>10</v>
      </c>
      <c r="B8" s="4" t="s">
        <v>11</v>
      </c>
      <c r="C8" s="4" t="s">
        <v>12</v>
      </c>
      <c r="D8" s="4" t="s">
        <v>7</v>
      </c>
      <c r="E8" s="4" t="s">
        <v>13</v>
      </c>
    </row>
    <row r="9" customFormat="1" ht="23" customHeight="1" spans="1:5">
      <c r="A9" s="4">
        <v>500</v>
      </c>
      <c r="B9" s="4">
        <v>1000</v>
      </c>
      <c r="C9" s="6">
        <f>E5+974.12</f>
        <v>3476.1736</v>
      </c>
      <c r="D9" s="4">
        <f>G4</f>
        <v>90</v>
      </c>
      <c r="E9" s="6">
        <f>SUM(A9:D9)</f>
        <v>5066.1736</v>
      </c>
    </row>
    <row r="10" spans="1:1">
      <c r="A10" t="s">
        <v>22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5" sqref="B5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23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20</v>
      </c>
      <c r="C4" s="4">
        <v>1217.5</v>
      </c>
      <c r="D4" s="6">
        <f>C4*0.1</f>
        <v>121.75</v>
      </c>
      <c r="E4" s="7">
        <v>4</v>
      </c>
      <c r="F4" s="7">
        <f>E4*30</f>
        <v>120</v>
      </c>
      <c r="G4" s="3"/>
    </row>
    <row r="5" ht="24" customHeight="1" spans="1:7">
      <c r="A5" s="4" t="s">
        <v>17</v>
      </c>
      <c r="B5" s="4">
        <f t="shared" ref="B5:F5" si="0">SUM(B4:B4)</f>
        <v>20</v>
      </c>
      <c r="C5" s="4">
        <f t="shared" si="0"/>
        <v>1217.5</v>
      </c>
      <c r="D5" s="6">
        <f t="shared" si="0"/>
        <v>121.75</v>
      </c>
      <c r="E5" s="4">
        <f t="shared" si="0"/>
        <v>4</v>
      </c>
      <c r="F5" s="4">
        <f t="shared" si="0"/>
        <v>120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121.75</v>
      </c>
      <c r="B9" s="4">
        <f>F4</f>
        <v>120</v>
      </c>
      <c r="C9" s="6">
        <f>SUM(A9:B9)</f>
        <v>241.75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12</v>
      </c>
      <c r="C4" s="4">
        <v>1976.53</v>
      </c>
      <c r="D4" s="6">
        <f>C4*0.1</f>
        <v>197.653</v>
      </c>
      <c r="E4" s="7">
        <v>10</v>
      </c>
      <c r="F4" s="7">
        <f>E4*30</f>
        <v>300</v>
      </c>
      <c r="G4" s="3"/>
    </row>
    <row r="5" ht="24" customHeight="1" spans="1:7">
      <c r="A5" s="4" t="s">
        <v>17</v>
      </c>
      <c r="B5" s="4">
        <f t="shared" ref="B5:F5" si="0">SUM(B4:B4)</f>
        <v>12</v>
      </c>
      <c r="C5" s="4">
        <f t="shared" si="0"/>
        <v>1976.53</v>
      </c>
      <c r="D5" s="6">
        <f t="shared" si="0"/>
        <v>197.653</v>
      </c>
      <c r="E5" s="4">
        <f t="shared" si="0"/>
        <v>10</v>
      </c>
      <c r="F5" s="4">
        <f t="shared" si="0"/>
        <v>300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197.653</v>
      </c>
      <c r="B9" s="4">
        <f>F4</f>
        <v>300</v>
      </c>
      <c r="C9" s="6">
        <f>SUM(A9:B9)</f>
        <v>497.653</v>
      </c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0" sqref="F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25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26</v>
      </c>
      <c r="D3" s="4" t="s">
        <v>4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8</v>
      </c>
      <c r="C4" s="4" t="s">
        <v>27</v>
      </c>
      <c r="D4" s="4">
        <v>1262.64</v>
      </c>
      <c r="E4" s="6">
        <f>D4*0.1</f>
        <v>126.264</v>
      </c>
      <c r="F4" s="4">
        <v>8</v>
      </c>
      <c r="G4" s="4">
        <f>F4*30</f>
        <v>240</v>
      </c>
      <c r="H4" s="3"/>
    </row>
    <row r="5" ht="24" hidden="1" customHeight="1" spans="1:8">
      <c r="A5" s="4" t="s">
        <v>28</v>
      </c>
      <c r="B5" s="4"/>
      <c r="C5" s="4" t="s">
        <v>27</v>
      </c>
      <c r="D5" s="4"/>
      <c r="E5" s="6">
        <f>D5*0.1</f>
        <v>0</v>
      </c>
      <c r="F5" s="4"/>
      <c r="G5" s="4"/>
      <c r="H5" s="3"/>
    </row>
    <row r="6" ht="24" customHeight="1" spans="1:8">
      <c r="A6" s="4" t="s">
        <v>29</v>
      </c>
      <c r="B6" s="4">
        <v>4</v>
      </c>
      <c r="C6" s="4">
        <f>B6*5</f>
        <v>20</v>
      </c>
      <c r="D6" s="4">
        <v>1785.67</v>
      </c>
      <c r="E6" s="6">
        <f>D6*0.12</f>
        <v>214.2804</v>
      </c>
      <c r="F6" s="4">
        <v>2</v>
      </c>
      <c r="G6" s="4">
        <f>F6*50</f>
        <v>100</v>
      </c>
      <c r="H6" s="3"/>
    </row>
    <row r="7" ht="24" customHeight="1" spans="1:8">
      <c r="A7" s="4" t="s">
        <v>17</v>
      </c>
      <c r="B7" s="6">
        <f t="shared" ref="B7:G7" si="0">SUM(B4:B6)</f>
        <v>12</v>
      </c>
      <c r="C7" s="6">
        <f t="shared" si="0"/>
        <v>20</v>
      </c>
      <c r="D7" s="6">
        <f t="shared" si="0"/>
        <v>3048.31</v>
      </c>
      <c r="E7" s="6">
        <f t="shared" si="0"/>
        <v>340.5444</v>
      </c>
      <c r="F7" s="6">
        <f t="shared" si="0"/>
        <v>10</v>
      </c>
      <c r="G7" s="6">
        <f t="shared" si="0"/>
        <v>340</v>
      </c>
      <c r="H7" s="3"/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9</v>
      </c>
      <c r="B9" s="3"/>
      <c r="C9" s="3"/>
      <c r="D9" s="3"/>
      <c r="E9" s="3"/>
      <c r="F9" s="3"/>
      <c r="G9" s="3"/>
    </row>
    <row r="10" customFormat="1" ht="26" customHeight="1" spans="1:3">
      <c r="A10" s="4" t="s">
        <v>12</v>
      </c>
      <c r="B10" s="4" t="s">
        <v>7</v>
      </c>
      <c r="C10" s="4" t="s">
        <v>13</v>
      </c>
    </row>
    <row r="11" customFormat="1" ht="23" customHeight="1" spans="1:3">
      <c r="A11" s="6">
        <f>E7+C7</f>
        <v>360.5444</v>
      </c>
      <c r="B11" s="4">
        <f>G7</f>
        <v>340</v>
      </c>
      <c r="C11" s="6">
        <f>SUM(A11:B11)</f>
        <v>700.5444</v>
      </c>
    </row>
  </sheetData>
  <mergeCells count="3">
    <mergeCell ref="A1:G1"/>
    <mergeCell ref="F4:F5"/>
    <mergeCell ref="G4:G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2" sqref="F12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30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85</v>
      </c>
      <c r="C4" s="4">
        <v>26187.89</v>
      </c>
      <c r="D4" s="6">
        <f>C4*0.2</f>
        <v>5237.578</v>
      </c>
      <c r="E4" s="7">
        <v>9</v>
      </c>
      <c r="F4" s="7">
        <f>E4*50</f>
        <v>450</v>
      </c>
      <c r="G4" s="3"/>
    </row>
    <row r="5" ht="24" customHeight="1" spans="1:7">
      <c r="A5" s="4" t="s">
        <v>17</v>
      </c>
      <c r="B5" s="4">
        <f t="shared" ref="B5:F5" si="0">SUM(B4:B4)</f>
        <v>85</v>
      </c>
      <c r="C5" s="4">
        <f t="shared" si="0"/>
        <v>26187.89</v>
      </c>
      <c r="D5" s="6">
        <f t="shared" si="0"/>
        <v>5237.578</v>
      </c>
      <c r="E5" s="4">
        <f t="shared" si="0"/>
        <v>9</v>
      </c>
      <c r="F5" s="4">
        <f t="shared" si="0"/>
        <v>450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5237.578</v>
      </c>
      <c r="B9" s="4">
        <f>F4</f>
        <v>450</v>
      </c>
      <c r="C9" s="6">
        <f>SUM(A9:B9)</f>
        <v>5687.578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王信全</vt:lpstr>
      <vt:lpstr>傅一怒</vt:lpstr>
      <vt:lpstr>李鸿美</vt:lpstr>
      <vt:lpstr>廖志立</vt:lpstr>
      <vt:lpstr>白淑仪</vt:lpstr>
      <vt:lpstr>岳果</vt:lpstr>
      <vt:lpstr>廖连鸿</vt:lpstr>
      <vt:lpstr>何正安</vt:lpstr>
      <vt:lpstr>陈建杉</vt:lpstr>
      <vt:lpstr>周贡明</vt:lpstr>
      <vt:lpstr>付安</vt:lpstr>
      <vt:lpstr>廖心悦</vt:lpstr>
      <vt:lpstr>李晓菲</vt:lpstr>
      <vt:lpstr>凌纯</vt:lpstr>
      <vt:lpstr>金雅春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