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activeTab="2"/>
  </bookViews>
  <sheets>
    <sheet name="会员任务及会员消费占比任务" sheetId="1" r:id="rId1"/>
    <sheet name="创业门店会员任务 (存档)" sheetId="5" state="hidden" r:id="rId2"/>
    <sheet name="创业门店会员任务 " sheetId="6" r:id="rId3"/>
  </sheets>
  <externalReferences>
    <externalReference r:id="rId4"/>
  </externalReferences>
  <definedNames>
    <definedName name="_xlnm._FilterDatabase" localSheetId="0" hidden="1">会员任务及会员消费占比任务!$A$1:$O$130</definedName>
    <definedName name="_xlnm._FilterDatabase" localSheetId="1" hidden="1">'创业门店会员任务 (存档)'!$A$2:$J$16</definedName>
    <definedName name="_xlnm._FilterDatabase" localSheetId="2" hidden="1">'创业门店会员任务 '!$A$2:$H$16</definedName>
  </definedNames>
  <calcPr calcId="144525"/>
</workbook>
</file>

<file path=xl/sharedStrings.xml><?xml version="1.0" encoding="utf-8"?>
<sst xmlns="http://schemas.openxmlformats.org/spreadsheetml/2006/main" count="389" uniqueCount="179">
  <si>
    <t>序号</t>
  </si>
  <si>
    <t>门店ID</t>
  </si>
  <si>
    <t>门店</t>
  </si>
  <si>
    <t>片区</t>
  </si>
  <si>
    <t>10月发展任务</t>
  </si>
  <si>
    <t>10月会员消费占比任务</t>
  </si>
  <si>
    <t>10月门店选择任务</t>
  </si>
  <si>
    <t>崇州中心药店</t>
  </si>
  <si>
    <t>城郊二片</t>
  </si>
  <si>
    <t>崇州市怀远镇新正东街药店</t>
  </si>
  <si>
    <t>崇州市三江镇崇新路药店</t>
  </si>
  <si>
    <t>锦江区东大街药店</t>
  </si>
  <si>
    <t>旗舰片区</t>
  </si>
  <si>
    <t>青羊区红星路药店</t>
  </si>
  <si>
    <t>城中片区</t>
  </si>
  <si>
    <t>金牛区蓉北商贸大道药店</t>
  </si>
  <si>
    <t>西北片区</t>
  </si>
  <si>
    <t>温江区柳城凤溪药店</t>
  </si>
  <si>
    <t>武侯区浆洗街药店</t>
  </si>
  <si>
    <t>金牛区沙河源药店</t>
  </si>
  <si>
    <t>邛崃市中心药店</t>
  </si>
  <si>
    <t>城郊一片：邛崃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</si>
  <si>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</si>
  <si>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</si>
  <si>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</si>
  <si>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</si>
  <si>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</si>
  <si>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</si>
  <si>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</si>
  <si>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</si>
  <si>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</si>
  <si>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</si>
  <si>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</si>
  <si>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</si>
  <si>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</si>
  <si>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</si>
  <si>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</si>
  <si>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</si>
  <si>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</si>
  <si>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</si>
  <si>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</si>
  <si>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</si>
  <si>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</si>
  <si>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</si>
  <si>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</si>
  <si>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</si>
  <si>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</si>
  <si>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</si>
  <si>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</si>
  <si>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</si>
  <si>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</si>
  <si>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大石西路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</si>
  <si>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</si>
  <si>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</si>
  <si>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</si>
  <si>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</si>
  <si>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</si>
  <si>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</si>
  <si>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</si>
  <si>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</si>
  <si>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</si>
  <si>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</si>
  <si>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</si>
  <si>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</si>
  <si>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</si>
  <si>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</si>
  <si>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</si>
  <si>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</si>
  <si>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</si>
  <si>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</si>
  <si>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</si>
  <si>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</si>
  <si>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</si>
  <si>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</si>
  <si>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</si>
  <si>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</si>
  <si>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</si>
  <si>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</si>
  <si>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</si>
  <si>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</si>
  <si>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</si>
  <si>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</si>
  <si>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</si>
  <si>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</si>
  <si>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</si>
  <si>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</si>
  <si>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</si>
  <si>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</si>
  <si>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</si>
  <si>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</si>
  <si>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</si>
  <si>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</si>
  <si>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</si>
  <si>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</si>
  <si>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</si>
  <si>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</si>
  <si>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</si>
  <si>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</si>
  <si>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</si>
  <si>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</si>
  <si>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</si>
  <si>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</si>
  <si>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</si>
  <si>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</si>
  <si>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</si>
  <si>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</si>
  <si>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</si>
  <si>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</si>
  <si>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</si>
  <si>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</si>
  <si>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</si>
  <si>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</si>
  <si>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</si>
  <si>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</si>
  <si>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</si>
  <si>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</si>
  <si>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</si>
  <si>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</si>
  <si>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</si>
  <si>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</si>
  <si>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丝竹路</t>
  </si>
  <si>
    <t>万和路店</t>
  </si>
  <si>
    <t>大邑北街</t>
  </si>
  <si>
    <t>解放路</t>
  </si>
  <si>
    <t>四川太极金牛区银沙路药店</t>
  </si>
  <si>
    <t>五津西路2店</t>
  </si>
  <si>
    <t>四川太极都江堰市永丰街道宝莲路药店</t>
  </si>
  <si>
    <t>邛崃市涌泉街店</t>
  </si>
  <si>
    <t>花照壁</t>
  </si>
  <si>
    <t>邛崃杏林路店</t>
  </si>
  <si>
    <t>四川太极金牛区五福桥东路药店</t>
  </si>
  <si>
    <t>双楠路店</t>
  </si>
  <si>
    <t>南华巷</t>
  </si>
  <si>
    <t>云龙南路</t>
  </si>
  <si>
    <t>蜀鑫路</t>
  </si>
  <si>
    <t>逸都路店</t>
  </si>
  <si>
    <t>倪家桥店</t>
  </si>
  <si>
    <t>光华西一路店</t>
  </si>
  <si>
    <t>剑南大道店</t>
  </si>
  <si>
    <t>光华北五路</t>
  </si>
  <si>
    <t>东昌路店</t>
  </si>
  <si>
    <t>三医院店</t>
  </si>
  <si>
    <t>六医院店（培华路）</t>
  </si>
  <si>
    <t>合计</t>
  </si>
  <si>
    <t>2020年10月创业门店会员发展任务</t>
  </si>
  <si>
    <t>门店id</t>
  </si>
  <si>
    <t>开业时间</t>
  </si>
  <si>
    <t>社保开通时间</t>
  </si>
  <si>
    <t>10月会员任务（日均）</t>
  </si>
  <si>
    <t>10月会员总任务（按306天计算）</t>
  </si>
  <si>
    <t>是否开通社保</t>
  </si>
  <si>
    <t>2020.4.2</t>
  </si>
  <si>
    <t>2020.7.28</t>
  </si>
  <si>
    <t>是</t>
  </si>
  <si>
    <t>2020.4.26</t>
  </si>
  <si>
    <t>2020.8.26</t>
  </si>
  <si>
    <t>四川太极成华区云龙南路药店</t>
  </si>
  <si>
    <t>2020.5.23</t>
  </si>
  <si>
    <t>四川太极武侯区双楠路药店</t>
  </si>
  <si>
    <t>2020.5.22</t>
  </si>
  <si>
    <t>2020.8.12</t>
  </si>
  <si>
    <t>四川太极高新区南华巷药店</t>
  </si>
  <si>
    <t>2020.5.15</t>
  </si>
  <si>
    <t>四川太极青羊区蜀鑫路药店</t>
  </si>
  <si>
    <t>2020.6.11</t>
  </si>
  <si>
    <t>四川太极武侯区逸都路药店</t>
  </si>
  <si>
    <t>2020.6.12</t>
  </si>
  <si>
    <t>四川太极武侯区倪家桥路药店</t>
  </si>
  <si>
    <t>2020.6.13</t>
  </si>
  <si>
    <t>2020.8.10</t>
  </si>
  <si>
    <t>2020.6.27</t>
  </si>
  <si>
    <t>否</t>
  </si>
  <si>
    <t>2020.7.9</t>
  </si>
  <si>
    <t>2020.8.6</t>
  </si>
  <si>
    <t>2020.7.18</t>
  </si>
  <si>
    <t>2020.7.23</t>
  </si>
  <si>
    <t>2020.7.29</t>
  </si>
  <si>
    <t>2020.8.18</t>
  </si>
  <si>
    <t>10月会员总任务（按36天计算）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</si>
</sst>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rgb="FF111F2C"/>
      <name val="宋体"/>
      <charset val="134"/>
    </font>
    <font>
      <sz val="11"/>
      <color rgb="FF111F2C"/>
      <name val="Segoe UI"/>
      <charset val="134"/>
    </font>
    <font>
      <sz val="11"/>
      <color rgb="FFFF0000"/>
      <name val="宋体"/>
      <charset val="134"/>
    </font>
    <font>
      <sz val="10.5"/>
      <color rgb="FF111F2C"/>
      <name val="Segoe U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</font>
    <font>
      <sz val="12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28" borderId="9" applyNumberFormat="0" applyAlignment="0" applyProtection="0">
      <alignment vertical="center"/>
    </xf>
    <xf numFmtId="0" fontId="31" fillId="28" borderId="4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11" applyNumberFormat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1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219;&#21153;10&#26376;36&#228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月任务"/>
      <sheetName val="原表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2020.10日均温饱任务</v>
          </cell>
          <cell r="E1" t="str">
            <v>10月任务（36天）温饱任务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挑战1日均（小康任务）</v>
          </cell>
          <cell r="J1" t="str">
            <v>挑战1销售总任务</v>
          </cell>
          <cell r="K1" t="str">
            <v>挑战1毛利额任务（小康任务）</v>
          </cell>
          <cell r="L1" t="str">
            <v>挑战2日均（富裕任务）</v>
          </cell>
          <cell r="M1" t="str">
            <v>挑战2总销售（富裕任务）</v>
          </cell>
          <cell r="N1" t="str">
            <v>挑战2毛利额（富裕任务）</v>
          </cell>
          <cell r="O1" t="str">
            <v>挑战等级</v>
          </cell>
          <cell r="P1" t="str">
            <v>10月门店选择任务</v>
          </cell>
        </row>
        <row r="2">
          <cell r="A2">
            <v>347</v>
          </cell>
          <cell r="B2" t="str">
            <v>清江东路2药店</v>
          </cell>
          <cell r="C2" t="str">
            <v>西北片区</v>
          </cell>
          <cell r="D2">
            <v>3000</v>
          </cell>
          <cell r="E2">
            <v>108000</v>
          </cell>
          <cell r="F2">
            <v>28644</v>
          </cell>
          <cell r="G2">
            <v>0.2728</v>
          </cell>
          <cell r="H2">
            <v>49</v>
          </cell>
          <cell r="I2">
            <v>3300</v>
          </cell>
          <cell r="J2">
            <v>118800</v>
          </cell>
          <cell r="K2">
            <v>32408.64</v>
          </cell>
          <cell r="L2">
            <v>3540</v>
          </cell>
          <cell r="M2">
            <v>127440</v>
          </cell>
          <cell r="N2">
            <v>34765.632</v>
          </cell>
          <cell r="O2">
            <v>2</v>
          </cell>
          <cell r="P2">
            <v>127440</v>
          </cell>
        </row>
        <row r="3">
          <cell r="A3">
            <v>517</v>
          </cell>
          <cell r="B3" t="str">
            <v>青羊区北东街店</v>
          </cell>
          <cell r="C3" t="str">
            <v>城中片区</v>
          </cell>
          <cell r="D3">
            <v>30000</v>
          </cell>
          <cell r="E3">
            <v>1080000</v>
          </cell>
          <cell r="F3">
            <v>245490</v>
          </cell>
          <cell r="G3">
            <v>0.2338</v>
          </cell>
          <cell r="H3">
            <v>298</v>
          </cell>
          <cell r="I3">
            <v>31500</v>
          </cell>
          <cell r="J3">
            <v>1134000</v>
          </cell>
          <cell r="K3">
            <v>265129.2</v>
          </cell>
          <cell r="L3">
            <v>33000</v>
          </cell>
          <cell r="M3">
            <v>1188000</v>
          </cell>
          <cell r="N3">
            <v>277754.4</v>
          </cell>
          <cell r="O3">
            <v>2</v>
          </cell>
          <cell r="P3">
            <v>1188000</v>
          </cell>
        </row>
        <row r="4">
          <cell r="A4">
            <v>114685</v>
          </cell>
          <cell r="B4" t="str">
            <v>三医院店</v>
          </cell>
          <cell r="C4" t="str">
            <v>城中片区</v>
          </cell>
          <cell r="D4">
            <v>12000</v>
          </cell>
          <cell r="E4">
            <v>432000</v>
          </cell>
          <cell r="F4">
            <v>61908</v>
          </cell>
          <cell r="G4">
            <v>0.1474</v>
          </cell>
          <cell r="H4">
            <v>121</v>
          </cell>
          <cell r="I4">
            <v>13200</v>
          </cell>
          <cell r="J4">
            <v>475200</v>
          </cell>
          <cell r="K4">
            <v>70044.48</v>
          </cell>
          <cell r="L4">
            <v>15000</v>
          </cell>
          <cell r="M4">
            <v>540000</v>
          </cell>
          <cell r="N4">
            <v>79596</v>
          </cell>
          <cell r="O4">
            <v>1</v>
          </cell>
          <cell r="P4">
            <v>475200</v>
          </cell>
        </row>
        <row r="5">
          <cell r="A5">
            <v>307</v>
          </cell>
          <cell r="B5" t="str">
            <v>旗舰店</v>
          </cell>
          <cell r="C5" t="str">
            <v>旗舰片</v>
          </cell>
          <cell r="D5">
            <v>50000</v>
          </cell>
          <cell r="E5">
            <v>1800000</v>
          </cell>
          <cell r="F5">
            <v>472850</v>
          </cell>
          <cell r="G5">
            <v>0.2702</v>
          </cell>
          <cell r="H5">
            <v>410</v>
          </cell>
          <cell r="I5">
            <v>52500</v>
          </cell>
          <cell r="J5">
            <v>1890000</v>
          </cell>
          <cell r="K5">
            <v>510678</v>
          </cell>
          <cell r="L5">
            <v>54000</v>
          </cell>
          <cell r="M5">
            <v>1944000</v>
          </cell>
          <cell r="N5">
            <v>525268.8</v>
          </cell>
          <cell r="O5">
            <v>1</v>
          </cell>
          <cell r="P5">
            <v>1890000</v>
          </cell>
        </row>
        <row r="6">
          <cell r="A6">
            <v>337</v>
          </cell>
          <cell r="B6" t="str">
            <v>四川太极浆洗街药店</v>
          </cell>
          <cell r="C6" t="str">
            <v>城中片区</v>
          </cell>
          <cell r="D6">
            <v>29500</v>
          </cell>
          <cell r="E6">
            <v>1062000</v>
          </cell>
          <cell r="F6">
            <v>250174.75</v>
          </cell>
          <cell r="G6">
            <v>0.2423</v>
          </cell>
          <cell r="H6">
            <v>233</v>
          </cell>
          <cell r="I6">
            <v>30975</v>
          </cell>
          <cell r="J6">
            <v>1115100</v>
          </cell>
          <cell r="K6">
            <v>270188.73</v>
          </cell>
          <cell r="L6">
            <v>32450</v>
          </cell>
          <cell r="M6">
            <v>1168200</v>
          </cell>
          <cell r="N6">
            <v>283054.86</v>
          </cell>
          <cell r="O6">
            <v>1</v>
          </cell>
          <cell r="P6">
            <v>1115100</v>
          </cell>
        </row>
        <row r="7">
          <cell r="A7">
            <v>750</v>
          </cell>
          <cell r="B7" t="str">
            <v>成都成汉太极大药房有限公司</v>
          </cell>
          <cell r="C7" t="str">
            <v>东南片区</v>
          </cell>
          <cell r="D7">
            <v>28000</v>
          </cell>
          <cell r="E7">
            <v>1008000</v>
          </cell>
          <cell r="F7">
            <v>288218</v>
          </cell>
          <cell r="G7">
            <v>0.2941</v>
          </cell>
          <cell r="H7">
            <v>268</v>
          </cell>
          <cell r="I7">
            <v>29400</v>
          </cell>
          <cell r="J7">
            <v>1058400</v>
          </cell>
          <cell r="K7">
            <v>311275.44</v>
          </cell>
          <cell r="L7">
            <v>30800</v>
          </cell>
          <cell r="M7">
            <v>1108800</v>
          </cell>
          <cell r="N7">
            <v>326098.08</v>
          </cell>
          <cell r="O7">
            <v>1</v>
          </cell>
          <cell r="P7">
            <v>1058400</v>
          </cell>
        </row>
        <row r="8">
          <cell r="A8">
            <v>582</v>
          </cell>
          <cell r="B8" t="str">
            <v>青羊区十二桥药店</v>
          </cell>
          <cell r="C8" t="str">
            <v>西北片区</v>
          </cell>
          <cell r="D8">
            <v>38000</v>
          </cell>
          <cell r="E8">
            <v>1368000</v>
          </cell>
          <cell r="F8">
            <v>225169</v>
          </cell>
          <cell r="G8">
            <v>0.1693</v>
          </cell>
          <cell r="H8">
            <v>248</v>
          </cell>
          <cell r="I8">
            <v>39900</v>
          </cell>
          <cell r="J8">
            <v>1436400</v>
          </cell>
          <cell r="K8">
            <v>243182.52</v>
          </cell>
          <cell r="L8">
            <v>41040</v>
          </cell>
          <cell r="M8">
            <v>1477440</v>
          </cell>
          <cell r="N8">
            <v>250130.592</v>
          </cell>
          <cell r="O8">
            <v>1</v>
          </cell>
          <cell r="P8">
            <v>1436400</v>
          </cell>
        </row>
        <row r="9">
          <cell r="A9">
            <v>111400</v>
          </cell>
          <cell r="B9" t="str">
            <v>杏林路</v>
          </cell>
          <cell r="C9" t="str">
            <v>城郊一片区</v>
          </cell>
          <cell r="D9">
            <v>6800</v>
          </cell>
          <cell r="E9">
            <v>244800</v>
          </cell>
          <cell r="F9">
            <v>58976.4</v>
          </cell>
          <cell r="G9">
            <v>0.2478</v>
          </cell>
          <cell r="H9">
            <v>97</v>
          </cell>
          <cell r="I9">
            <v>7480</v>
          </cell>
          <cell r="J9">
            <v>269280</v>
          </cell>
          <cell r="K9">
            <v>66727.584</v>
          </cell>
          <cell r="L9">
            <v>8500</v>
          </cell>
          <cell r="M9">
            <v>306000</v>
          </cell>
          <cell r="N9">
            <v>75826.8</v>
          </cell>
          <cell r="O9">
            <v>1</v>
          </cell>
          <cell r="P9">
            <v>269280</v>
          </cell>
        </row>
        <row r="10">
          <cell r="A10">
            <v>114622</v>
          </cell>
          <cell r="B10" t="str">
            <v>东昌路店</v>
          </cell>
          <cell r="C10" t="str">
            <v>城中片区</v>
          </cell>
          <cell r="D10">
            <v>6500</v>
          </cell>
          <cell r="E10">
            <v>234000</v>
          </cell>
          <cell r="F10">
            <v>57011.5</v>
          </cell>
          <cell r="G10">
            <v>0.2506</v>
          </cell>
          <cell r="H10">
            <v>145</v>
          </cell>
          <cell r="I10">
            <v>7150</v>
          </cell>
          <cell r="J10">
            <v>257400</v>
          </cell>
          <cell r="K10">
            <v>64504.44</v>
          </cell>
          <cell r="L10">
            <v>8125</v>
          </cell>
          <cell r="M10">
            <v>292500</v>
          </cell>
          <cell r="N10">
            <v>73300.5</v>
          </cell>
          <cell r="O10">
            <v>1</v>
          </cell>
          <cell r="P10">
            <v>257400</v>
          </cell>
        </row>
        <row r="11">
          <cell r="A11">
            <v>341</v>
          </cell>
          <cell r="B11" t="str">
            <v>邛崃中心药店</v>
          </cell>
          <cell r="C11" t="str">
            <v>城郊一片区</v>
          </cell>
          <cell r="D11">
            <v>19000</v>
          </cell>
          <cell r="E11">
            <v>684000</v>
          </cell>
          <cell r="F11">
            <v>161595</v>
          </cell>
          <cell r="G11">
            <v>0.243</v>
          </cell>
          <cell r="H11">
            <v>144</v>
          </cell>
          <cell r="I11">
            <v>19950</v>
          </cell>
          <cell r="J11">
            <v>718200</v>
          </cell>
          <cell r="K11">
            <v>174522.6</v>
          </cell>
          <cell r="L11">
            <v>20900</v>
          </cell>
          <cell r="M11">
            <v>752400</v>
          </cell>
          <cell r="N11">
            <v>182833.2</v>
          </cell>
          <cell r="O11">
            <v>1</v>
          </cell>
          <cell r="P11">
            <v>718200</v>
          </cell>
        </row>
        <row r="12">
          <cell r="A12">
            <v>343</v>
          </cell>
          <cell r="B12" t="str">
            <v>光华药店</v>
          </cell>
          <cell r="C12" t="str">
            <v>西北片区</v>
          </cell>
          <cell r="D12">
            <v>18000</v>
          </cell>
          <cell r="E12">
            <v>648000</v>
          </cell>
          <cell r="F12">
            <v>176400</v>
          </cell>
          <cell r="G12">
            <v>0.28</v>
          </cell>
          <cell r="H12">
            <v>155</v>
          </cell>
          <cell r="I12">
            <v>18900</v>
          </cell>
          <cell r="J12">
            <v>680400</v>
          </cell>
          <cell r="K12">
            <v>190512</v>
          </cell>
          <cell r="L12">
            <v>19800</v>
          </cell>
          <cell r="M12">
            <v>712800</v>
          </cell>
          <cell r="N12">
            <v>199584</v>
          </cell>
          <cell r="O12">
            <v>1</v>
          </cell>
          <cell r="P12">
            <v>680400</v>
          </cell>
        </row>
        <row r="13">
          <cell r="A13">
            <v>107658</v>
          </cell>
          <cell r="B13" t="str">
            <v>四川太极新都区新都街道万和北路药店</v>
          </cell>
          <cell r="C13" t="str">
            <v>西北片区</v>
          </cell>
          <cell r="D13">
            <v>6500</v>
          </cell>
          <cell r="E13">
            <v>234000</v>
          </cell>
          <cell r="F13">
            <v>69751.5</v>
          </cell>
          <cell r="G13">
            <v>0.3066</v>
          </cell>
          <cell r="H13">
            <v>124</v>
          </cell>
          <cell r="I13">
            <v>7280</v>
          </cell>
          <cell r="J13">
            <v>262080</v>
          </cell>
          <cell r="K13">
            <v>80353.728</v>
          </cell>
          <cell r="L13">
            <v>8125</v>
          </cell>
          <cell r="M13">
            <v>292500</v>
          </cell>
          <cell r="N13">
            <v>89680.5</v>
          </cell>
          <cell r="O13">
            <v>1</v>
          </cell>
          <cell r="P13">
            <v>262080</v>
          </cell>
        </row>
        <row r="14">
          <cell r="A14">
            <v>571</v>
          </cell>
          <cell r="B14" t="str">
            <v>高新区民丰大道西段药店</v>
          </cell>
          <cell r="C14" t="str">
            <v>东南片区</v>
          </cell>
          <cell r="D14">
            <v>15500</v>
          </cell>
          <cell r="E14">
            <v>558000</v>
          </cell>
          <cell r="F14">
            <v>146637.75</v>
          </cell>
          <cell r="G14">
            <v>0.2703</v>
          </cell>
          <cell r="H14">
            <v>180</v>
          </cell>
          <cell r="I14">
            <v>16275</v>
          </cell>
          <cell r="J14">
            <v>585900</v>
          </cell>
          <cell r="K14">
            <v>158368.77</v>
          </cell>
          <cell r="L14">
            <v>17050</v>
          </cell>
          <cell r="M14">
            <v>613800</v>
          </cell>
          <cell r="N14">
            <v>165910.14</v>
          </cell>
          <cell r="O14">
            <v>1</v>
          </cell>
          <cell r="P14">
            <v>585900</v>
          </cell>
        </row>
        <row r="15">
          <cell r="A15">
            <v>114844</v>
          </cell>
          <cell r="B15" t="str">
            <v>培华东路店（六医院店）</v>
          </cell>
          <cell r="C15" t="str">
            <v>城中片区</v>
          </cell>
          <cell r="D15">
            <v>5000</v>
          </cell>
          <cell r="E15">
            <v>180000</v>
          </cell>
          <cell r="F15">
            <v>31447.5</v>
          </cell>
          <cell r="G15">
            <v>0.1797</v>
          </cell>
          <cell r="H15">
            <v>64</v>
          </cell>
          <cell r="I15">
            <v>5500</v>
          </cell>
          <cell r="J15">
            <v>198000</v>
          </cell>
          <cell r="K15">
            <v>35580.6</v>
          </cell>
          <cell r="L15">
            <v>6250</v>
          </cell>
          <cell r="M15">
            <v>225000</v>
          </cell>
          <cell r="N15">
            <v>40432.5</v>
          </cell>
          <cell r="O15">
            <v>1</v>
          </cell>
          <cell r="P15">
            <v>198000</v>
          </cell>
        </row>
        <row r="16">
          <cell r="A16">
            <v>387</v>
          </cell>
          <cell r="B16" t="str">
            <v>新乐中街药店</v>
          </cell>
          <cell r="C16" t="str">
            <v>东南片区</v>
          </cell>
          <cell r="D16">
            <v>8500</v>
          </cell>
          <cell r="E16">
            <v>306000</v>
          </cell>
          <cell r="F16">
            <v>74553.5</v>
          </cell>
          <cell r="G16">
            <v>0.2506</v>
          </cell>
          <cell r="H16">
            <v>132</v>
          </cell>
          <cell r="I16">
            <v>8925</v>
          </cell>
          <cell r="J16">
            <v>321300</v>
          </cell>
          <cell r="K16">
            <v>80517.78</v>
          </cell>
          <cell r="L16">
            <v>9605</v>
          </cell>
          <cell r="M16">
            <v>345780</v>
          </cell>
          <cell r="N16">
            <v>86652.468</v>
          </cell>
          <cell r="O16">
            <v>1</v>
          </cell>
          <cell r="P16">
            <v>321300</v>
          </cell>
        </row>
        <row r="17">
          <cell r="A17">
            <v>585</v>
          </cell>
          <cell r="B17" t="str">
            <v>成华区羊子山西路药店（兴元华盛）</v>
          </cell>
          <cell r="C17" t="str">
            <v>城中片区</v>
          </cell>
          <cell r="D17">
            <v>9500</v>
          </cell>
          <cell r="E17">
            <v>342000</v>
          </cell>
          <cell r="F17">
            <v>105435.75</v>
          </cell>
          <cell r="G17">
            <v>0.3171</v>
          </cell>
          <cell r="H17">
            <v>160</v>
          </cell>
          <cell r="I17">
            <v>9975</v>
          </cell>
          <cell r="J17">
            <v>359100</v>
          </cell>
          <cell r="K17">
            <v>113870.61</v>
          </cell>
          <cell r="L17">
            <v>10640</v>
          </cell>
          <cell r="M17">
            <v>383040</v>
          </cell>
          <cell r="N17">
            <v>121461.984</v>
          </cell>
          <cell r="O17">
            <v>1</v>
          </cell>
          <cell r="P17">
            <v>359100</v>
          </cell>
        </row>
        <row r="18">
          <cell r="A18">
            <v>730</v>
          </cell>
          <cell r="B18" t="str">
            <v>新都区新繁镇繁江北路药店</v>
          </cell>
          <cell r="C18" t="str">
            <v>西北片区</v>
          </cell>
          <cell r="D18">
            <v>8600</v>
          </cell>
          <cell r="E18">
            <v>309600</v>
          </cell>
          <cell r="F18">
            <v>89848.5</v>
          </cell>
          <cell r="G18">
            <v>0.2985</v>
          </cell>
          <cell r="H18">
            <v>139</v>
          </cell>
          <cell r="I18">
            <v>9030</v>
          </cell>
          <cell r="J18">
            <v>325080</v>
          </cell>
          <cell r="K18">
            <v>97036.38</v>
          </cell>
          <cell r="L18">
            <v>9632</v>
          </cell>
          <cell r="M18">
            <v>346752</v>
          </cell>
          <cell r="N18">
            <v>103505.472</v>
          </cell>
          <cell r="O18">
            <v>1</v>
          </cell>
          <cell r="P18">
            <v>325080</v>
          </cell>
        </row>
        <row r="19">
          <cell r="A19">
            <v>311</v>
          </cell>
          <cell r="B19" t="str">
            <v>西部店</v>
          </cell>
          <cell r="C19" t="str">
            <v>西北片区</v>
          </cell>
          <cell r="D19">
            <v>5400</v>
          </cell>
          <cell r="E19">
            <v>194400</v>
          </cell>
          <cell r="F19">
            <v>44207.1</v>
          </cell>
          <cell r="G19">
            <v>0.2339</v>
          </cell>
          <cell r="H19">
            <v>28</v>
          </cell>
          <cell r="I19">
            <v>5670</v>
          </cell>
          <cell r="J19">
            <v>204120</v>
          </cell>
          <cell r="K19">
            <v>47743.668</v>
          </cell>
          <cell r="L19">
            <v>6264</v>
          </cell>
          <cell r="M19">
            <v>225504</v>
          </cell>
          <cell r="N19">
            <v>52745.3856</v>
          </cell>
          <cell r="O19">
            <v>1</v>
          </cell>
          <cell r="P19">
            <v>204120</v>
          </cell>
        </row>
        <row r="20">
          <cell r="A20">
            <v>108656</v>
          </cell>
          <cell r="B20" t="str">
            <v>四川太极新津五津西路二店</v>
          </cell>
          <cell r="C20" t="str">
            <v>城郊一片区</v>
          </cell>
          <cell r="D20">
            <v>5800</v>
          </cell>
          <cell r="E20">
            <v>208800</v>
          </cell>
          <cell r="F20">
            <v>42650.3</v>
          </cell>
          <cell r="G20">
            <v>0.2101</v>
          </cell>
          <cell r="H20">
            <v>54</v>
          </cell>
          <cell r="I20">
            <v>6670</v>
          </cell>
          <cell r="J20">
            <v>240120</v>
          </cell>
          <cell r="K20">
            <v>50449.212</v>
          </cell>
          <cell r="L20">
            <v>7250</v>
          </cell>
          <cell r="M20">
            <v>261000</v>
          </cell>
          <cell r="N20">
            <v>54836.1</v>
          </cell>
          <cell r="O20">
            <v>1</v>
          </cell>
          <cell r="P20">
            <v>240120</v>
          </cell>
        </row>
        <row r="21">
          <cell r="A21">
            <v>106399</v>
          </cell>
          <cell r="B21" t="str">
            <v>蜀辉路店</v>
          </cell>
          <cell r="C21" t="str">
            <v>西北片区</v>
          </cell>
          <cell r="D21">
            <v>5800</v>
          </cell>
          <cell r="E21">
            <v>208800</v>
          </cell>
          <cell r="F21">
            <v>62889.4</v>
          </cell>
          <cell r="G21">
            <v>0.3098</v>
          </cell>
          <cell r="H21">
            <v>107</v>
          </cell>
          <cell r="I21">
            <v>6670</v>
          </cell>
          <cell r="J21">
            <v>240120</v>
          </cell>
          <cell r="K21">
            <v>74389.176</v>
          </cell>
          <cell r="L21">
            <v>7250</v>
          </cell>
          <cell r="M21">
            <v>261000</v>
          </cell>
          <cell r="N21">
            <v>80857.8</v>
          </cell>
          <cell r="O21">
            <v>1</v>
          </cell>
          <cell r="P21">
            <v>240120</v>
          </cell>
        </row>
        <row r="22">
          <cell r="A22">
            <v>385</v>
          </cell>
          <cell r="B22" t="str">
            <v>五津西路药店</v>
          </cell>
          <cell r="C22" t="str">
            <v>城郊一片区</v>
          </cell>
          <cell r="D22">
            <v>11500</v>
          </cell>
          <cell r="E22">
            <v>414000</v>
          </cell>
          <cell r="F22">
            <v>91166.25</v>
          </cell>
          <cell r="G22">
            <v>0.2265</v>
          </cell>
          <cell r="H22">
            <v>100</v>
          </cell>
          <cell r="I22">
            <v>12075</v>
          </cell>
          <cell r="J22">
            <v>434700</v>
          </cell>
          <cell r="K22">
            <v>98459.55</v>
          </cell>
          <cell r="L22">
            <v>12650</v>
          </cell>
          <cell r="M22">
            <v>455400</v>
          </cell>
          <cell r="N22">
            <v>103148.1</v>
          </cell>
          <cell r="O22">
            <v>1</v>
          </cell>
          <cell r="P22">
            <v>434700</v>
          </cell>
        </row>
        <row r="23">
          <cell r="A23">
            <v>112888</v>
          </cell>
          <cell r="B23" t="str">
            <v>双楠店</v>
          </cell>
          <cell r="C23" t="str">
            <v>西北片区</v>
          </cell>
          <cell r="D23">
            <v>3800</v>
          </cell>
          <cell r="E23">
            <v>136800</v>
          </cell>
          <cell r="F23">
            <v>28408.8</v>
          </cell>
          <cell r="G23">
            <v>0.2136</v>
          </cell>
          <cell r="H23">
            <v>66</v>
          </cell>
          <cell r="I23">
            <v>4180</v>
          </cell>
          <cell r="J23">
            <v>150480</v>
          </cell>
          <cell r="K23">
            <v>32142.528</v>
          </cell>
          <cell r="L23">
            <v>4750</v>
          </cell>
          <cell r="M23">
            <v>171000</v>
          </cell>
          <cell r="N23">
            <v>36525.6</v>
          </cell>
          <cell r="O23">
            <v>1</v>
          </cell>
          <cell r="P23">
            <v>150480</v>
          </cell>
        </row>
        <row r="24">
          <cell r="A24">
            <v>707</v>
          </cell>
          <cell r="B24" t="str">
            <v>成华区万科路药店</v>
          </cell>
          <cell r="C24" t="str">
            <v>东南片区</v>
          </cell>
          <cell r="D24">
            <v>11000</v>
          </cell>
          <cell r="E24">
            <v>396000</v>
          </cell>
          <cell r="F24">
            <v>124932.5</v>
          </cell>
          <cell r="G24">
            <v>0.3245</v>
          </cell>
          <cell r="H24">
            <v>150</v>
          </cell>
          <cell r="I24">
            <v>11550</v>
          </cell>
          <cell r="J24">
            <v>415800</v>
          </cell>
          <cell r="K24">
            <v>134927.1</v>
          </cell>
          <cell r="L24">
            <v>12100</v>
          </cell>
          <cell r="M24">
            <v>435600</v>
          </cell>
          <cell r="N24">
            <v>141352.2</v>
          </cell>
          <cell r="O24">
            <v>1</v>
          </cell>
          <cell r="P24">
            <v>415800</v>
          </cell>
        </row>
        <row r="25">
          <cell r="A25">
            <v>712</v>
          </cell>
          <cell r="B25" t="str">
            <v>成华区华泰路药店</v>
          </cell>
          <cell r="C25" t="str">
            <v>东南片区</v>
          </cell>
          <cell r="D25">
            <v>11000</v>
          </cell>
          <cell r="E25">
            <v>396000</v>
          </cell>
          <cell r="F25">
            <v>130900</v>
          </cell>
          <cell r="G25">
            <v>0.34</v>
          </cell>
          <cell r="H25">
            <v>187</v>
          </cell>
          <cell r="I25">
            <v>11550</v>
          </cell>
          <cell r="J25">
            <v>415800</v>
          </cell>
          <cell r="K25">
            <v>141372</v>
          </cell>
          <cell r="L25">
            <v>12100</v>
          </cell>
          <cell r="M25">
            <v>435600</v>
          </cell>
          <cell r="N25">
            <v>148104</v>
          </cell>
          <cell r="O25">
            <v>1</v>
          </cell>
          <cell r="P25">
            <v>415800</v>
          </cell>
        </row>
        <row r="26">
          <cell r="A26">
            <v>106569</v>
          </cell>
          <cell r="B26" t="str">
            <v>大悦路店</v>
          </cell>
          <cell r="C26" t="str">
            <v>西北片区</v>
          </cell>
          <cell r="D26">
            <v>5500</v>
          </cell>
          <cell r="E26">
            <v>198000</v>
          </cell>
          <cell r="F26">
            <v>62639.5</v>
          </cell>
          <cell r="G26">
            <v>0.3254</v>
          </cell>
          <cell r="H26">
            <v>94</v>
          </cell>
          <cell r="I26">
            <v>6325</v>
          </cell>
          <cell r="J26">
            <v>227700</v>
          </cell>
          <cell r="K26">
            <v>74093.58</v>
          </cell>
          <cell r="L26">
            <v>6875</v>
          </cell>
          <cell r="M26">
            <v>247500</v>
          </cell>
          <cell r="N26">
            <v>80536.5</v>
          </cell>
          <cell r="O26">
            <v>1</v>
          </cell>
          <cell r="P26">
            <v>227700</v>
          </cell>
        </row>
        <row r="27">
          <cell r="A27">
            <v>105751</v>
          </cell>
          <cell r="B27" t="str">
            <v>新下街</v>
          </cell>
          <cell r="C27" t="str">
            <v>东南片区</v>
          </cell>
          <cell r="D27">
            <v>6800</v>
          </cell>
          <cell r="E27">
            <v>244800</v>
          </cell>
          <cell r="F27">
            <v>81086.6</v>
          </cell>
          <cell r="G27">
            <v>0.3407</v>
          </cell>
          <cell r="H27">
            <v>132</v>
          </cell>
          <cell r="I27">
            <v>7480</v>
          </cell>
          <cell r="J27">
            <v>269280</v>
          </cell>
          <cell r="K27">
            <v>91743.696</v>
          </cell>
          <cell r="L27">
            <v>8024</v>
          </cell>
          <cell r="M27">
            <v>288864</v>
          </cell>
          <cell r="N27">
            <v>98415.9648</v>
          </cell>
          <cell r="O27">
            <v>1</v>
          </cell>
          <cell r="P27">
            <v>269280</v>
          </cell>
        </row>
        <row r="28">
          <cell r="A28">
            <v>742</v>
          </cell>
          <cell r="B28" t="str">
            <v>锦江区庆云南街药店</v>
          </cell>
          <cell r="C28" t="str">
            <v>城中片区</v>
          </cell>
          <cell r="D28">
            <v>10500</v>
          </cell>
          <cell r="E28">
            <v>378000</v>
          </cell>
          <cell r="F28">
            <v>86325.75</v>
          </cell>
          <cell r="G28">
            <v>0.2349</v>
          </cell>
          <cell r="H28">
            <v>170</v>
          </cell>
          <cell r="I28">
            <v>11340</v>
          </cell>
          <cell r="J28">
            <v>408240</v>
          </cell>
          <cell r="K28">
            <v>95895.576</v>
          </cell>
          <cell r="L28">
            <v>11865</v>
          </cell>
          <cell r="M28">
            <v>427140</v>
          </cell>
          <cell r="N28">
            <v>100335.186</v>
          </cell>
          <cell r="O28">
            <v>1</v>
          </cell>
          <cell r="P28">
            <v>408240</v>
          </cell>
        </row>
        <row r="29">
          <cell r="A29">
            <v>365</v>
          </cell>
          <cell r="B29" t="str">
            <v>光华村街药店</v>
          </cell>
          <cell r="C29" t="str">
            <v>西北片区</v>
          </cell>
          <cell r="D29">
            <v>10500</v>
          </cell>
          <cell r="E29">
            <v>378000</v>
          </cell>
          <cell r="F29">
            <v>103782</v>
          </cell>
          <cell r="G29">
            <v>0.2824</v>
          </cell>
          <cell r="H29">
            <v>114</v>
          </cell>
          <cell r="I29">
            <v>11340</v>
          </cell>
          <cell r="J29">
            <v>408240</v>
          </cell>
          <cell r="K29">
            <v>115286.976</v>
          </cell>
          <cell r="L29">
            <v>11865</v>
          </cell>
          <cell r="M29">
            <v>427140</v>
          </cell>
          <cell r="N29">
            <v>120624.336</v>
          </cell>
          <cell r="O29">
            <v>1</v>
          </cell>
          <cell r="P29">
            <v>408240</v>
          </cell>
        </row>
        <row r="30">
          <cell r="A30">
            <v>105910</v>
          </cell>
          <cell r="B30" t="str">
            <v>紫薇东路</v>
          </cell>
          <cell r="C30" t="str">
            <v>东南片区</v>
          </cell>
          <cell r="D30">
            <v>4000</v>
          </cell>
          <cell r="E30">
            <v>144000</v>
          </cell>
          <cell r="F30">
            <v>43190</v>
          </cell>
          <cell r="G30">
            <v>0.3085</v>
          </cell>
          <cell r="H30">
            <v>99</v>
          </cell>
          <cell r="I30">
            <v>4480</v>
          </cell>
          <cell r="J30">
            <v>161280</v>
          </cell>
          <cell r="K30">
            <v>49754.88</v>
          </cell>
          <cell r="L30">
            <v>5000</v>
          </cell>
          <cell r="M30">
            <v>180000</v>
          </cell>
          <cell r="N30">
            <v>55530</v>
          </cell>
          <cell r="O30">
            <v>1</v>
          </cell>
          <cell r="P30">
            <v>161280</v>
          </cell>
        </row>
        <row r="31">
          <cell r="A31">
            <v>112415</v>
          </cell>
          <cell r="B31" t="str">
            <v>五福桥东路</v>
          </cell>
          <cell r="C31" t="str">
            <v>西北片区</v>
          </cell>
          <cell r="D31">
            <v>3300</v>
          </cell>
          <cell r="E31">
            <v>118800</v>
          </cell>
          <cell r="F31">
            <v>27789.3</v>
          </cell>
          <cell r="G31">
            <v>0.2406</v>
          </cell>
          <cell r="H31">
            <v>67</v>
          </cell>
          <cell r="I31">
            <v>3630</v>
          </cell>
          <cell r="J31">
            <v>130680</v>
          </cell>
          <cell r="K31">
            <v>31441.608</v>
          </cell>
          <cell r="L31">
            <v>4125</v>
          </cell>
          <cell r="M31">
            <v>148500</v>
          </cell>
          <cell r="N31">
            <v>35729.1</v>
          </cell>
          <cell r="O31">
            <v>1</v>
          </cell>
          <cell r="P31">
            <v>130680</v>
          </cell>
        </row>
        <row r="32">
          <cell r="A32">
            <v>709</v>
          </cell>
          <cell r="B32" t="str">
            <v>新都区马超东路店</v>
          </cell>
          <cell r="C32" t="str">
            <v>西北片区</v>
          </cell>
          <cell r="D32">
            <v>9500</v>
          </cell>
          <cell r="E32">
            <v>342000</v>
          </cell>
          <cell r="F32">
            <v>103041.75</v>
          </cell>
          <cell r="G32">
            <v>0.3099</v>
          </cell>
          <cell r="H32">
            <v>141</v>
          </cell>
          <cell r="I32">
            <v>10260</v>
          </cell>
          <cell r="J32">
            <v>369360</v>
          </cell>
          <cell r="K32">
            <v>114464.664</v>
          </cell>
          <cell r="L32">
            <v>10735</v>
          </cell>
          <cell r="M32">
            <v>386460</v>
          </cell>
          <cell r="N32">
            <v>119763.954</v>
          </cell>
          <cell r="O32">
            <v>1</v>
          </cell>
          <cell r="P32">
            <v>369360</v>
          </cell>
        </row>
        <row r="33">
          <cell r="A33">
            <v>546</v>
          </cell>
          <cell r="B33" t="str">
            <v>锦江区榕声路店</v>
          </cell>
          <cell r="C33" t="str">
            <v>东南片区</v>
          </cell>
          <cell r="D33">
            <v>9300</v>
          </cell>
          <cell r="E33">
            <v>334800</v>
          </cell>
          <cell r="F33">
            <v>107838.15</v>
          </cell>
          <cell r="G33">
            <v>0.3313</v>
          </cell>
          <cell r="H33">
            <v>168</v>
          </cell>
          <cell r="I33">
            <v>10044</v>
          </cell>
          <cell r="J33">
            <v>361584</v>
          </cell>
          <cell r="K33">
            <v>119792.7792</v>
          </cell>
          <cell r="L33">
            <v>10509</v>
          </cell>
          <cell r="M33">
            <v>378324</v>
          </cell>
          <cell r="N33">
            <v>125338.7412</v>
          </cell>
          <cell r="O33">
            <v>1</v>
          </cell>
          <cell r="P33">
            <v>361584</v>
          </cell>
        </row>
        <row r="34">
          <cell r="A34">
            <v>105267</v>
          </cell>
          <cell r="B34" t="str">
            <v>四川太极金牛区蜀汉路药店</v>
          </cell>
          <cell r="C34" t="str">
            <v>西北片区</v>
          </cell>
          <cell r="D34">
            <v>5800</v>
          </cell>
          <cell r="E34">
            <v>208800</v>
          </cell>
          <cell r="F34">
            <v>69466.6</v>
          </cell>
          <cell r="G34">
            <v>0.3422</v>
          </cell>
          <cell r="H34">
            <v>124</v>
          </cell>
          <cell r="I34">
            <v>6380</v>
          </cell>
          <cell r="J34">
            <v>229680</v>
          </cell>
          <cell r="K34">
            <v>78596.496</v>
          </cell>
          <cell r="L34">
            <v>6844</v>
          </cell>
          <cell r="M34">
            <v>246384</v>
          </cell>
          <cell r="N34">
            <v>84312.6048</v>
          </cell>
          <cell r="O34">
            <v>1</v>
          </cell>
          <cell r="P34">
            <v>229680</v>
          </cell>
        </row>
        <row r="35">
          <cell r="A35">
            <v>716</v>
          </cell>
          <cell r="B35" t="str">
            <v>大邑县沙渠镇方圆路药店</v>
          </cell>
          <cell r="C35" t="str">
            <v>城郊一片区</v>
          </cell>
          <cell r="D35">
            <v>5700</v>
          </cell>
          <cell r="E35">
            <v>205200</v>
          </cell>
          <cell r="F35">
            <v>67790.1</v>
          </cell>
          <cell r="G35">
            <v>0.3398</v>
          </cell>
          <cell r="H35">
            <v>82</v>
          </cell>
          <cell r="I35">
            <v>6270</v>
          </cell>
          <cell r="J35">
            <v>225720</v>
          </cell>
          <cell r="K35">
            <v>76699.656</v>
          </cell>
          <cell r="L35">
            <v>6726</v>
          </cell>
          <cell r="M35">
            <v>242136</v>
          </cell>
          <cell r="N35">
            <v>82277.8128</v>
          </cell>
          <cell r="O35">
            <v>1</v>
          </cell>
          <cell r="P35">
            <v>225720</v>
          </cell>
        </row>
        <row r="36">
          <cell r="A36">
            <v>113298</v>
          </cell>
          <cell r="B36" t="str">
            <v>逸都路店</v>
          </cell>
          <cell r="C36" t="str">
            <v>西北片区</v>
          </cell>
          <cell r="D36">
            <v>3000</v>
          </cell>
          <cell r="E36">
            <v>108000</v>
          </cell>
          <cell r="F36">
            <v>31542</v>
          </cell>
          <cell r="G36">
            <v>0.3004</v>
          </cell>
          <cell r="H36">
            <v>62</v>
          </cell>
          <cell r="I36">
            <v>3300</v>
          </cell>
          <cell r="J36">
            <v>118800</v>
          </cell>
          <cell r="K36">
            <v>35687.52</v>
          </cell>
          <cell r="L36">
            <v>3750</v>
          </cell>
          <cell r="M36">
            <v>135000</v>
          </cell>
          <cell r="N36">
            <v>40554</v>
          </cell>
          <cell r="O36">
            <v>1</v>
          </cell>
          <cell r="P36">
            <v>118800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城郊一片区</v>
          </cell>
          <cell r="D37">
            <v>4500</v>
          </cell>
          <cell r="E37">
            <v>162000</v>
          </cell>
          <cell r="F37">
            <v>40241.25</v>
          </cell>
          <cell r="G37">
            <v>0.2555</v>
          </cell>
          <cell r="H37">
            <v>69</v>
          </cell>
          <cell r="I37">
            <v>5175</v>
          </cell>
          <cell r="J37">
            <v>186300</v>
          </cell>
          <cell r="K37">
            <v>47599.65</v>
          </cell>
          <cell r="L37">
            <v>5625</v>
          </cell>
          <cell r="M37">
            <v>202500</v>
          </cell>
          <cell r="N37">
            <v>51738.75</v>
          </cell>
          <cell r="O37">
            <v>1</v>
          </cell>
          <cell r="P37">
            <v>186300</v>
          </cell>
        </row>
        <row r="38">
          <cell r="A38">
            <v>113025</v>
          </cell>
          <cell r="B38" t="str">
            <v>蜀兴路店</v>
          </cell>
          <cell r="C38" t="str">
            <v>西北片区</v>
          </cell>
          <cell r="D38">
            <v>3000</v>
          </cell>
          <cell r="E38">
            <v>108000</v>
          </cell>
          <cell r="F38">
            <v>33432</v>
          </cell>
          <cell r="G38">
            <v>0.3184</v>
          </cell>
          <cell r="H38">
            <v>49</v>
          </cell>
          <cell r="I38">
            <v>3300</v>
          </cell>
          <cell r="J38">
            <v>118800</v>
          </cell>
          <cell r="K38">
            <v>37825.92</v>
          </cell>
          <cell r="L38">
            <v>3750</v>
          </cell>
          <cell r="M38">
            <v>135000</v>
          </cell>
          <cell r="N38">
            <v>42984</v>
          </cell>
          <cell r="O38">
            <v>1</v>
          </cell>
          <cell r="P38">
            <v>118800</v>
          </cell>
        </row>
        <row r="39">
          <cell r="A39">
            <v>113299</v>
          </cell>
          <cell r="B39" t="str">
            <v>倪家桥</v>
          </cell>
          <cell r="C39" t="str">
            <v>城中片区</v>
          </cell>
          <cell r="D39">
            <v>3000</v>
          </cell>
          <cell r="E39">
            <v>108000</v>
          </cell>
          <cell r="F39">
            <v>29578.5</v>
          </cell>
          <cell r="G39">
            <v>0.2817</v>
          </cell>
          <cell r="H39">
            <v>58</v>
          </cell>
          <cell r="I39">
            <v>3300</v>
          </cell>
          <cell r="J39">
            <v>118800</v>
          </cell>
          <cell r="K39">
            <v>33465.96</v>
          </cell>
          <cell r="L39">
            <v>3750</v>
          </cell>
          <cell r="M39">
            <v>135000</v>
          </cell>
          <cell r="N39">
            <v>38029.5</v>
          </cell>
          <cell r="O39">
            <v>1</v>
          </cell>
          <cell r="P39">
            <v>118800</v>
          </cell>
        </row>
        <row r="40">
          <cell r="A40">
            <v>113008</v>
          </cell>
          <cell r="B40" t="str">
            <v>南华巷店</v>
          </cell>
          <cell r="C40" t="str">
            <v>东南片区</v>
          </cell>
          <cell r="D40">
            <v>3000</v>
          </cell>
          <cell r="E40">
            <v>108000</v>
          </cell>
          <cell r="F40">
            <v>30051</v>
          </cell>
          <cell r="G40">
            <v>0.2862</v>
          </cell>
          <cell r="H40">
            <v>25</v>
          </cell>
          <cell r="I40">
            <v>3300</v>
          </cell>
          <cell r="J40">
            <v>118800</v>
          </cell>
          <cell r="K40">
            <v>34000.56</v>
          </cell>
          <cell r="L40">
            <v>3750</v>
          </cell>
          <cell r="M40">
            <v>135000</v>
          </cell>
          <cell r="N40">
            <v>38637</v>
          </cell>
          <cell r="O40">
            <v>1</v>
          </cell>
          <cell r="P40">
            <v>118800</v>
          </cell>
        </row>
        <row r="41">
          <cell r="A41">
            <v>114286</v>
          </cell>
          <cell r="B41" t="str">
            <v>光华北五路店</v>
          </cell>
          <cell r="C41" t="str">
            <v>西北片区</v>
          </cell>
          <cell r="D41">
            <v>3000</v>
          </cell>
          <cell r="E41">
            <v>108000</v>
          </cell>
          <cell r="F41">
            <v>26691</v>
          </cell>
          <cell r="G41">
            <v>0.2542</v>
          </cell>
          <cell r="H41">
            <v>77</v>
          </cell>
          <cell r="I41">
            <v>3300</v>
          </cell>
          <cell r="J41">
            <v>118800</v>
          </cell>
          <cell r="K41">
            <v>30198.96</v>
          </cell>
          <cell r="L41">
            <v>3750</v>
          </cell>
          <cell r="M41">
            <v>135000</v>
          </cell>
          <cell r="N41">
            <v>34317</v>
          </cell>
          <cell r="O41">
            <v>1</v>
          </cell>
          <cell r="P41">
            <v>118800</v>
          </cell>
        </row>
        <row r="42">
          <cell r="A42">
            <v>373</v>
          </cell>
          <cell r="B42" t="str">
            <v>通盈街药店</v>
          </cell>
          <cell r="C42" t="str">
            <v>城中片区</v>
          </cell>
          <cell r="D42">
            <v>9000</v>
          </cell>
          <cell r="E42">
            <v>324000</v>
          </cell>
          <cell r="F42">
            <v>88483.5</v>
          </cell>
          <cell r="G42">
            <v>0.2809</v>
          </cell>
          <cell r="H42">
            <v>129</v>
          </cell>
          <cell r="I42">
            <v>9720</v>
          </cell>
          <cell r="J42">
            <v>349920</v>
          </cell>
          <cell r="K42">
            <v>98292.528</v>
          </cell>
          <cell r="L42">
            <v>10170</v>
          </cell>
          <cell r="M42">
            <v>366120</v>
          </cell>
          <cell r="N42">
            <v>102843.108</v>
          </cell>
          <cell r="O42">
            <v>1</v>
          </cell>
          <cell r="P42">
            <v>349920</v>
          </cell>
        </row>
        <row r="43">
          <cell r="A43">
            <v>103199</v>
          </cell>
          <cell r="B43" t="str">
            <v>西林一街</v>
          </cell>
          <cell r="C43" t="str">
            <v>城中片区</v>
          </cell>
          <cell r="D43">
            <v>5500</v>
          </cell>
          <cell r="E43">
            <v>198000</v>
          </cell>
          <cell r="F43">
            <v>67933.25</v>
          </cell>
          <cell r="G43">
            <v>0.3529</v>
          </cell>
          <cell r="H43">
            <v>117</v>
          </cell>
          <cell r="I43">
            <v>6050</v>
          </cell>
          <cell r="J43">
            <v>217800</v>
          </cell>
          <cell r="K43">
            <v>76861.62</v>
          </cell>
          <cell r="L43">
            <v>6490</v>
          </cell>
          <cell r="M43">
            <v>233640</v>
          </cell>
          <cell r="N43">
            <v>82451.556</v>
          </cell>
          <cell r="O43">
            <v>1</v>
          </cell>
          <cell r="P43">
            <v>217800</v>
          </cell>
        </row>
        <row r="44">
          <cell r="A44">
            <v>743</v>
          </cell>
          <cell r="B44" t="str">
            <v>成华区万宇路药店</v>
          </cell>
          <cell r="C44" t="str">
            <v>东南片区</v>
          </cell>
          <cell r="D44">
            <v>5500</v>
          </cell>
          <cell r="E44">
            <v>198000</v>
          </cell>
          <cell r="F44">
            <v>55016.5</v>
          </cell>
          <cell r="G44">
            <v>0.2858</v>
          </cell>
          <cell r="H44">
            <v>91</v>
          </cell>
          <cell r="I44">
            <v>6050</v>
          </cell>
          <cell r="J44">
            <v>217800</v>
          </cell>
          <cell r="K44">
            <v>62247.24</v>
          </cell>
          <cell r="L44">
            <v>6490</v>
          </cell>
          <cell r="M44">
            <v>233640</v>
          </cell>
          <cell r="N44">
            <v>66774.312</v>
          </cell>
          <cell r="O44">
            <v>1</v>
          </cell>
          <cell r="P44">
            <v>217800</v>
          </cell>
        </row>
        <row r="45">
          <cell r="A45">
            <v>578</v>
          </cell>
          <cell r="B45" t="str">
            <v>成华区华油路药店</v>
          </cell>
          <cell r="C45" t="str">
            <v>城中片区</v>
          </cell>
          <cell r="D45">
            <v>8800</v>
          </cell>
          <cell r="E45">
            <v>316800</v>
          </cell>
          <cell r="F45">
            <v>108231.2</v>
          </cell>
          <cell r="G45">
            <v>0.3514</v>
          </cell>
          <cell r="H45">
            <v>151</v>
          </cell>
          <cell r="I45">
            <v>9504</v>
          </cell>
          <cell r="J45">
            <v>342144</v>
          </cell>
          <cell r="K45">
            <v>120229.4016</v>
          </cell>
          <cell r="L45">
            <v>9944</v>
          </cell>
          <cell r="M45">
            <v>357984</v>
          </cell>
          <cell r="N45">
            <v>125795.5776</v>
          </cell>
          <cell r="O45">
            <v>1</v>
          </cell>
          <cell r="P45">
            <v>342144</v>
          </cell>
        </row>
        <row r="46">
          <cell r="A46">
            <v>102934</v>
          </cell>
          <cell r="B46" t="str">
            <v>银河北街</v>
          </cell>
          <cell r="C46" t="str">
            <v>西北片区</v>
          </cell>
          <cell r="D46">
            <v>8500</v>
          </cell>
          <cell r="E46">
            <v>306000</v>
          </cell>
          <cell r="F46">
            <v>83270.25</v>
          </cell>
          <cell r="G46">
            <v>0.2799</v>
          </cell>
          <cell r="H46">
            <v>137</v>
          </cell>
          <cell r="I46">
            <v>9180</v>
          </cell>
          <cell r="J46">
            <v>330480</v>
          </cell>
          <cell r="K46">
            <v>92501.352</v>
          </cell>
          <cell r="L46">
            <v>9605</v>
          </cell>
          <cell r="M46">
            <v>345780</v>
          </cell>
          <cell r="N46">
            <v>96783.822</v>
          </cell>
          <cell r="O46">
            <v>1</v>
          </cell>
          <cell r="P46">
            <v>330480</v>
          </cell>
        </row>
        <row r="47">
          <cell r="A47">
            <v>748</v>
          </cell>
          <cell r="B47" t="str">
            <v>大邑县晋原镇东街药店</v>
          </cell>
          <cell r="C47" t="str">
            <v>城郊一片区</v>
          </cell>
          <cell r="D47">
            <v>5300</v>
          </cell>
          <cell r="E47">
            <v>190800</v>
          </cell>
          <cell r="F47">
            <v>53312.7</v>
          </cell>
          <cell r="G47">
            <v>0.2874</v>
          </cell>
          <cell r="H47">
            <v>74</v>
          </cell>
          <cell r="I47">
            <v>5830</v>
          </cell>
          <cell r="J47">
            <v>209880</v>
          </cell>
          <cell r="K47">
            <v>60319.512</v>
          </cell>
          <cell r="L47">
            <v>6254</v>
          </cell>
          <cell r="M47">
            <v>225144</v>
          </cell>
          <cell r="N47">
            <v>64706.3856</v>
          </cell>
          <cell r="O47">
            <v>1</v>
          </cell>
          <cell r="P47">
            <v>209880</v>
          </cell>
        </row>
        <row r="48">
          <cell r="A48">
            <v>511</v>
          </cell>
          <cell r="B48" t="str">
            <v>成华杉板桥南一路店</v>
          </cell>
          <cell r="C48" t="str">
            <v>城中片区</v>
          </cell>
          <cell r="D48">
            <v>7000</v>
          </cell>
          <cell r="E48">
            <v>252000</v>
          </cell>
          <cell r="F48">
            <v>68551</v>
          </cell>
          <cell r="G48">
            <v>0.2798</v>
          </cell>
          <cell r="H48">
            <v>125</v>
          </cell>
          <cell r="I48">
            <v>7700</v>
          </cell>
          <cell r="J48">
            <v>277200</v>
          </cell>
          <cell r="K48">
            <v>77560.56</v>
          </cell>
          <cell r="L48">
            <v>8120</v>
          </cell>
          <cell r="M48">
            <v>292320</v>
          </cell>
          <cell r="N48">
            <v>81791.136</v>
          </cell>
          <cell r="O48">
            <v>1</v>
          </cell>
          <cell r="P48">
            <v>277200</v>
          </cell>
        </row>
        <row r="49">
          <cell r="A49">
            <v>104428</v>
          </cell>
          <cell r="B49" t="str">
            <v>永康东路药店</v>
          </cell>
          <cell r="C49" t="str">
            <v>城郊二片区</v>
          </cell>
          <cell r="D49">
            <v>5200</v>
          </cell>
          <cell r="E49">
            <v>187200</v>
          </cell>
          <cell r="F49">
            <v>57111.6</v>
          </cell>
          <cell r="G49">
            <v>0.3138</v>
          </cell>
          <cell r="H49">
            <v>86</v>
          </cell>
          <cell r="I49">
            <v>5720</v>
          </cell>
          <cell r="J49">
            <v>205920</v>
          </cell>
          <cell r="K49">
            <v>64617.696</v>
          </cell>
          <cell r="L49">
            <v>6136</v>
          </cell>
          <cell r="M49">
            <v>220896</v>
          </cell>
          <cell r="N49">
            <v>69317.1648</v>
          </cell>
          <cell r="O49">
            <v>1</v>
          </cell>
          <cell r="P49">
            <v>205920</v>
          </cell>
        </row>
        <row r="50">
          <cell r="A50">
            <v>54</v>
          </cell>
          <cell r="B50" t="str">
            <v>怀远店</v>
          </cell>
          <cell r="C50" t="str">
            <v>城郊二片区</v>
          </cell>
          <cell r="D50">
            <v>6900</v>
          </cell>
          <cell r="E50">
            <v>248400</v>
          </cell>
          <cell r="F50">
            <v>74937.45</v>
          </cell>
          <cell r="G50">
            <v>0.3103</v>
          </cell>
          <cell r="H50">
            <v>109</v>
          </cell>
          <cell r="I50">
            <v>7452</v>
          </cell>
          <cell r="J50">
            <v>268272</v>
          </cell>
          <cell r="K50">
            <v>83244.8016</v>
          </cell>
          <cell r="L50">
            <v>7866</v>
          </cell>
          <cell r="M50">
            <v>283176</v>
          </cell>
          <cell r="N50">
            <v>87869.5128</v>
          </cell>
          <cell r="O50">
            <v>1</v>
          </cell>
          <cell r="P50">
            <v>268272</v>
          </cell>
        </row>
        <row r="51">
          <cell r="A51">
            <v>581</v>
          </cell>
          <cell r="B51" t="str">
            <v>成华区二环路北四段药店（汇融名城）</v>
          </cell>
          <cell r="C51" t="str">
            <v>城中片区</v>
          </cell>
          <cell r="D51">
            <v>10000</v>
          </cell>
          <cell r="E51">
            <v>360000</v>
          </cell>
          <cell r="F51">
            <v>87010</v>
          </cell>
          <cell r="G51">
            <v>0.2486</v>
          </cell>
          <cell r="H51">
            <v>173</v>
          </cell>
          <cell r="I51">
            <v>10800</v>
          </cell>
          <cell r="J51">
            <v>388800</v>
          </cell>
          <cell r="K51">
            <v>96655.68</v>
          </cell>
          <cell r="L51">
            <v>11200</v>
          </cell>
          <cell r="M51">
            <v>403200</v>
          </cell>
          <cell r="N51">
            <v>100235.52</v>
          </cell>
          <cell r="O51">
            <v>1</v>
          </cell>
          <cell r="P51">
            <v>388800</v>
          </cell>
        </row>
        <row r="52">
          <cell r="A52">
            <v>379</v>
          </cell>
          <cell r="B52" t="str">
            <v>土龙路药店</v>
          </cell>
          <cell r="C52" t="str">
            <v>西北片区</v>
          </cell>
          <cell r="D52">
            <v>8000</v>
          </cell>
          <cell r="E52">
            <v>288000</v>
          </cell>
          <cell r="F52">
            <v>75880</v>
          </cell>
          <cell r="G52">
            <v>0.271</v>
          </cell>
          <cell r="H52">
            <v>130</v>
          </cell>
          <cell r="I52">
            <v>8640</v>
          </cell>
          <cell r="J52">
            <v>311040</v>
          </cell>
          <cell r="K52">
            <v>84291.84</v>
          </cell>
          <cell r="L52">
            <v>9040</v>
          </cell>
          <cell r="M52">
            <v>325440</v>
          </cell>
          <cell r="N52">
            <v>88194.24</v>
          </cell>
          <cell r="O52">
            <v>1</v>
          </cell>
          <cell r="P52">
            <v>311040</v>
          </cell>
        </row>
        <row r="53">
          <cell r="A53">
            <v>721</v>
          </cell>
          <cell r="B53" t="str">
            <v>邛崃市临邛镇洪川小区药店</v>
          </cell>
          <cell r="C53" t="str">
            <v>城郊一片区</v>
          </cell>
          <cell r="D53">
            <v>5000</v>
          </cell>
          <cell r="E53">
            <v>180000</v>
          </cell>
          <cell r="F53">
            <v>55947.5</v>
          </cell>
          <cell r="G53">
            <v>0.3197</v>
          </cell>
          <cell r="H53">
            <v>87</v>
          </cell>
          <cell r="I53">
            <v>5500</v>
          </cell>
          <cell r="J53">
            <v>198000</v>
          </cell>
          <cell r="K53">
            <v>63300.6</v>
          </cell>
          <cell r="L53">
            <v>5900</v>
          </cell>
          <cell r="M53">
            <v>212400</v>
          </cell>
          <cell r="N53">
            <v>67904.28</v>
          </cell>
          <cell r="O53">
            <v>1</v>
          </cell>
          <cell r="P53">
            <v>198000</v>
          </cell>
        </row>
        <row r="54">
          <cell r="A54">
            <v>102564</v>
          </cell>
          <cell r="B54" t="str">
            <v>邛崃翠荫街</v>
          </cell>
          <cell r="C54" t="str">
            <v>城郊一片区</v>
          </cell>
          <cell r="D54">
            <v>4000</v>
          </cell>
          <cell r="E54">
            <v>144000</v>
          </cell>
          <cell r="F54">
            <v>43232</v>
          </cell>
          <cell r="G54">
            <v>0.3088</v>
          </cell>
          <cell r="H54">
            <v>65</v>
          </cell>
          <cell r="I54">
            <v>4600</v>
          </cell>
          <cell r="J54">
            <v>165600</v>
          </cell>
          <cell r="K54">
            <v>51137.28</v>
          </cell>
          <cell r="L54">
            <v>5000</v>
          </cell>
          <cell r="M54">
            <v>180000</v>
          </cell>
          <cell r="N54">
            <v>55584</v>
          </cell>
          <cell r="O54">
            <v>1</v>
          </cell>
          <cell r="P54">
            <v>165600</v>
          </cell>
        </row>
        <row r="55">
          <cell r="A55">
            <v>724</v>
          </cell>
          <cell r="B55" t="str">
            <v>锦江区观音桥街药店</v>
          </cell>
          <cell r="C55" t="str">
            <v>东南片区</v>
          </cell>
          <cell r="D55">
            <v>8000</v>
          </cell>
          <cell r="E55">
            <v>288000</v>
          </cell>
          <cell r="F55">
            <v>88956</v>
          </cell>
          <cell r="G55">
            <v>0.3177</v>
          </cell>
          <cell r="H55">
            <v>137</v>
          </cell>
          <cell r="I55">
            <v>8640</v>
          </cell>
          <cell r="J55">
            <v>311040</v>
          </cell>
          <cell r="K55">
            <v>98817.408</v>
          </cell>
          <cell r="L55">
            <v>9040</v>
          </cell>
          <cell r="M55">
            <v>325440</v>
          </cell>
          <cell r="N55">
            <v>103392.288</v>
          </cell>
          <cell r="O55">
            <v>1</v>
          </cell>
          <cell r="P55">
            <v>311040</v>
          </cell>
        </row>
        <row r="56">
          <cell r="A56">
            <v>745</v>
          </cell>
          <cell r="B56" t="str">
            <v>金牛区金沙路药店</v>
          </cell>
          <cell r="C56" t="str">
            <v>西北片区</v>
          </cell>
          <cell r="D56">
            <v>5000</v>
          </cell>
          <cell r="E56">
            <v>180000</v>
          </cell>
          <cell r="F56">
            <v>51047.5</v>
          </cell>
          <cell r="G56">
            <v>0.2917</v>
          </cell>
          <cell r="H56">
            <v>86</v>
          </cell>
          <cell r="I56">
            <v>5500</v>
          </cell>
          <cell r="J56">
            <v>198000</v>
          </cell>
          <cell r="K56">
            <v>57756.6</v>
          </cell>
          <cell r="L56">
            <v>5900</v>
          </cell>
          <cell r="M56">
            <v>212400</v>
          </cell>
          <cell r="N56">
            <v>61957.08</v>
          </cell>
          <cell r="O56">
            <v>1</v>
          </cell>
          <cell r="P56">
            <v>198000</v>
          </cell>
        </row>
        <row r="57">
          <cell r="A57">
            <v>587</v>
          </cell>
          <cell r="B57" t="str">
            <v>都江堰景中路店</v>
          </cell>
          <cell r="C57" t="str">
            <v>城郊二片区</v>
          </cell>
          <cell r="D57">
            <v>5000</v>
          </cell>
          <cell r="E57">
            <v>180000</v>
          </cell>
          <cell r="F57">
            <v>49542.5</v>
          </cell>
          <cell r="G57">
            <v>0.2831</v>
          </cell>
          <cell r="H57">
            <v>74</v>
          </cell>
          <cell r="I57">
            <v>5500</v>
          </cell>
          <cell r="J57">
            <v>198000</v>
          </cell>
          <cell r="K57">
            <v>56053.8</v>
          </cell>
          <cell r="L57">
            <v>5900</v>
          </cell>
          <cell r="M57">
            <v>212400</v>
          </cell>
          <cell r="N57">
            <v>60130.44</v>
          </cell>
          <cell r="O57">
            <v>1</v>
          </cell>
          <cell r="P57">
            <v>198000</v>
          </cell>
        </row>
        <row r="58">
          <cell r="A58">
            <v>717</v>
          </cell>
          <cell r="B58" t="str">
            <v>大邑县晋原镇通达东路五段药店</v>
          </cell>
          <cell r="C58" t="str">
            <v>城郊一片区</v>
          </cell>
          <cell r="D58">
            <v>5000</v>
          </cell>
          <cell r="E58">
            <v>180000</v>
          </cell>
          <cell r="F58">
            <v>53235</v>
          </cell>
          <cell r="G58">
            <v>0.3042</v>
          </cell>
          <cell r="H58">
            <v>72</v>
          </cell>
          <cell r="I58">
            <v>5500</v>
          </cell>
          <cell r="J58">
            <v>198000</v>
          </cell>
          <cell r="K58">
            <v>60231.6</v>
          </cell>
          <cell r="L58">
            <v>5900</v>
          </cell>
          <cell r="M58">
            <v>212400</v>
          </cell>
          <cell r="N58">
            <v>64612.08</v>
          </cell>
          <cell r="O58">
            <v>1</v>
          </cell>
          <cell r="P58">
            <v>198000</v>
          </cell>
        </row>
        <row r="59">
          <cell r="A59">
            <v>514</v>
          </cell>
          <cell r="B59" t="str">
            <v>新津邓双镇岷江店</v>
          </cell>
          <cell r="C59" t="str">
            <v>城郊一片区</v>
          </cell>
          <cell r="D59">
            <v>7800</v>
          </cell>
          <cell r="E59">
            <v>280800</v>
          </cell>
          <cell r="F59">
            <v>90335.7</v>
          </cell>
          <cell r="G59">
            <v>0.3309</v>
          </cell>
          <cell r="H59">
            <v>138</v>
          </cell>
          <cell r="I59">
            <v>8424</v>
          </cell>
          <cell r="J59">
            <v>303264</v>
          </cell>
          <cell r="K59">
            <v>100350.0576</v>
          </cell>
          <cell r="L59">
            <v>8814</v>
          </cell>
          <cell r="M59">
            <v>317304</v>
          </cell>
          <cell r="N59">
            <v>104995.8936</v>
          </cell>
          <cell r="O59">
            <v>1</v>
          </cell>
          <cell r="P59">
            <v>303264</v>
          </cell>
        </row>
        <row r="60">
          <cell r="A60">
            <v>513</v>
          </cell>
          <cell r="B60" t="str">
            <v>武侯区顺和街店</v>
          </cell>
          <cell r="C60" t="str">
            <v>西北片区</v>
          </cell>
          <cell r="D60">
            <v>7800</v>
          </cell>
          <cell r="E60">
            <v>280800</v>
          </cell>
          <cell r="F60">
            <v>89625.9</v>
          </cell>
          <cell r="G60">
            <v>0.3283</v>
          </cell>
          <cell r="H60">
            <v>117</v>
          </cell>
          <cell r="I60">
            <v>8424</v>
          </cell>
          <cell r="J60">
            <v>303264</v>
          </cell>
          <cell r="K60">
            <v>99561.5712</v>
          </cell>
          <cell r="L60">
            <v>8814</v>
          </cell>
          <cell r="M60">
            <v>317304</v>
          </cell>
          <cell r="N60">
            <v>104170.9032</v>
          </cell>
          <cell r="O60">
            <v>1</v>
          </cell>
          <cell r="P60">
            <v>303264</v>
          </cell>
        </row>
        <row r="61">
          <cell r="A61">
            <v>102565</v>
          </cell>
          <cell r="B61" t="str">
            <v>武侯区佳灵路</v>
          </cell>
          <cell r="C61" t="str">
            <v>西北片区</v>
          </cell>
          <cell r="D61">
            <v>6500</v>
          </cell>
          <cell r="E61">
            <v>234000</v>
          </cell>
          <cell r="F61">
            <v>78533</v>
          </cell>
          <cell r="G61">
            <v>0.3452</v>
          </cell>
          <cell r="H61">
            <v>163</v>
          </cell>
          <cell r="I61">
            <v>7150</v>
          </cell>
          <cell r="J61">
            <v>257400</v>
          </cell>
          <cell r="K61">
            <v>88854.48</v>
          </cell>
          <cell r="L61">
            <v>7540</v>
          </cell>
          <cell r="M61">
            <v>271440</v>
          </cell>
          <cell r="N61">
            <v>93701.088</v>
          </cell>
          <cell r="O61">
            <v>1</v>
          </cell>
          <cell r="P61">
            <v>257400</v>
          </cell>
        </row>
        <row r="62">
          <cell r="A62">
            <v>101453</v>
          </cell>
          <cell r="B62" t="str">
            <v>温江区公平街道江安路药店</v>
          </cell>
          <cell r="C62" t="str">
            <v>城郊二片区</v>
          </cell>
          <cell r="D62">
            <v>6500</v>
          </cell>
          <cell r="E62">
            <v>234000</v>
          </cell>
          <cell r="F62">
            <v>72140.25</v>
          </cell>
          <cell r="G62">
            <v>0.3171</v>
          </cell>
          <cell r="H62">
            <v>103</v>
          </cell>
          <cell r="I62">
            <v>7020</v>
          </cell>
          <cell r="J62">
            <v>252720</v>
          </cell>
          <cell r="K62">
            <v>80137.512</v>
          </cell>
          <cell r="L62">
            <v>7410</v>
          </cell>
          <cell r="M62">
            <v>266760</v>
          </cell>
          <cell r="N62">
            <v>84589.596</v>
          </cell>
          <cell r="O62">
            <v>1</v>
          </cell>
          <cell r="P62">
            <v>252720</v>
          </cell>
        </row>
        <row r="63">
          <cell r="A63">
            <v>106066</v>
          </cell>
          <cell r="B63" t="str">
            <v>梨花街</v>
          </cell>
          <cell r="C63" t="str">
            <v>旗舰片区</v>
          </cell>
          <cell r="D63">
            <v>6500</v>
          </cell>
          <cell r="E63">
            <v>234000</v>
          </cell>
          <cell r="F63">
            <v>81740.75</v>
          </cell>
          <cell r="G63">
            <v>0.3593</v>
          </cell>
          <cell r="H63">
            <v>143</v>
          </cell>
          <cell r="I63">
            <v>7150</v>
          </cell>
          <cell r="J63">
            <v>257400</v>
          </cell>
          <cell r="K63">
            <v>92483.82</v>
          </cell>
          <cell r="L63">
            <v>7540</v>
          </cell>
          <cell r="M63">
            <v>271440</v>
          </cell>
          <cell r="N63">
            <v>97528.392</v>
          </cell>
          <cell r="O63">
            <v>1</v>
          </cell>
          <cell r="P63">
            <v>257400</v>
          </cell>
        </row>
        <row r="64">
          <cell r="A64">
            <v>329</v>
          </cell>
          <cell r="B64" t="str">
            <v>温江店</v>
          </cell>
          <cell r="C64" t="str">
            <v>城郊二片区</v>
          </cell>
          <cell r="D64">
            <v>4300</v>
          </cell>
          <cell r="E64">
            <v>154800</v>
          </cell>
          <cell r="F64">
            <v>20769</v>
          </cell>
          <cell r="G64">
            <v>0.138</v>
          </cell>
          <cell r="H64">
            <v>39</v>
          </cell>
          <cell r="I64">
            <v>4730</v>
          </cell>
          <cell r="J64">
            <v>170280</v>
          </cell>
          <cell r="K64">
            <v>23498.64</v>
          </cell>
          <cell r="L64">
            <v>4988</v>
          </cell>
          <cell r="M64">
            <v>179568</v>
          </cell>
          <cell r="N64">
            <v>24780.384</v>
          </cell>
          <cell r="O64">
            <v>1</v>
          </cell>
          <cell r="P64">
            <v>170280</v>
          </cell>
        </row>
        <row r="65">
          <cell r="A65">
            <v>102479</v>
          </cell>
          <cell r="B65" t="str">
            <v>锦江区劼人路药店</v>
          </cell>
          <cell r="C65" t="str">
            <v>城中片区</v>
          </cell>
          <cell r="D65">
            <v>4800</v>
          </cell>
          <cell r="E65">
            <v>172800</v>
          </cell>
          <cell r="F65">
            <v>56246.4</v>
          </cell>
          <cell r="G65">
            <v>0.3348</v>
          </cell>
          <cell r="H65">
            <v>103</v>
          </cell>
          <cell r="I65">
            <v>5280</v>
          </cell>
          <cell r="J65">
            <v>190080</v>
          </cell>
          <cell r="K65">
            <v>63638.784</v>
          </cell>
          <cell r="L65">
            <v>5664</v>
          </cell>
          <cell r="M65">
            <v>203904</v>
          </cell>
          <cell r="N65">
            <v>68267.0592</v>
          </cell>
          <cell r="O65">
            <v>1</v>
          </cell>
          <cell r="P65">
            <v>190080</v>
          </cell>
        </row>
        <row r="66">
          <cell r="A66">
            <v>359</v>
          </cell>
          <cell r="B66" t="str">
            <v>枣子巷药店</v>
          </cell>
          <cell r="C66" t="str">
            <v>西北片区</v>
          </cell>
          <cell r="D66">
            <v>6400</v>
          </cell>
          <cell r="E66">
            <v>230400</v>
          </cell>
          <cell r="F66">
            <v>57881.6</v>
          </cell>
          <cell r="G66">
            <v>0.2584</v>
          </cell>
          <cell r="H66">
            <v>110</v>
          </cell>
          <cell r="I66">
            <v>7040</v>
          </cell>
          <cell r="J66">
            <v>253440</v>
          </cell>
          <cell r="K66">
            <v>65488.896</v>
          </cell>
          <cell r="L66">
            <v>7424</v>
          </cell>
          <cell r="M66">
            <v>267264</v>
          </cell>
          <cell r="N66">
            <v>69061.0176</v>
          </cell>
          <cell r="O66">
            <v>1</v>
          </cell>
          <cell r="P66">
            <v>253440</v>
          </cell>
        </row>
        <row r="67">
          <cell r="A67">
            <v>106865</v>
          </cell>
          <cell r="B67" t="str">
            <v>丝竹路</v>
          </cell>
          <cell r="C67" t="str">
            <v>城中片区</v>
          </cell>
          <cell r="D67">
            <v>3800</v>
          </cell>
          <cell r="E67">
            <v>136800</v>
          </cell>
          <cell r="F67">
            <v>36734.6</v>
          </cell>
          <cell r="G67">
            <v>0.2762</v>
          </cell>
          <cell r="H67">
            <v>81</v>
          </cell>
          <cell r="I67">
            <v>4370</v>
          </cell>
          <cell r="J67">
            <v>157320</v>
          </cell>
          <cell r="K67">
            <v>43451.784</v>
          </cell>
          <cell r="L67">
            <v>4750</v>
          </cell>
          <cell r="M67">
            <v>171000</v>
          </cell>
          <cell r="N67">
            <v>47230.2</v>
          </cell>
          <cell r="O67">
            <v>1</v>
          </cell>
          <cell r="P67">
            <v>157320</v>
          </cell>
        </row>
        <row r="68">
          <cell r="A68">
            <v>594</v>
          </cell>
          <cell r="B68" t="str">
            <v>大邑县安仁镇千禧街药店</v>
          </cell>
          <cell r="C68" t="str">
            <v>城郊一片区</v>
          </cell>
          <cell r="D68">
            <v>3800</v>
          </cell>
          <cell r="E68">
            <v>136800</v>
          </cell>
          <cell r="F68">
            <v>41057.1</v>
          </cell>
          <cell r="G68">
            <v>0.3087</v>
          </cell>
          <cell r="H68">
            <v>59</v>
          </cell>
          <cell r="I68">
            <v>4370</v>
          </cell>
          <cell r="J68">
            <v>157320</v>
          </cell>
          <cell r="K68">
            <v>48564.684</v>
          </cell>
          <cell r="L68">
            <v>4750</v>
          </cell>
          <cell r="M68">
            <v>171000</v>
          </cell>
          <cell r="N68">
            <v>52787.7</v>
          </cell>
          <cell r="O68">
            <v>1</v>
          </cell>
          <cell r="P68">
            <v>157320</v>
          </cell>
        </row>
        <row r="69">
          <cell r="A69">
            <v>752</v>
          </cell>
          <cell r="B69" t="str">
            <v>大药房连锁有限公司武侯区聚萃街药店</v>
          </cell>
          <cell r="C69" t="str">
            <v>西北片区</v>
          </cell>
          <cell r="D69">
            <v>3800</v>
          </cell>
          <cell r="E69">
            <v>136800</v>
          </cell>
          <cell r="F69">
            <v>42161</v>
          </cell>
          <cell r="G69">
            <v>0.317</v>
          </cell>
          <cell r="H69">
            <v>68</v>
          </cell>
          <cell r="I69">
            <v>4370</v>
          </cell>
          <cell r="J69">
            <v>157320</v>
          </cell>
          <cell r="K69">
            <v>49870.44</v>
          </cell>
          <cell r="L69">
            <v>4750</v>
          </cell>
          <cell r="M69">
            <v>171000</v>
          </cell>
          <cell r="N69">
            <v>54207</v>
          </cell>
          <cell r="O69">
            <v>1</v>
          </cell>
          <cell r="P69">
            <v>157320</v>
          </cell>
        </row>
        <row r="70">
          <cell r="A70">
            <v>113023</v>
          </cell>
          <cell r="B70" t="str">
            <v>云龙南路</v>
          </cell>
          <cell r="C70" t="str">
            <v>城中片区</v>
          </cell>
          <cell r="D70">
            <v>2500</v>
          </cell>
          <cell r="E70">
            <v>90000</v>
          </cell>
          <cell r="F70">
            <v>13413.75</v>
          </cell>
          <cell r="G70">
            <v>0.1533</v>
          </cell>
          <cell r="H70">
            <v>47</v>
          </cell>
          <cell r="I70">
            <v>2750</v>
          </cell>
          <cell r="J70">
            <v>99000</v>
          </cell>
          <cell r="K70">
            <v>15176.7</v>
          </cell>
          <cell r="L70">
            <v>3125</v>
          </cell>
          <cell r="M70">
            <v>112500</v>
          </cell>
          <cell r="N70">
            <v>17246.25</v>
          </cell>
          <cell r="O70">
            <v>1</v>
          </cell>
          <cell r="P70">
            <v>99000</v>
          </cell>
        </row>
        <row r="71">
          <cell r="A71">
            <v>377</v>
          </cell>
          <cell r="B71" t="str">
            <v>新园大道药店</v>
          </cell>
          <cell r="C71" t="str">
            <v>东南片区</v>
          </cell>
          <cell r="D71">
            <v>7500</v>
          </cell>
          <cell r="E71">
            <v>270000</v>
          </cell>
          <cell r="F71">
            <v>85050</v>
          </cell>
          <cell r="G71">
            <v>0.324</v>
          </cell>
          <cell r="H71">
            <v>132</v>
          </cell>
          <cell r="I71">
            <v>8100</v>
          </cell>
          <cell r="J71">
            <v>291600</v>
          </cell>
          <cell r="K71">
            <v>94478.4</v>
          </cell>
          <cell r="L71">
            <v>8475</v>
          </cell>
          <cell r="M71">
            <v>305100</v>
          </cell>
          <cell r="N71">
            <v>98852.4</v>
          </cell>
          <cell r="O71">
            <v>1</v>
          </cell>
          <cell r="P71">
            <v>291600</v>
          </cell>
        </row>
        <row r="72">
          <cell r="A72">
            <v>744</v>
          </cell>
          <cell r="B72" t="str">
            <v>武侯区科华街药店</v>
          </cell>
          <cell r="C72" t="str">
            <v>城中片区</v>
          </cell>
          <cell r="D72">
            <v>7500</v>
          </cell>
          <cell r="E72">
            <v>270000</v>
          </cell>
          <cell r="F72">
            <v>79012.5</v>
          </cell>
          <cell r="G72">
            <v>0.301</v>
          </cell>
          <cell r="H72">
            <v>114</v>
          </cell>
          <cell r="I72">
            <v>8100</v>
          </cell>
          <cell r="J72">
            <v>291600</v>
          </cell>
          <cell r="K72">
            <v>87771.6</v>
          </cell>
          <cell r="L72">
            <v>8475</v>
          </cell>
          <cell r="M72">
            <v>305100</v>
          </cell>
          <cell r="N72">
            <v>91835.1</v>
          </cell>
          <cell r="O72">
            <v>1</v>
          </cell>
          <cell r="P72">
            <v>291600</v>
          </cell>
        </row>
        <row r="73">
          <cell r="A73">
            <v>747</v>
          </cell>
          <cell r="B73" t="str">
            <v>郫县郫筒镇一环路东南段药店</v>
          </cell>
          <cell r="C73" t="str">
            <v>城中片区</v>
          </cell>
          <cell r="D73">
            <v>7500</v>
          </cell>
          <cell r="E73">
            <v>270000</v>
          </cell>
          <cell r="F73">
            <v>50400</v>
          </cell>
          <cell r="G73">
            <v>0.192</v>
          </cell>
          <cell r="H73">
            <v>73</v>
          </cell>
          <cell r="I73">
            <v>8100</v>
          </cell>
          <cell r="J73">
            <v>291600</v>
          </cell>
          <cell r="K73">
            <v>55987.2</v>
          </cell>
          <cell r="L73">
            <v>8475</v>
          </cell>
          <cell r="M73">
            <v>305100</v>
          </cell>
          <cell r="N73">
            <v>58579.2</v>
          </cell>
          <cell r="O73">
            <v>1</v>
          </cell>
          <cell r="P73">
            <v>291600</v>
          </cell>
        </row>
        <row r="74">
          <cell r="A74">
            <v>114069</v>
          </cell>
          <cell r="B74" t="str">
            <v>剑南大道店</v>
          </cell>
          <cell r="C74" t="str">
            <v>东南片区</v>
          </cell>
          <cell r="D74">
            <v>2500</v>
          </cell>
          <cell r="E74">
            <v>90000</v>
          </cell>
          <cell r="F74">
            <v>30476.25</v>
          </cell>
          <cell r="G74">
            <v>0.3483</v>
          </cell>
          <cell r="H74">
            <v>41</v>
          </cell>
          <cell r="I74">
            <v>2750</v>
          </cell>
          <cell r="J74">
            <v>99000</v>
          </cell>
          <cell r="K74">
            <v>34481.7</v>
          </cell>
          <cell r="L74">
            <v>3125</v>
          </cell>
          <cell r="M74">
            <v>112500</v>
          </cell>
          <cell r="N74">
            <v>39183.75</v>
          </cell>
          <cell r="O74">
            <v>1</v>
          </cell>
          <cell r="P74">
            <v>99000</v>
          </cell>
        </row>
        <row r="75">
          <cell r="A75">
            <v>113833</v>
          </cell>
          <cell r="B75" t="str">
            <v>光华西一路</v>
          </cell>
          <cell r="C75" t="str">
            <v>西北片区</v>
          </cell>
          <cell r="D75">
            <v>2500</v>
          </cell>
          <cell r="E75">
            <v>90000</v>
          </cell>
          <cell r="F75">
            <v>26101.25</v>
          </cell>
          <cell r="G75">
            <v>0.2983</v>
          </cell>
          <cell r="H75">
            <v>47</v>
          </cell>
          <cell r="I75">
            <v>2750</v>
          </cell>
          <cell r="J75">
            <v>99000</v>
          </cell>
          <cell r="K75">
            <v>29531.7</v>
          </cell>
          <cell r="L75">
            <v>3125</v>
          </cell>
          <cell r="M75">
            <v>112500</v>
          </cell>
          <cell r="N75">
            <v>33558.75</v>
          </cell>
          <cell r="O75">
            <v>1</v>
          </cell>
          <cell r="P75">
            <v>99000</v>
          </cell>
        </row>
        <row r="76">
          <cell r="A76">
            <v>103198</v>
          </cell>
          <cell r="B76" t="str">
            <v>贝森北路</v>
          </cell>
          <cell r="C76" t="str">
            <v>西北片区</v>
          </cell>
          <cell r="D76">
            <v>6200</v>
          </cell>
          <cell r="E76">
            <v>223200</v>
          </cell>
          <cell r="F76">
            <v>58698.5</v>
          </cell>
          <cell r="G76">
            <v>0.2705</v>
          </cell>
          <cell r="H76">
            <v>129</v>
          </cell>
          <cell r="I76">
            <v>6820</v>
          </cell>
          <cell r="J76">
            <v>245520</v>
          </cell>
          <cell r="K76">
            <v>66413.16</v>
          </cell>
          <cell r="L76">
            <v>7192</v>
          </cell>
          <cell r="M76">
            <v>258912</v>
          </cell>
          <cell r="N76">
            <v>70035.696</v>
          </cell>
          <cell r="O76">
            <v>1</v>
          </cell>
          <cell r="P76">
            <v>245520</v>
          </cell>
        </row>
        <row r="77">
          <cell r="A77">
            <v>720</v>
          </cell>
          <cell r="B77" t="str">
            <v>大邑县新场镇文昌街药店</v>
          </cell>
          <cell r="C77" t="str">
            <v>城郊一片区</v>
          </cell>
          <cell r="D77">
            <v>3700</v>
          </cell>
          <cell r="E77">
            <v>133200</v>
          </cell>
          <cell r="F77">
            <v>38720.5</v>
          </cell>
          <cell r="G77">
            <v>0.299</v>
          </cell>
          <cell r="H77">
            <v>58</v>
          </cell>
          <cell r="I77">
            <v>4255</v>
          </cell>
          <cell r="J77">
            <v>153180</v>
          </cell>
          <cell r="K77">
            <v>45800.82</v>
          </cell>
          <cell r="L77">
            <v>4625</v>
          </cell>
          <cell r="M77">
            <v>166500</v>
          </cell>
          <cell r="N77">
            <v>49783.5</v>
          </cell>
          <cell r="O77">
            <v>1</v>
          </cell>
          <cell r="P77">
            <v>153180</v>
          </cell>
        </row>
        <row r="78">
          <cell r="A78">
            <v>746</v>
          </cell>
          <cell r="B78" t="str">
            <v>大邑县晋原镇内蒙古大道桃源药店</v>
          </cell>
          <cell r="C78" t="str">
            <v>城郊一片区</v>
          </cell>
          <cell r="D78">
            <v>7400</v>
          </cell>
          <cell r="E78">
            <v>266400</v>
          </cell>
          <cell r="F78">
            <v>82517.4</v>
          </cell>
          <cell r="G78">
            <v>0.3186</v>
          </cell>
          <cell r="H78">
            <v>128</v>
          </cell>
          <cell r="I78">
            <v>7992</v>
          </cell>
          <cell r="J78">
            <v>287712</v>
          </cell>
          <cell r="K78">
            <v>91665.0432</v>
          </cell>
          <cell r="L78">
            <v>8362</v>
          </cell>
          <cell r="M78">
            <v>301032</v>
          </cell>
          <cell r="N78">
            <v>95908.7952</v>
          </cell>
          <cell r="O78">
            <v>1</v>
          </cell>
          <cell r="P78">
            <v>287712</v>
          </cell>
        </row>
        <row r="79">
          <cell r="A79">
            <v>539</v>
          </cell>
          <cell r="B79" t="str">
            <v>大邑县晋原镇子龙路店</v>
          </cell>
          <cell r="C79" t="str">
            <v>城郊一片区</v>
          </cell>
          <cell r="D79">
            <v>4600</v>
          </cell>
          <cell r="E79">
            <v>165600</v>
          </cell>
          <cell r="F79">
            <v>34550.6</v>
          </cell>
          <cell r="G79">
            <v>0.2146</v>
          </cell>
          <cell r="H79">
            <v>64</v>
          </cell>
          <cell r="I79">
            <v>5060</v>
          </cell>
          <cell r="J79">
            <v>182160</v>
          </cell>
          <cell r="K79">
            <v>39091.536</v>
          </cell>
          <cell r="L79">
            <v>5428</v>
          </cell>
          <cell r="M79">
            <v>195408</v>
          </cell>
          <cell r="N79">
            <v>41934.5568</v>
          </cell>
          <cell r="O79">
            <v>1</v>
          </cell>
          <cell r="P79">
            <v>182160</v>
          </cell>
        </row>
        <row r="80">
          <cell r="A80">
            <v>357</v>
          </cell>
          <cell r="B80" t="str">
            <v>清江东路药店</v>
          </cell>
          <cell r="C80" t="str">
            <v>西北片区</v>
          </cell>
          <cell r="D80">
            <v>7300</v>
          </cell>
          <cell r="E80">
            <v>262800</v>
          </cell>
          <cell r="F80">
            <v>73098.55</v>
          </cell>
          <cell r="G80">
            <v>0.2861</v>
          </cell>
          <cell r="H80">
            <v>93</v>
          </cell>
          <cell r="I80">
            <v>7884</v>
          </cell>
          <cell r="J80">
            <v>283824</v>
          </cell>
          <cell r="K80">
            <v>81202.0464</v>
          </cell>
          <cell r="L80">
            <v>8249</v>
          </cell>
          <cell r="M80">
            <v>296964</v>
          </cell>
          <cell r="N80">
            <v>84961.4004</v>
          </cell>
          <cell r="O80">
            <v>1</v>
          </cell>
          <cell r="P80">
            <v>283824</v>
          </cell>
        </row>
        <row r="81">
          <cell r="A81">
            <v>733</v>
          </cell>
          <cell r="B81" t="str">
            <v>双流区东升街道三强西路药店</v>
          </cell>
          <cell r="C81" t="str">
            <v>东南片区</v>
          </cell>
          <cell r="D81">
            <v>3600</v>
          </cell>
          <cell r="E81">
            <v>129600</v>
          </cell>
          <cell r="F81">
            <v>43457.4</v>
          </cell>
          <cell r="G81">
            <v>0.3449</v>
          </cell>
          <cell r="H81">
            <v>95</v>
          </cell>
          <cell r="I81">
            <v>4140</v>
          </cell>
          <cell r="J81">
            <v>149040</v>
          </cell>
          <cell r="K81">
            <v>51403.896</v>
          </cell>
          <cell r="L81">
            <v>4500</v>
          </cell>
          <cell r="M81">
            <v>162000</v>
          </cell>
          <cell r="N81">
            <v>55873.8</v>
          </cell>
          <cell r="O81">
            <v>1</v>
          </cell>
          <cell r="P81">
            <v>149040</v>
          </cell>
        </row>
        <row r="82">
          <cell r="A82">
            <v>102935</v>
          </cell>
          <cell r="B82" t="str">
            <v>青羊区童子街</v>
          </cell>
          <cell r="C82" t="str">
            <v>城中片区</v>
          </cell>
          <cell r="D82">
            <v>4500</v>
          </cell>
          <cell r="E82">
            <v>162000</v>
          </cell>
          <cell r="F82">
            <v>55896.75</v>
          </cell>
          <cell r="G82">
            <v>0.3549</v>
          </cell>
          <cell r="H82">
            <v>98</v>
          </cell>
          <cell r="I82">
            <v>4950</v>
          </cell>
          <cell r="J82">
            <v>178200</v>
          </cell>
          <cell r="K82">
            <v>63243.18</v>
          </cell>
          <cell r="L82">
            <v>5310</v>
          </cell>
          <cell r="M82">
            <v>191160</v>
          </cell>
          <cell r="N82">
            <v>67842.684</v>
          </cell>
          <cell r="O82">
            <v>1</v>
          </cell>
          <cell r="P82">
            <v>178200</v>
          </cell>
        </row>
        <row r="83">
          <cell r="A83">
            <v>104533</v>
          </cell>
          <cell r="B83" t="str">
            <v>潘家街店</v>
          </cell>
          <cell r="C83" t="str">
            <v>城郊一片区</v>
          </cell>
          <cell r="D83">
            <v>3600</v>
          </cell>
          <cell r="E83">
            <v>129600</v>
          </cell>
          <cell r="F83">
            <v>39412.8</v>
          </cell>
          <cell r="G83">
            <v>0.3128</v>
          </cell>
          <cell r="H83">
            <v>68</v>
          </cell>
          <cell r="I83">
            <v>4140</v>
          </cell>
          <cell r="J83">
            <v>149040</v>
          </cell>
          <cell r="K83">
            <v>46619.712</v>
          </cell>
          <cell r="L83">
            <v>4500</v>
          </cell>
          <cell r="M83">
            <v>162000</v>
          </cell>
          <cell r="N83">
            <v>50673.6</v>
          </cell>
          <cell r="O83">
            <v>1</v>
          </cell>
          <cell r="P83">
            <v>149040</v>
          </cell>
        </row>
        <row r="84">
          <cell r="A84">
            <v>723</v>
          </cell>
          <cell r="B84" t="str">
            <v>锦江区柳翠路药店</v>
          </cell>
          <cell r="C84" t="str">
            <v>城中片区</v>
          </cell>
          <cell r="D84">
            <v>3600</v>
          </cell>
          <cell r="E84">
            <v>129600</v>
          </cell>
          <cell r="F84">
            <v>32974.2</v>
          </cell>
          <cell r="G84">
            <v>0.2617</v>
          </cell>
          <cell r="H84">
            <v>69</v>
          </cell>
          <cell r="I84">
            <v>4140</v>
          </cell>
          <cell r="J84">
            <v>149040</v>
          </cell>
          <cell r="K84">
            <v>39003.768</v>
          </cell>
          <cell r="L84">
            <v>4500</v>
          </cell>
          <cell r="M84">
            <v>162000</v>
          </cell>
          <cell r="N84">
            <v>42395.4</v>
          </cell>
          <cell r="O84">
            <v>1</v>
          </cell>
          <cell r="P84">
            <v>149040</v>
          </cell>
        </row>
        <row r="85">
          <cell r="A85">
            <v>706</v>
          </cell>
          <cell r="B85" t="str">
            <v>都江堰幸福镇翔凤路药店</v>
          </cell>
          <cell r="C85" t="str">
            <v>城郊二片区</v>
          </cell>
          <cell r="D85">
            <v>3600</v>
          </cell>
          <cell r="E85">
            <v>129600</v>
          </cell>
          <cell r="F85">
            <v>40937.4</v>
          </cell>
          <cell r="G85">
            <v>0.3249</v>
          </cell>
          <cell r="H85">
            <v>54</v>
          </cell>
          <cell r="I85">
            <v>4140</v>
          </cell>
          <cell r="J85">
            <v>149040</v>
          </cell>
          <cell r="K85">
            <v>48423.096</v>
          </cell>
          <cell r="L85">
            <v>4500</v>
          </cell>
          <cell r="M85">
            <v>162000</v>
          </cell>
          <cell r="N85">
            <v>52633.8</v>
          </cell>
          <cell r="O85">
            <v>1</v>
          </cell>
          <cell r="P85">
            <v>149040</v>
          </cell>
        </row>
        <row r="86">
          <cell r="A86">
            <v>740</v>
          </cell>
          <cell r="B86" t="str">
            <v>成华区华康路药店</v>
          </cell>
          <cell r="C86" t="str">
            <v>东南片区</v>
          </cell>
          <cell r="D86">
            <v>3600</v>
          </cell>
          <cell r="E86">
            <v>129600</v>
          </cell>
          <cell r="F86">
            <v>42021</v>
          </cell>
          <cell r="G86">
            <v>0.3335</v>
          </cell>
          <cell r="H86">
            <v>68</v>
          </cell>
          <cell r="I86">
            <v>4140</v>
          </cell>
          <cell r="J86">
            <v>149040</v>
          </cell>
          <cell r="K86">
            <v>49704.84</v>
          </cell>
          <cell r="L86">
            <v>4500</v>
          </cell>
          <cell r="M86">
            <v>162000</v>
          </cell>
          <cell r="N86">
            <v>54027</v>
          </cell>
          <cell r="O86">
            <v>1</v>
          </cell>
          <cell r="P86">
            <v>149040</v>
          </cell>
        </row>
        <row r="87">
          <cell r="A87">
            <v>754</v>
          </cell>
          <cell r="B87" t="str">
            <v>崇州市崇阳镇尚贤坊街药店</v>
          </cell>
          <cell r="C87" t="str">
            <v>城郊二片区</v>
          </cell>
          <cell r="D87">
            <v>7100</v>
          </cell>
          <cell r="E87">
            <v>255600</v>
          </cell>
          <cell r="F87">
            <v>78202.95</v>
          </cell>
          <cell r="G87">
            <v>0.3147</v>
          </cell>
          <cell r="H87">
            <v>116</v>
          </cell>
          <cell r="I87">
            <v>7668</v>
          </cell>
          <cell r="J87">
            <v>276048</v>
          </cell>
          <cell r="K87">
            <v>86872.3056</v>
          </cell>
          <cell r="L87">
            <v>8023</v>
          </cell>
          <cell r="M87">
            <v>288828</v>
          </cell>
          <cell r="N87">
            <v>90894.1716</v>
          </cell>
          <cell r="O87">
            <v>1</v>
          </cell>
          <cell r="P87">
            <v>276048</v>
          </cell>
        </row>
        <row r="88">
          <cell r="A88">
            <v>727</v>
          </cell>
          <cell r="B88" t="str">
            <v>金牛区黄苑东街药店</v>
          </cell>
          <cell r="C88" t="str">
            <v>西北片区</v>
          </cell>
          <cell r="D88">
            <v>4400</v>
          </cell>
          <cell r="E88">
            <v>158400</v>
          </cell>
          <cell r="F88">
            <v>47509</v>
          </cell>
          <cell r="G88">
            <v>0.3085</v>
          </cell>
          <cell r="H88">
            <v>77</v>
          </cell>
          <cell r="I88">
            <v>4840</v>
          </cell>
          <cell r="J88">
            <v>174240</v>
          </cell>
          <cell r="K88">
            <v>53753.04</v>
          </cell>
          <cell r="L88">
            <v>5192</v>
          </cell>
          <cell r="M88">
            <v>186912</v>
          </cell>
          <cell r="N88">
            <v>57662.352</v>
          </cell>
          <cell r="O88">
            <v>1</v>
          </cell>
          <cell r="P88">
            <v>174240</v>
          </cell>
        </row>
        <row r="89">
          <cell r="A89">
            <v>106485</v>
          </cell>
          <cell r="B89" t="str">
            <v>元华二巷</v>
          </cell>
          <cell r="C89" t="str">
            <v>东南片区</v>
          </cell>
          <cell r="D89">
            <v>3500</v>
          </cell>
          <cell r="E89">
            <v>126000</v>
          </cell>
          <cell r="F89">
            <v>33712</v>
          </cell>
          <cell r="G89">
            <v>0.2752</v>
          </cell>
          <cell r="H89">
            <v>67</v>
          </cell>
          <cell r="I89">
            <v>4025</v>
          </cell>
          <cell r="J89">
            <v>144900</v>
          </cell>
          <cell r="K89">
            <v>39876.48</v>
          </cell>
          <cell r="L89">
            <v>4375</v>
          </cell>
          <cell r="M89">
            <v>157500</v>
          </cell>
          <cell r="N89">
            <v>43344</v>
          </cell>
          <cell r="O89">
            <v>1</v>
          </cell>
          <cell r="P89">
            <v>144900</v>
          </cell>
        </row>
        <row r="90">
          <cell r="A90">
            <v>108277</v>
          </cell>
          <cell r="B90" t="str">
            <v>四川太极金牛区银沙路药店</v>
          </cell>
          <cell r="C90" t="str">
            <v>西北片区</v>
          </cell>
          <cell r="D90">
            <v>3500</v>
          </cell>
          <cell r="E90">
            <v>126000</v>
          </cell>
          <cell r="F90">
            <v>29853.25</v>
          </cell>
          <cell r="G90">
            <v>0.2437</v>
          </cell>
          <cell r="H90">
            <v>79</v>
          </cell>
          <cell r="I90">
            <v>4025</v>
          </cell>
          <cell r="J90">
            <v>144900</v>
          </cell>
          <cell r="K90">
            <v>35312.13</v>
          </cell>
          <cell r="L90">
            <v>4375</v>
          </cell>
          <cell r="M90">
            <v>157500</v>
          </cell>
          <cell r="N90">
            <v>38382.75</v>
          </cell>
          <cell r="O90">
            <v>1</v>
          </cell>
          <cell r="P90">
            <v>144900</v>
          </cell>
        </row>
        <row r="91">
          <cell r="A91">
            <v>104838</v>
          </cell>
          <cell r="B91" t="str">
            <v>蜀州中路店</v>
          </cell>
          <cell r="C91" t="str">
            <v>城郊二片区</v>
          </cell>
          <cell r="D91">
            <v>3500</v>
          </cell>
          <cell r="E91">
            <v>126000</v>
          </cell>
          <cell r="F91">
            <v>36211</v>
          </cell>
          <cell r="G91">
            <v>0.2956</v>
          </cell>
          <cell r="H91">
            <v>72</v>
          </cell>
          <cell r="I91">
            <v>4025</v>
          </cell>
          <cell r="J91">
            <v>144900</v>
          </cell>
          <cell r="K91">
            <v>42832.44</v>
          </cell>
          <cell r="L91">
            <v>4375</v>
          </cell>
          <cell r="M91">
            <v>157500</v>
          </cell>
          <cell r="N91">
            <v>46557</v>
          </cell>
          <cell r="O91">
            <v>1</v>
          </cell>
          <cell r="P91">
            <v>144900</v>
          </cell>
        </row>
        <row r="92">
          <cell r="A92">
            <v>56</v>
          </cell>
          <cell r="B92" t="str">
            <v>三江店</v>
          </cell>
          <cell r="C92" t="str">
            <v>城郊二片区</v>
          </cell>
          <cell r="D92">
            <v>3500</v>
          </cell>
          <cell r="E92">
            <v>126000</v>
          </cell>
          <cell r="F92">
            <v>35868</v>
          </cell>
          <cell r="G92">
            <v>0.2928</v>
          </cell>
          <cell r="H92">
            <v>52</v>
          </cell>
          <cell r="I92">
            <v>4025</v>
          </cell>
          <cell r="J92">
            <v>144900</v>
          </cell>
          <cell r="K92">
            <v>42426.72</v>
          </cell>
          <cell r="L92">
            <v>4375</v>
          </cell>
          <cell r="M92">
            <v>157500</v>
          </cell>
          <cell r="N92">
            <v>46116</v>
          </cell>
          <cell r="O92">
            <v>1</v>
          </cell>
          <cell r="P92">
            <v>144900</v>
          </cell>
        </row>
        <row r="93">
          <cell r="A93">
            <v>710</v>
          </cell>
          <cell r="B93" t="str">
            <v>都江堰市蒲阳镇堰问道西路药店</v>
          </cell>
          <cell r="C93" t="str">
            <v>城郊二片区</v>
          </cell>
          <cell r="D93">
            <v>3500</v>
          </cell>
          <cell r="E93">
            <v>126000</v>
          </cell>
          <cell r="F93">
            <v>40559.75</v>
          </cell>
          <cell r="G93">
            <v>0.3311</v>
          </cell>
          <cell r="H93">
            <v>76</v>
          </cell>
          <cell r="I93">
            <v>4025</v>
          </cell>
          <cell r="J93">
            <v>144900</v>
          </cell>
          <cell r="K93">
            <v>47976.39</v>
          </cell>
          <cell r="L93">
            <v>4375</v>
          </cell>
          <cell r="M93">
            <v>157500</v>
          </cell>
          <cell r="N93">
            <v>52148.25</v>
          </cell>
          <cell r="O93">
            <v>1</v>
          </cell>
          <cell r="P93">
            <v>144900</v>
          </cell>
        </row>
        <row r="94">
          <cell r="A94">
            <v>738</v>
          </cell>
          <cell r="B94" t="str">
            <v>都江堰市蒲阳路药店</v>
          </cell>
          <cell r="C94" t="str">
            <v>城郊二片区</v>
          </cell>
          <cell r="D94">
            <v>3500</v>
          </cell>
          <cell r="E94">
            <v>126000</v>
          </cell>
          <cell r="F94">
            <v>36174.25</v>
          </cell>
          <cell r="G94">
            <v>0.2953</v>
          </cell>
          <cell r="H94">
            <v>52</v>
          </cell>
          <cell r="I94">
            <v>4025</v>
          </cell>
          <cell r="J94">
            <v>144900</v>
          </cell>
          <cell r="K94">
            <v>42788.97</v>
          </cell>
          <cell r="L94">
            <v>4375</v>
          </cell>
          <cell r="M94">
            <v>157500</v>
          </cell>
          <cell r="N94">
            <v>46509.75</v>
          </cell>
          <cell r="O94">
            <v>1</v>
          </cell>
          <cell r="P94">
            <v>144900</v>
          </cell>
        </row>
        <row r="95">
          <cell r="A95">
            <v>399</v>
          </cell>
          <cell r="B95" t="str">
            <v>高新天久北巷药店</v>
          </cell>
          <cell r="C95" t="str">
            <v>东南片区</v>
          </cell>
          <cell r="D95">
            <v>7000</v>
          </cell>
          <cell r="E95">
            <v>252000</v>
          </cell>
          <cell r="F95">
            <v>69678</v>
          </cell>
          <cell r="G95">
            <v>0.2844</v>
          </cell>
          <cell r="H95">
            <v>86</v>
          </cell>
          <cell r="I95">
            <v>7560</v>
          </cell>
          <cell r="J95">
            <v>272160</v>
          </cell>
          <cell r="K95">
            <v>77402.304</v>
          </cell>
          <cell r="L95">
            <v>7910</v>
          </cell>
          <cell r="M95">
            <v>284760</v>
          </cell>
          <cell r="N95">
            <v>80985.744</v>
          </cell>
          <cell r="O95">
            <v>1</v>
          </cell>
          <cell r="P95">
            <v>272160</v>
          </cell>
        </row>
        <row r="96">
          <cell r="A96">
            <v>103639</v>
          </cell>
          <cell r="B96" t="str">
            <v>金马河</v>
          </cell>
          <cell r="C96" t="str">
            <v>东南片区</v>
          </cell>
          <cell r="D96">
            <v>5800</v>
          </cell>
          <cell r="E96">
            <v>208800</v>
          </cell>
          <cell r="F96">
            <v>55662.6</v>
          </cell>
          <cell r="G96">
            <v>0.2742</v>
          </cell>
          <cell r="H96">
            <v>93</v>
          </cell>
          <cell r="I96">
            <v>6380</v>
          </cell>
          <cell r="J96">
            <v>229680</v>
          </cell>
          <cell r="K96">
            <v>62978.256</v>
          </cell>
          <cell r="L96">
            <v>6728</v>
          </cell>
          <cell r="M96">
            <v>242208</v>
          </cell>
          <cell r="N96">
            <v>66413.4336</v>
          </cell>
          <cell r="O96">
            <v>1</v>
          </cell>
          <cell r="P96">
            <v>229680</v>
          </cell>
        </row>
        <row r="97">
          <cell r="A97">
            <v>570</v>
          </cell>
          <cell r="B97" t="str">
            <v>大石西路药店</v>
          </cell>
          <cell r="C97" t="str">
            <v>西北片区</v>
          </cell>
          <cell r="D97">
            <v>4200</v>
          </cell>
          <cell r="E97">
            <v>151200</v>
          </cell>
          <cell r="F97">
            <v>42512.4</v>
          </cell>
          <cell r="G97">
            <v>0.2892</v>
          </cell>
          <cell r="H97">
            <v>73</v>
          </cell>
          <cell r="I97">
            <v>4620</v>
          </cell>
          <cell r="J97">
            <v>166320</v>
          </cell>
          <cell r="K97">
            <v>48099.744</v>
          </cell>
          <cell r="L97">
            <v>4956</v>
          </cell>
          <cell r="M97">
            <v>178416</v>
          </cell>
          <cell r="N97">
            <v>51597.9072</v>
          </cell>
          <cell r="O97">
            <v>1</v>
          </cell>
          <cell r="P97">
            <v>166320</v>
          </cell>
        </row>
        <row r="98">
          <cell r="A98">
            <v>732</v>
          </cell>
          <cell r="B98" t="str">
            <v>邛崃市羊安镇永康大道药店</v>
          </cell>
          <cell r="C98" t="str">
            <v>城郊一片区</v>
          </cell>
          <cell r="D98">
            <v>3300</v>
          </cell>
          <cell r="E98">
            <v>118800</v>
          </cell>
          <cell r="F98">
            <v>35296.8</v>
          </cell>
          <cell r="G98">
            <v>0.3056</v>
          </cell>
          <cell r="H98">
            <v>55</v>
          </cell>
          <cell r="I98">
            <v>3795</v>
          </cell>
          <cell r="J98">
            <v>136620</v>
          </cell>
          <cell r="K98">
            <v>41751.072</v>
          </cell>
          <cell r="L98">
            <v>4125</v>
          </cell>
          <cell r="M98">
            <v>148500</v>
          </cell>
          <cell r="N98">
            <v>45381.6</v>
          </cell>
          <cell r="O98">
            <v>1</v>
          </cell>
          <cell r="P98">
            <v>136620</v>
          </cell>
        </row>
        <row r="99">
          <cell r="A99">
            <v>104429</v>
          </cell>
          <cell r="B99" t="str">
            <v>大华街药店</v>
          </cell>
          <cell r="C99" t="str">
            <v>西北片区</v>
          </cell>
          <cell r="D99">
            <v>3300</v>
          </cell>
          <cell r="E99">
            <v>118800</v>
          </cell>
          <cell r="F99">
            <v>26126.1</v>
          </cell>
          <cell r="G99">
            <v>0.2262</v>
          </cell>
          <cell r="H99">
            <v>53</v>
          </cell>
          <cell r="I99">
            <v>3795</v>
          </cell>
          <cell r="J99">
            <v>136620</v>
          </cell>
          <cell r="K99">
            <v>30903.444</v>
          </cell>
          <cell r="L99">
            <v>4125</v>
          </cell>
          <cell r="M99">
            <v>148500</v>
          </cell>
          <cell r="N99">
            <v>33590.7</v>
          </cell>
          <cell r="O99">
            <v>1</v>
          </cell>
          <cell r="P99">
            <v>136620</v>
          </cell>
        </row>
        <row r="100">
          <cell r="A100">
            <v>726</v>
          </cell>
          <cell r="B100" t="str">
            <v>金牛区交大路第三药店</v>
          </cell>
          <cell r="C100" t="str">
            <v>西北片区</v>
          </cell>
          <cell r="D100">
            <v>6500</v>
          </cell>
          <cell r="E100">
            <v>234000</v>
          </cell>
          <cell r="F100">
            <v>64450.75</v>
          </cell>
          <cell r="G100">
            <v>0.2833</v>
          </cell>
          <cell r="H100">
            <v>108</v>
          </cell>
          <cell r="I100">
            <v>7020</v>
          </cell>
          <cell r="J100">
            <v>252720</v>
          </cell>
          <cell r="K100">
            <v>71595.576</v>
          </cell>
          <cell r="L100">
            <v>7345</v>
          </cell>
          <cell r="M100">
            <v>264420</v>
          </cell>
          <cell r="N100">
            <v>74910.186</v>
          </cell>
          <cell r="O100">
            <v>1</v>
          </cell>
          <cell r="P100">
            <v>252720</v>
          </cell>
        </row>
        <row r="101">
          <cell r="A101">
            <v>111219</v>
          </cell>
          <cell r="B101" t="str">
            <v>花照壁</v>
          </cell>
          <cell r="C101" t="str">
            <v>西北片区</v>
          </cell>
          <cell r="D101">
            <v>6300</v>
          </cell>
          <cell r="E101">
            <v>226800</v>
          </cell>
          <cell r="F101">
            <v>69986.7</v>
          </cell>
          <cell r="G101">
            <v>0.3174</v>
          </cell>
          <cell r="H101">
            <v>121</v>
          </cell>
          <cell r="I101">
            <v>6804</v>
          </cell>
          <cell r="J101">
            <v>244944</v>
          </cell>
          <cell r="K101">
            <v>77745.2256</v>
          </cell>
          <cell r="L101">
            <v>7119</v>
          </cell>
          <cell r="M101">
            <v>256284</v>
          </cell>
          <cell r="N101">
            <v>81344.5416</v>
          </cell>
          <cell r="O101">
            <v>1</v>
          </cell>
          <cell r="P101">
            <v>244944</v>
          </cell>
        </row>
        <row r="102">
          <cell r="A102">
            <v>572</v>
          </cell>
          <cell r="B102" t="str">
            <v>郫县郫筒镇东大街药店</v>
          </cell>
          <cell r="C102" t="str">
            <v>城中片区</v>
          </cell>
          <cell r="D102">
            <v>5200</v>
          </cell>
          <cell r="E102">
            <v>187200</v>
          </cell>
          <cell r="F102">
            <v>54836.6</v>
          </cell>
          <cell r="G102">
            <v>0.3013</v>
          </cell>
          <cell r="H102">
            <v>81</v>
          </cell>
          <cell r="I102">
            <v>5720</v>
          </cell>
          <cell r="J102">
            <v>205920</v>
          </cell>
          <cell r="K102">
            <v>62043.696</v>
          </cell>
          <cell r="L102">
            <v>6032</v>
          </cell>
          <cell r="M102">
            <v>217152</v>
          </cell>
          <cell r="N102">
            <v>65427.8976</v>
          </cell>
          <cell r="O102">
            <v>1</v>
          </cell>
          <cell r="P102">
            <v>205920</v>
          </cell>
        </row>
        <row r="103">
          <cell r="A103">
            <v>391</v>
          </cell>
          <cell r="B103" t="str">
            <v>金丝街药店</v>
          </cell>
          <cell r="C103" t="str">
            <v>城中片区</v>
          </cell>
          <cell r="D103">
            <v>6200</v>
          </cell>
          <cell r="E103">
            <v>223200</v>
          </cell>
          <cell r="F103">
            <v>76449.1</v>
          </cell>
          <cell r="G103">
            <v>0.3523</v>
          </cell>
          <cell r="H103">
            <v>101</v>
          </cell>
          <cell r="I103">
            <v>6696</v>
          </cell>
          <cell r="J103">
            <v>241056</v>
          </cell>
          <cell r="K103">
            <v>84924.0288</v>
          </cell>
          <cell r="L103">
            <v>7006</v>
          </cell>
          <cell r="M103">
            <v>252216</v>
          </cell>
          <cell r="N103">
            <v>88855.6968</v>
          </cell>
          <cell r="O103">
            <v>1</v>
          </cell>
          <cell r="P103">
            <v>241056</v>
          </cell>
        </row>
        <row r="104">
          <cell r="A104">
            <v>598</v>
          </cell>
          <cell r="B104" t="str">
            <v>锦江区水杉街药店</v>
          </cell>
          <cell r="C104" t="str">
            <v>东南片区</v>
          </cell>
          <cell r="D104">
            <v>6100</v>
          </cell>
          <cell r="E104">
            <v>219600</v>
          </cell>
          <cell r="F104">
            <v>70647.15</v>
          </cell>
          <cell r="G104">
            <v>0.3309</v>
          </cell>
          <cell r="H104">
            <v>122</v>
          </cell>
          <cell r="I104">
            <v>6588</v>
          </cell>
          <cell r="J104">
            <v>237168</v>
          </cell>
          <cell r="K104">
            <v>78478.8912</v>
          </cell>
          <cell r="L104">
            <v>6893</v>
          </cell>
          <cell r="M104">
            <v>248148</v>
          </cell>
          <cell r="N104">
            <v>82112.1732</v>
          </cell>
          <cell r="O104">
            <v>1</v>
          </cell>
          <cell r="P104">
            <v>237168</v>
          </cell>
        </row>
        <row r="105">
          <cell r="A105">
            <v>339</v>
          </cell>
          <cell r="B105" t="str">
            <v>沙河源药店</v>
          </cell>
          <cell r="C105" t="str">
            <v>西北片区</v>
          </cell>
          <cell r="D105">
            <v>3800</v>
          </cell>
          <cell r="E105">
            <v>136800</v>
          </cell>
          <cell r="F105">
            <v>41123.6</v>
          </cell>
          <cell r="G105">
            <v>0.3092</v>
          </cell>
          <cell r="H105">
            <v>69</v>
          </cell>
          <cell r="I105">
            <v>4180</v>
          </cell>
          <cell r="J105">
            <v>150480</v>
          </cell>
          <cell r="K105">
            <v>46528.416</v>
          </cell>
          <cell r="L105">
            <v>4484</v>
          </cell>
          <cell r="M105">
            <v>161424</v>
          </cell>
          <cell r="N105">
            <v>49912.3008</v>
          </cell>
          <cell r="O105">
            <v>1</v>
          </cell>
          <cell r="P105">
            <v>150480</v>
          </cell>
        </row>
        <row r="106">
          <cell r="A106">
            <v>737</v>
          </cell>
          <cell r="B106" t="str">
            <v>高新区大源北街药店</v>
          </cell>
          <cell r="C106" t="str">
            <v>东南片区</v>
          </cell>
          <cell r="D106">
            <v>7600</v>
          </cell>
          <cell r="E106">
            <v>273600</v>
          </cell>
          <cell r="F106">
            <v>82699.4</v>
          </cell>
          <cell r="G106">
            <v>0.3109</v>
          </cell>
          <cell r="H106">
            <v>135</v>
          </cell>
          <cell r="I106">
            <v>8360</v>
          </cell>
          <cell r="J106">
            <v>300960</v>
          </cell>
          <cell r="K106">
            <v>93568.464</v>
          </cell>
          <cell r="L106">
            <v>8664</v>
          </cell>
          <cell r="M106">
            <v>311904</v>
          </cell>
          <cell r="N106">
            <v>96970.9536</v>
          </cell>
          <cell r="O106">
            <v>1</v>
          </cell>
          <cell r="P106">
            <v>300960</v>
          </cell>
        </row>
        <row r="107">
          <cell r="A107">
            <v>549</v>
          </cell>
          <cell r="B107" t="str">
            <v>大邑县晋源镇东壕沟段药店</v>
          </cell>
          <cell r="C107" t="str">
            <v>城郊一片区</v>
          </cell>
          <cell r="D107">
            <v>3800</v>
          </cell>
          <cell r="E107">
            <v>136800</v>
          </cell>
          <cell r="F107">
            <v>35577.5</v>
          </cell>
          <cell r="G107">
            <v>0.2675</v>
          </cell>
          <cell r="H107">
            <v>55</v>
          </cell>
          <cell r="I107">
            <v>4180</v>
          </cell>
          <cell r="J107">
            <v>150480</v>
          </cell>
          <cell r="K107">
            <v>40253.4</v>
          </cell>
          <cell r="L107">
            <v>4484</v>
          </cell>
          <cell r="M107">
            <v>161424</v>
          </cell>
          <cell r="N107">
            <v>43180.92</v>
          </cell>
          <cell r="O107">
            <v>1</v>
          </cell>
          <cell r="P107">
            <v>150480</v>
          </cell>
        </row>
        <row r="108">
          <cell r="A108">
            <v>104430</v>
          </cell>
          <cell r="B108" t="str">
            <v>中和大道药店</v>
          </cell>
          <cell r="C108" t="str">
            <v>东南片区</v>
          </cell>
          <cell r="D108">
            <v>3000</v>
          </cell>
          <cell r="E108">
            <v>108000</v>
          </cell>
          <cell r="F108">
            <v>34408.5</v>
          </cell>
          <cell r="G108">
            <v>0.3277</v>
          </cell>
          <cell r="H108">
            <v>53</v>
          </cell>
          <cell r="I108">
            <v>3450</v>
          </cell>
          <cell r="J108">
            <v>124200</v>
          </cell>
          <cell r="K108">
            <v>40700.34</v>
          </cell>
          <cell r="L108">
            <v>3750</v>
          </cell>
          <cell r="M108">
            <v>135000</v>
          </cell>
          <cell r="N108">
            <v>44239.5</v>
          </cell>
          <cell r="O108">
            <v>1</v>
          </cell>
          <cell r="P108">
            <v>124200</v>
          </cell>
        </row>
        <row r="109">
          <cell r="A109">
            <v>102567</v>
          </cell>
          <cell r="B109" t="str">
            <v>新津武阳西路</v>
          </cell>
          <cell r="C109" t="str">
            <v>城郊一片区</v>
          </cell>
          <cell r="D109">
            <v>3000</v>
          </cell>
          <cell r="E109">
            <v>108000</v>
          </cell>
          <cell r="F109">
            <v>27111</v>
          </cell>
          <cell r="G109">
            <v>0.2582</v>
          </cell>
          <cell r="H109">
            <v>42</v>
          </cell>
          <cell r="I109">
            <v>3450</v>
          </cell>
          <cell r="J109">
            <v>124200</v>
          </cell>
          <cell r="K109">
            <v>32068.44</v>
          </cell>
          <cell r="L109">
            <v>3750</v>
          </cell>
          <cell r="M109">
            <v>135000</v>
          </cell>
          <cell r="N109">
            <v>34857</v>
          </cell>
          <cell r="O109">
            <v>1</v>
          </cell>
          <cell r="P109">
            <v>124200</v>
          </cell>
        </row>
        <row r="110">
          <cell r="A110">
            <v>105396</v>
          </cell>
          <cell r="B110" t="str">
            <v>武侯区航中路店</v>
          </cell>
          <cell r="C110" t="str">
            <v>东南片区</v>
          </cell>
          <cell r="D110">
            <v>3000</v>
          </cell>
          <cell r="E110">
            <v>108000</v>
          </cell>
          <cell r="F110">
            <v>35353.5</v>
          </cell>
          <cell r="G110">
            <v>0.3367</v>
          </cell>
          <cell r="H110">
            <v>57</v>
          </cell>
          <cell r="I110">
            <v>3450</v>
          </cell>
          <cell r="J110">
            <v>124200</v>
          </cell>
          <cell r="K110">
            <v>41818.14</v>
          </cell>
          <cell r="L110">
            <v>3750</v>
          </cell>
          <cell r="M110">
            <v>135000</v>
          </cell>
          <cell r="N110">
            <v>45454.5</v>
          </cell>
          <cell r="O110">
            <v>1</v>
          </cell>
          <cell r="P110">
            <v>124200</v>
          </cell>
        </row>
        <row r="111">
          <cell r="A111">
            <v>106568</v>
          </cell>
          <cell r="B111" t="str">
            <v>四川太极高新区中和公济桥路药店</v>
          </cell>
          <cell r="C111" t="str">
            <v>东南片区</v>
          </cell>
          <cell r="D111">
            <v>3000</v>
          </cell>
          <cell r="E111">
            <v>108000</v>
          </cell>
          <cell r="F111">
            <v>34965</v>
          </cell>
          <cell r="G111">
            <v>0.333</v>
          </cell>
          <cell r="H111">
            <v>62</v>
          </cell>
          <cell r="I111">
            <v>3450</v>
          </cell>
          <cell r="J111">
            <v>124200</v>
          </cell>
          <cell r="K111">
            <v>41358.6</v>
          </cell>
          <cell r="L111">
            <v>3750</v>
          </cell>
          <cell r="M111">
            <v>135000</v>
          </cell>
          <cell r="N111">
            <v>44955</v>
          </cell>
          <cell r="O111">
            <v>1</v>
          </cell>
          <cell r="P111">
            <v>124200</v>
          </cell>
        </row>
        <row r="112">
          <cell r="A112">
            <v>367</v>
          </cell>
          <cell r="B112" t="str">
            <v>金带街药店</v>
          </cell>
          <cell r="C112" t="str">
            <v>城郊二片区</v>
          </cell>
          <cell r="D112">
            <v>5000</v>
          </cell>
          <cell r="E112">
            <v>180000</v>
          </cell>
          <cell r="F112">
            <v>49262.5</v>
          </cell>
          <cell r="G112">
            <v>0.2815</v>
          </cell>
          <cell r="H112">
            <v>77</v>
          </cell>
          <cell r="I112">
            <v>5500</v>
          </cell>
          <cell r="J112">
            <v>198000</v>
          </cell>
          <cell r="K112">
            <v>55737</v>
          </cell>
          <cell r="L112">
            <v>5800</v>
          </cell>
          <cell r="M112">
            <v>208800</v>
          </cell>
          <cell r="N112">
            <v>58777.2</v>
          </cell>
          <cell r="O112">
            <v>1</v>
          </cell>
          <cell r="P112">
            <v>198000</v>
          </cell>
        </row>
        <row r="113">
          <cell r="A113">
            <v>713</v>
          </cell>
          <cell r="B113" t="str">
            <v>都江堰聚源镇药店</v>
          </cell>
          <cell r="C113" t="str">
            <v>城郊二片区</v>
          </cell>
          <cell r="D113">
            <v>3000</v>
          </cell>
          <cell r="E113">
            <v>108000</v>
          </cell>
          <cell r="F113">
            <v>35143.5</v>
          </cell>
          <cell r="G113">
            <v>0.3347</v>
          </cell>
          <cell r="H113">
            <v>36</v>
          </cell>
          <cell r="I113">
            <v>3450</v>
          </cell>
          <cell r="J113">
            <v>124200</v>
          </cell>
          <cell r="K113">
            <v>41569.74</v>
          </cell>
          <cell r="L113">
            <v>3750</v>
          </cell>
          <cell r="M113">
            <v>135000</v>
          </cell>
          <cell r="N113">
            <v>45184.5</v>
          </cell>
          <cell r="O113">
            <v>1</v>
          </cell>
          <cell r="P113">
            <v>124200</v>
          </cell>
        </row>
        <row r="114">
          <cell r="A114">
            <v>355</v>
          </cell>
          <cell r="B114" t="str">
            <v>双林路药店</v>
          </cell>
          <cell r="C114" t="str">
            <v>城中片区</v>
          </cell>
          <cell r="D114">
            <v>6000</v>
          </cell>
          <cell r="E114">
            <v>216000</v>
          </cell>
          <cell r="F114">
            <v>64722</v>
          </cell>
          <cell r="G114">
            <v>0.3082</v>
          </cell>
          <cell r="H114">
            <v>87</v>
          </cell>
          <cell r="I114">
            <v>6480</v>
          </cell>
          <cell r="J114">
            <v>233280</v>
          </cell>
          <cell r="K114">
            <v>71896.896</v>
          </cell>
          <cell r="L114">
            <v>6780</v>
          </cell>
          <cell r="M114">
            <v>244080</v>
          </cell>
          <cell r="N114">
            <v>75225.456</v>
          </cell>
          <cell r="O114">
            <v>1</v>
          </cell>
          <cell r="P114">
            <v>233280</v>
          </cell>
        </row>
        <row r="115">
          <cell r="A115">
            <v>349</v>
          </cell>
          <cell r="B115" t="str">
            <v>人民中路店</v>
          </cell>
          <cell r="C115" t="str">
            <v>城中片区</v>
          </cell>
          <cell r="D115">
            <v>4800</v>
          </cell>
          <cell r="E115">
            <v>172800</v>
          </cell>
          <cell r="F115">
            <v>55070.4</v>
          </cell>
          <cell r="G115">
            <v>0.3278</v>
          </cell>
          <cell r="H115">
            <v>96</v>
          </cell>
          <cell r="I115">
            <v>5280</v>
          </cell>
          <cell r="J115">
            <v>190080</v>
          </cell>
          <cell r="K115">
            <v>62308.224</v>
          </cell>
          <cell r="L115">
            <v>5568</v>
          </cell>
          <cell r="M115">
            <v>200448</v>
          </cell>
          <cell r="N115">
            <v>65706.8544</v>
          </cell>
          <cell r="O115">
            <v>1</v>
          </cell>
          <cell r="P115">
            <v>190080</v>
          </cell>
        </row>
        <row r="116">
          <cell r="A116">
            <v>107829</v>
          </cell>
          <cell r="B116" t="str">
            <v>四川太极金牛区解放路药店</v>
          </cell>
          <cell r="C116" t="str">
            <v>城中片区</v>
          </cell>
          <cell r="D116">
            <v>2800</v>
          </cell>
          <cell r="E116">
            <v>100800</v>
          </cell>
          <cell r="F116">
            <v>32859.4</v>
          </cell>
          <cell r="G116">
            <v>0.3353</v>
          </cell>
          <cell r="H116">
            <v>49</v>
          </cell>
          <cell r="I116">
            <v>3220</v>
          </cell>
          <cell r="J116">
            <v>115920</v>
          </cell>
          <cell r="K116">
            <v>38867.976</v>
          </cell>
          <cell r="L116">
            <v>3500</v>
          </cell>
          <cell r="M116">
            <v>126000</v>
          </cell>
          <cell r="N116">
            <v>42247.8</v>
          </cell>
          <cell r="O116">
            <v>1</v>
          </cell>
          <cell r="P116">
            <v>115920</v>
          </cell>
        </row>
        <row r="117">
          <cell r="A117">
            <v>573</v>
          </cell>
          <cell r="B117" t="str">
            <v>双流县西航港街道锦华路一段药店</v>
          </cell>
          <cell r="C117" t="str">
            <v>东南片区</v>
          </cell>
          <cell r="D117">
            <v>3500</v>
          </cell>
          <cell r="E117">
            <v>126000</v>
          </cell>
          <cell r="F117">
            <v>34349</v>
          </cell>
          <cell r="G117">
            <v>0.2804</v>
          </cell>
          <cell r="H117">
            <v>78</v>
          </cell>
          <cell r="I117">
            <v>3850</v>
          </cell>
          <cell r="J117">
            <v>138600</v>
          </cell>
          <cell r="K117">
            <v>38863.44</v>
          </cell>
          <cell r="L117">
            <v>4130</v>
          </cell>
          <cell r="M117">
            <v>148680</v>
          </cell>
          <cell r="N117">
            <v>41689.872</v>
          </cell>
          <cell r="O117">
            <v>1</v>
          </cell>
          <cell r="P117">
            <v>138600</v>
          </cell>
        </row>
        <row r="118">
          <cell r="A118">
            <v>308</v>
          </cell>
          <cell r="B118" t="str">
            <v>红星店</v>
          </cell>
          <cell r="C118" t="str">
            <v>城中片区</v>
          </cell>
          <cell r="D118">
            <v>5500</v>
          </cell>
          <cell r="E118">
            <v>198000</v>
          </cell>
          <cell r="F118">
            <v>66335.5</v>
          </cell>
          <cell r="G118">
            <v>0.3446</v>
          </cell>
          <cell r="H118">
            <v>80</v>
          </cell>
          <cell r="I118">
            <v>5940</v>
          </cell>
          <cell r="J118">
            <v>213840</v>
          </cell>
          <cell r="K118">
            <v>73689.264</v>
          </cell>
          <cell r="L118">
            <v>6215</v>
          </cell>
          <cell r="M118">
            <v>223740</v>
          </cell>
          <cell r="N118">
            <v>77100.804</v>
          </cell>
          <cell r="O118">
            <v>1</v>
          </cell>
          <cell r="P118">
            <v>213840</v>
          </cell>
        </row>
        <row r="119">
          <cell r="A119">
            <v>371</v>
          </cell>
          <cell r="B119" t="str">
            <v>兴义镇万兴路药店</v>
          </cell>
          <cell r="C119" t="str">
            <v>城郊一片区</v>
          </cell>
          <cell r="D119">
            <v>2600</v>
          </cell>
          <cell r="E119">
            <v>93600</v>
          </cell>
          <cell r="F119">
            <v>29120</v>
          </cell>
          <cell r="G119">
            <v>0.32</v>
          </cell>
          <cell r="H119">
            <v>48</v>
          </cell>
          <cell r="I119">
            <v>2990</v>
          </cell>
          <cell r="J119">
            <v>107640</v>
          </cell>
          <cell r="K119">
            <v>34444.8</v>
          </cell>
          <cell r="L119">
            <v>3250</v>
          </cell>
          <cell r="M119">
            <v>117000</v>
          </cell>
          <cell r="N119">
            <v>37440</v>
          </cell>
          <cell r="O119">
            <v>1</v>
          </cell>
          <cell r="P119">
            <v>107640</v>
          </cell>
        </row>
        <row r="120">
          <cell r="A120">
            <v>515</v>
          </cell>
          <cell r="B120" t="str">
            <v>成华区崔家店路药店</v>
          </cell>
          <cell r="C120" t="str">
            <v>城中片区</v>
          </cell>
          <cell r="D120">
            <v>6500</v>
          </cell>
          <cell r="E120">
            <v>234000</v>
          </cell>
          <cell r="F120">
            <v>70911.75</v>
          </cell>
          <cell r="G120">
            <v>0.3117</v>
          </cell>
          <cell r="H120">
            <v>107</v>
          </cell>
          <cell r="I120">
            <v>7150</v>
          </cell>
          <cell r="J120">
            <v>257400</v>
          </cell>
          <cell r="K120">
            <v>80231.58</v>
          </cell>
          <cell r="L120">
            <v>7410</v>
          </cell>
          <cell r="M120">
            <v>266760</v>
          </cell>
          <cell r="N120">
            <v>83149.092</v>
          </cell>
          <cell r="O120">
            <v>1</v>
          </cell>
          <cell r="P120">
            <v>257400</v>
          </cell>
        </row>
        <row r="121">
          <cell r="A121">
            <v>545</v>
          </cell>
          <cell r="B121" t="str">
            <v>龙潭西路店</v>
          </cell>
          <cell r="C121" t="str">
            <v>东南片区</v>
          </cell>
          <cell r="D121">
            <v>2500</v>
          </cell>
          <cell r="E121">
            <v>90000</v>
          </cell>
          <cell r="F121">
            <v>23257.5</v>
          </cell>
          <cell r="G121">
            <v>0.2658</v>
          </cell>
          <cell r="H121">
            <v>32</v>
          </cell>
          <cell r="I121">
            <v>2875</v>
          </cell>
          <cell r="J121">
            <v>103500</v>
          </cell>
          <cell r="K121">
            <v>27510.3</v>
          </cell>
          <cell r="L121">
            <v>3125</v>
          </cell>
          <cell r="M121">
            <v>112500</v>
          </cell>
          <cell r="N121">
            <v>29902.5</v>
          </cell>
          <cell r="O121">
            <v>1</v>
          </cell>
          <cell r="P121">
            <v>103500</v>
          </cell>
        </row>
        <row r="122">
          <cell r="A122">
            <v>102478</v>
          </cell>
          <cell r="B122" t="str">
            <v>锦江区静明路药店</v>
          </cell>
          <cell r="C122" t="str">
            <v>城中片区</v>
          </cell>
          <cell r="D122">
            <v>2500</v>
          </cell>
          <cell r="E122">
            <v>90000</v>
          </cell>
          <cell r="F122">
            <v>22496.25</v>
          </cell>
          <cell r="G122">
            <v>0.2571</v>
          </cell>
          <cell r="H122">
            <v>38</v>
          </cell>
          <cell r="I122">
            <v>2875</v>
          </cell>
          <cell r="J122">
            <v>103500</v>
          </cell>
          <cell r="K122">
            <v>26609.85</v>
          </cell>
          <cell r="L122">
            <v>3125</v>
          </cell>
          <cell r="M122">
            <v>112500</v>
          </cell>
          <cell r="N122">
            <v>28923.75</v>
          </cell>
          <cell r="O122">
            <v>1</v>
          </cell>
          <cell r="P122">
            <v>103500</v>
          </cell>
        </row>
        <row r="123">
          <cell r="A123">
            <v>753</v>
          </cell>
          <cell r="B123" t="str">
            <v>锦江区合欢树街药店</v>
          </cell>
          <cell r="C123" t="str">
            <v>东南片区</v>
          </cell>
          <cell r="D123">
            <v>2500</v>
          </cell>
          <cell r="E123">
            <v>90000</v>
          </cell>
          <cell r="F123">
            <v>23800</v>
          </cell>
          <cell r="G123">
            <v>0.272</v>
          </cell>
          <cell r="H123">
            <v>44</v>
          </cell>
          <cell r="I123">
            <v>2875</v>
          </cell>
          <cell r="J123">
            <v>103500</v>
          </cell>
          <cell r="K123">
            <v>28152</v>
          </cell>
          <cell r="L123">
            <v>3125</v>
          </cell>
          <cell r="M123">
            <v>112500</v>
          </cell>
          <cell r="N123">
            <v>30600</v>
          </cell>
          <cell r="O123">
            <v>1</v>
          </cell>
          <cell r="P123">
            <v>103500</v>
          </cell>
        </row>
        <row r="124">
          <cell r="A124">
            <v>110378</v>
          </cell>
          <cell r="B124" t="str">
            <v>都江堰宝莲路</v>
          </cell>
          <cell r="C124" t="str">
            <v>城郊二片区</v>
          </cell>
          <cell r="D124">
            <v>2500</v>
          </cell>
          <cell r="E124">
            <v>90000</v>
          </cell>
          <cell r="F124">
            <v>19503.75</v>
          </cell>
          <cell r="G124">
            <v>0.2229</v>
          </cell>
          <cell r="H124">
            <v>27</v>
          </cell>
          <cell r="I124">
            <v>2875</v>
          </cell>
          <cell r="J124">
            <v>103500</v>
          </cell>
          <cell r="K124">
            <v>23070.15</v>
          </cell>
          <cell r="L124">
            <v>3125</v>
          </cell>
          <cell r="M124">
            <v>112500</v>
          </cell>
          <cell r="N124">
            <v>25076.25</v>
          </cell>
          <cell r="O124">
            <v>1</v>
          </cell>
          <cell r="P124">
            <v>103500</v>
          </cell>
        </row>
        <row r="125">
          <cell r="A125">
            <v>591</v>
          </cell>
          <cell r="B125" t="str">
            <v>邛崃市临邛镇长安大道药店</v>
          </cell>
          <cell r="C125" t="str">
            <v>城郊一片区</v>
          </cell>
          <cell r="D125">
            <v>3000</v>
          </cell>
          <cell r="E125">
            <v>108000</v>
          </cell>
          <cell r="F125">
            <v>32812.5</v>
          </cell>
          <cell r="G125">
            <v>0.3125</v>
          </cell>
          <cell r="H125">
            <v>68</v>
          </cell>
          <cell r="I125">
            <v>3300</v>
          </cell>
          <cell r="J125">
            <v>118800</v>
          </cell>
          <cell r="K125">
            <v>37125</v>
          </cell>
          <cell r="L125">
            <v>3540</v>
          </cell>
          <cell r="M125">
            <v>127440</v>
          </cell>
          <cell r="N125">
            <v>39825</v>
          </cell>
          <cell r="O125">
            <v>1</v>
          </cell>
          <cell r="P125">
            <v>118800</v>
          </cell>
        </row>
        <row r="126">
          <cell r="A126">
            <v>52</v>
          </cell>
          <cell r="B126" t="str">
            <v>崇州中心店</v>
          </cell>
          <cell r="C126" t="str">
            <v>城郊二片区</v>
          </cell>
          <cell r="D126">
            <v>4000</v>
          </cell>
          <cell r="E126">
            <v>144000</v>
          </cell>
          <cell r="F126">
            <v>41818</v>
          </cell>
          <cell r="G126">
            <v>0.2987</v>
          </cell>
          <cell r="H126">
            <v>56</v>
          </cell>
          <cell r="I126">
            <v>4400</v>
          </cell>
          <cell r="J126">
            <v>158400</v>
          </cell>
          <cell r="K126">
            <v>47314.08</v>
          </cell>
          <cell r="L126">
            <v>4640</v>
          </cell>
          <cell r="M126">
            <v>167040</v>
          </cell>
          <cell r="N126">
            <v>49894.848</v>
          </cell>
          <cell r="O126">
            <v>1</v>
          </cell>
          <cell r="P126">
            <v>158400</v>
          </cell>
        </row>
        <row r="127">
          <cell r="A127">
            <v>111064</v>
          </cell>
          <cell r="B127" t="str">
            <v>涌泉店</v>
          </cell>
          <cell r="C127" t="str">
            <v>城郊一片区</v>
          </cell>
          <cell r="D127">
            <v>1500</v>
          </cell>
          <cell r="E127">
            <v>54000</v>
          </cell>
          <cell r="F127">
            <v>16353.75</v>
          </cell>
          <cell r="G127">
            <v>0.3115</v>
          </cell>
          <cell r="H127">
            <v>29</v>
          </cell>
          <cell r="I127">
            <v>1650</v>
          </cell>
          <cell r="J127">
            <v>59400</v>
          </cell>
          <cell r="K127">
            <v>18503.1</v>
          </cell>
          <cell r="L127">
            <v>1875</v>
          </cell>
          <cell r="M127">
            <v>67500</v>
          </cell>
          <cell r="N127">
            <v>21026.25</v>
          </cell>
          <cell r="O127">
            <v>1</v>
          </cell>
          <cell r="P127">
            <v>59400</v>
          </cell>
        </row>
        <row r="128">
          <cell r="A128">
            <v>351</v>
          </cell>
          <cell r="B128" t="str">
            <v>都江堰药店</v>
          </cell>
          <cell r="C128" t="str">
            <v>城郊二片区</v>
          </cell>
          <cell r="D128">
            <v>3500</v>
          </cell>
          <cell r="E128">
            <v>126000</v>
          </cell>
          <cell r="F128">
            <v>36088.5</v>
          </cell>
          <cell r="G128">
            <v>0.2946</v>
          </cell>
          <cell r="H128">
            <v>45</v>
          </cell>
          <cell r="I128">
            <v>3850</v>
          </cell>
          <cell r="J128">
            <v>138600</v>
          </cell>
          <cell r="K128">
            <v>40831.56</v>
          </cell>
          <cell r="L128">
            <v>4060</v>
          </cell>
          <cell r="M128">
            <v>146160</v>
          </cell>
          <cell r="N128">
            <v>43058.736</v>
          </cell>
          <cell r="O128">
            <v>1</v>
          </cell>
          <cell r="P128">
            <v>138600</v>
          </cell>
        </row>
        <row r="129">
          <cell r="A129">
            <v>704</v>
          </cell>
          <cell r="B129" t="str">
            <v>都江堰奎光路中段药店</v>
          </cell>
          <cell r="C129" t="str">
            <v>城郊二片区</v>
          </cell>
          <cell r="D129">
            <v>4100</v>
          </cell>
          <cell r="E129">
            <v>147600</v>
          </cell>
          <cell r="F129">
            <v>44198</v>
          </cell>
          <cell r="G129">
            <v>0.308</v>
          </cell>
          <cell r="H129">
            <v>66</v>
          </cell>
          <cell r="I129">
            <v>4510</v>
          </cell>
          <cell r="J129">
            <v>162360</v>
          </cell>
          <cell r="K129">
            <v>50006.88</v>
          </cell>
          <cell r="L129">
            <v>4715</v>
          </cell>
          <cell r="M129">
            <v>169740</v>
          </cell>
          <cell r="N129">
            <v>52279.92</v>
          </cell>
          <cell r="O129">
            <v>1</v>
          </cell>
          <cell r="P129">
            <v>162360</v>
          </cell>
        </row>
        <row r="130">
          <cell r="D130">
            <v>856600</v>
          </cell>
        </row>
        <row r="130">
          <cell r="F130">
            <v>8562490.3</v>
          </cell>
        </row>
        <row r="130">
          <cell r="I130">
            <v>948480</v>
          </cell>
          <cell r="J130">
            <v>34145280</v>
          </cell>
        </row>
        <row r="130">
          <cell r="L130">
            <v>690719</v>
          </cell>
          <cell r="M130">
            <v>24865884</v>
          </cell>
        </row>
        <row r="130">
          <cell r="P130" t="e">
            <v>#N/A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workbookViewId="0">
      <selection activeCell="C134" sqref="C134"/>
    </sheetView>
  </sheetViews>
  <sheetFormatPr defaultColWidth="9" defaultRowHeight="20" customHeight="1"/>
  <cols>
    <col min="1" max="1" width="5.125" style="19" customWidth="1"/>
    <col min="2" max="2" width="11.25" style="19" customWidth="1"/>
    <col min="3" max="3" width="30.5" style="19" customWidth="1"/>
    <col min="4" max="4" width="26.75" style="19" customWidth="1"/>
    <col min="5" max="5" width="18.25" style="20" customWidth="1"/>
    <col min="6" max="6" width="14.375" style="21" customWidth="1"/>
    <col min="7" max="8" width="12.625" style="22" hidden="1" customWidth="1"/>
    <col min="9" max="9" width="12.625" style="20" hidden="1" customWidth="1"/>
    <col min="10" max="16384" width="9" style="22"/>
  </cols>
  <sheetData>
    <row r="1" s="18" customFormat="1" ht="27" customHeight="1" spans="1:9">
      <c r="A1" s="23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5" t="s">
        <v>5</v>
      </c>
      <c r="G1" s="26" t="s">
        <v>6</v>
      </c>
      <c r="H1" s="26"/>
      <c r="I1" s="29"/>
    </row>
    <row r="2" customHeight="1" spans="1:9">
      <c r="A2" s="10">
        <v>1</v>
      </c>
      <c r="B2" s="10">
        <v>52</v>
      </c>
      <c r="C2" s="10" t="s">
        <v>7</v>
      </c>
      <c r="D2" s="10" t="s">
        <v>8</v>
      </c>
      <c r="E2" s="27">
        <v>99</v>
      </c>
      <c r="F2" s="28">
        <v>0.813552</v>
      </c>
      <c r="G2" s="27">
        <f>VLOOKUP(B:B,'[1]10月任务'!$A$1:$P$65536,16,0)</f>
        <v>158400</v>
      </c>
      <c r="H2" s="27">
        <f>F2*G2</f>
        <v>128866.6368</v>
      </c>
      <c r="I2" s="27">
        <v>1690</v>
      </c>
    </row>
    <row r="3" customHeight="1" spans="1:9">
      <c r="A3" s="10">
        <v>2</v>
      </c>
      <c r="B3" s="10">
        <v>54</v>
      </c>
      <c r="C3" s="10" t="s">
        <v>9</v>
      </c>
      <c r="D3" s="10" t="s">
        <v>8</v>
      </c>
      <c r="E3" s="27">
        <v>116</v>
      </c>
      <c r="F3" s="28">
        <v>0.8653</v>
      </c>
      <c r="G3" s="27">
        <f>VLOOKUP(B:B,'[1]10月任务'!$A$1:$P$65536,16,0)</f>
        <v>268272</v>
      </c>
      <c r="H3" s="27">
        <f t="shared" ref="H3:H34" si="0">F3*G3</f>
        <v>232135.7616</v>
      </c>
      <c r="I3" s="27">
        <v>3317</v>
      </c>
    </row>
    <row r="4" customHeight="1" spans="1:9">
      <c r="A4" s="10">
        <v>3</v>
      </c>
      <c r="B4" s="10">
        <v>56</v>
      </c>
      <c r="C4" s="10" t="s">
        <v>10</v>
      </c>
      <c r="D4" s="10" t="s">
        <v>8</v>
      </c>
      <c r="E4" s="27">
        <v>93</v>
      </c>
      <c r="F4" s="28">
        <v>0.806</v>
      </c>
      <c r="G4" s="27">
        <f>VLOOKUP(B:B,'[1]10月任务'!$A$1:$P$65536,16,0)</f>
        <v>144900</v>
      </c>
      <c r="H4" s="27">
        <f t="shared" si="0"/>
        <v>116789.4</v>
      </c>
      <c r="I4" s="27">
        <v>1585</v>
      </c>
    </row>
    <row r="5" customHeight="1" spans="1:9">
      <c r="A5" s="10">
        <v>4</v>
      </c>
      <c r="B5" s="10">
        <v>307</v>
      </c>
      <c r="C5" s="10" t="s">
        <v>11</v>
      </c>
      <c r="D5" s="10" t="s">
        <v>12</v>
      </c>
      <c r="E5" s="27">
        <v>813</v>
      </c>
      <c r="F5" s="28">
        <v>0.789684</v>
      </c>
      <c r="G5" s="27">
        <f>VLOOKUP(B:B,'[1]10月任务'!$A$1:$P$65536,16,0)</f>
        <v>1890000</v>
      </c>
      <c r="H5" s="27">
        <f t="shared" si="0"/>
        <v>1492502.76</v>
      </c>
      <c r="I5" s="27">
        <v>12641</v>
      </c>
    </row>
    <row r="6" customHeight="1" spans="1:9">
      <c r="A6" s="10">
        <v>5</v>
      </c>
      <c r="B6" s="10">
        <v>308</v>
      </c>
      <c r="C6" s="10" t="s">
        <v>13</v>
      </c>
      <c r="D6" s="10" t="s">
        <v>14</v>
      </c>
      <c r="E6" s="27">
        <v>163</v>
      </c>
      <c r="F6" s="28">
        <v>0.73236</v>
      </c>
      <c r="G6" s="27">
        <f>VLOOKUP(B:B,'[1]10月任务'!$A$1:$P$65536,16,0)</f>
        <v>213840</v>
      </c>
      <c r="H6" s="27">
        <f t="shared" si="0"/>
        <v>156607.8624</v>
      </c>
      <c r="I6" s="27">
        <v>2483</v>
      </c>
    </row>
    <row r="7" customHeight="1" spans="1:9">
      <c r="A7" s="10">
        <v>6</v>
      </c>
      <c r="B7" s="10">
        <v>311</v>
      </c>
      <c r="C7" s="10" t="s">
        <v>15</v>
      </c>
      <c r="D7" s="10" t="s">
        <v>16</v>
      </c>
      <c r="E7" s="27">
        <v>58</v>
      </c>
      <c r="F7" s="28">
        <v>0.8777</v>
      </c>
      <c r="G7" s="27">
        <f>VLOOKUP(B:B,'[1]10月任务'!$A$1:$P$65536,16,0)</f>
        <v>204120</v>
      </c>
      <c r="H7" s="27">
        <f t="shared" si="0"/>
        <v>179156.124</v>
      </c>
      <c r="I7" s="27">
        <v>869</v>
      </c>
    </row>
    <row r="8" customHeight="1" spans="1:9">
      <c r="A8" s="10">
        <v>7</v>
      </c>
      <c r="B8" s="10">
        <v>329</v>
      </c>
      <c r="C8" s="10" t="s">
        <v>17</v>
      </c>
      <c r="D8" s="10" t="s">
        <v>8</v>
      </c>
      <c r="E8" s="27">
        <v>70</v>
      </c>
      <c r="F8" s="28">
        <v>0.8578</v>
      </c>
      <c r="G8" s="27">
        <f>VLOOKUP(B:B,'[1]10月任务'!$A$1:$P$65536,16,0)</f>
        <v>170280</v>
      </c>
      <c r="H8" s="27">
        <f t="shared" si="0"/>
        <v>146066.184</v>
      </c>
      <c r="I8" s="27">
        <v>1203</v>
      </c>
    </row>
    <row r="9" customHeight="1" spans="1:9">
      <c r="A9" s="10">
        <v>8</v>
      </c>
      <c r="B9" s="10">
        <v>337</v>
      </c>
      <c r="C9" s="10" t="s">
        <v>18</v>
      </c>
      <c r="D9" s="10" t="s">
        <v>14</v>
      </c>
      <c r="E9" s="27">
        <v>422</v>
      </c>
      <c r="F9" s="28">
        <v>0.79101</v>
      </c>
      <c r="G9" s="27">
        <f>VLOOKUP(B:B,'[1]10月任务'!$A$1:$P$65536,16,0)</f>
        <v>1115100</v>
      </c>
      <c r="H9" s="27">
        <f t="shared" si="0"/>
        <v>882055.251</v>
      </c>
      <c r="I9" s="27">
        <v>7259</v>
      </c>
    </row>
    <row r="10" customHeight="1" spans="1:9">
      <c r="A10" s="10">
        <v>9</v>
      </c>
      <c r="B10" s="10">
        <v>339</v>
      </c>
      <c r="C10" s="10" t="s">
        <v>19</v>
      </c>
      <c r="D10" s="10" t="s">
        <v>16</v>
      </c>
      <c r="E10" s="27">
        <v>195</v>
      </c>
      <c r="F10" s="28">
        <v>0.712245</v>
      </c>
      <c r="G10" s="27">
        <f>VLOOKUP(B:B,'[1]10月任务'!$A$1:$P$65536,16,0)</f>
        <v>150480</v>
      </c>
      <c r="H10" s="27">
        <f t="shared" si="0"/>
        <v>107178.6276</v>
      </c>
      <c r="I10" s="27">
        <v>2105</v>
      </c>
    </row>
    <row r="11" customHeight="1" spans="1:9">
      <c r="A11" s="10">
        <v>10</v>
      </c>
      <c r="B11" s="10">
        <v>341</v>
      </c>
      <c r="C11" s="10" t="s">
        <v>20</v>
      </c>
      <c r="D11" s="10" t="s">
        <v>21</v>
      </c>
      <c r="E11" s="27">
        <v>300</v>
      </c>
      <c r="F11" s="28">
        <v>0.8637</v>
      </c>
      <c r="G11" s="27">
        <f>VLOOKUP(B:B,'[1]10月任务'!$A$1:$P$65536,16,0)</f>
        <v>718200</v>
      </c>
      <c r="H11" s="27">
        <f t="shared" si="0"/>
        <v>620309.34</v>
      </c>
      <c r="I11" s="27">
        <v>4400</v>
      </c>
    </row>
    <row r="12" customHeight="1" spans="1:9">
      <c r="A12" s="10">
        <v>11</v>
      </c>
      <c r="B12" s="10">
        <v>343</v>
      </c>
      <c r="C12" s="10" t="s">
        <v>22</v>
      </c>
      <c r="D12" s="10" t="s">
        <v>16</v>
      </c>
      <c r="E12" s="27">
        <v>165</v>
      </c>
      <c r="F12" s="28">
        <v>0.8597</v>
      </c>
      <c r="G12" s="27">
        <f>VLOOKUP(B:B,'[1]10月任务'!$A$1:$P$65536,16,0)</f>
        <v>680400</v>
      </c>
      <c r="H12" s="27">
        <f t="shared" si="0"/>
        <v>584939.88</v>
      </c>
      <c r="I12" s="27">
        <v>4744</v>
      </c>
    </row>
    <row r="13" customHeight="1" spans="1:9">
      <c r="A13" s="10">
        <v>12</v>
      </c>
      <c r="B13" s="10">
        <v>347</v>
      </c>
      <c r="C13" s="10" t="s">
        <v>23</v>
      </c>
      <c r="D13" s="10" t="s">
        <v>16</v>
      </c>
      <c r="E13" s="27">
        <v>93</v>
      </c>
      <c r="F13" s="28">
        <v>0.756738</v>
      </c>
      <c r="G13" s="27">
        <f>VLOOKUP(B:B,'[1]10月任务'!$A$1:$P$65536,16,0)</f>
        <v>127440</v>
      </c>
      <c r="H13" s="27">
        <f t="shared" si="0"/>
        <v>96438.69072</v>
      </c>
      <c r="I13" s="27">
        <v>1515</v>
      </c>
    </row>
    <row r="14" customHeight="1" spans="1:9">
      <c r="A14" s="10">
        <v>13</v>
      </c>
      <c r="B14" s="10">
        <v>349</v>
      </c>
      <c r="C14" s="10" t="s">
        <v>24</v>
      </c>
      <c r="D14" s="10" t="s">
        <v>14</v>
      </c>
      <c r="E14" s="27">
        <v>275</v>
      </c>
      <c r="F14" s="28">
        <v>0.691748</v>
      </c>
      <c r="G14" s="27">
        <f>VLOOKUP(B:B,'[1]10月任务'!$A$1:$P$65536,16,0)</f>
        <v>190080</v>
      </c>
      <c r="H14" s="27">
        <f t="shared" si="0"/>
        <v>131487.45984</v>
      </c>
      <c r="I14" s="27">
        <v>2957</v>
      </c>
    </row>
    <row r="15" customHeight="1" spans="1:9">
      <c r="A15" s="10">
        <v>14</v>
      </c>
      <c r="B15" s="10">
        <v>351</v>
      </c>
      <c r="C15" s="10" t="s">
        <v>25</v>
      </c>
      <c r="D15" s="10" t="s">
        <v>8</v>
      </c>
      <c r="E15" s="27">
        <v>70</v>
      </c>
      <c r="F15" s="28">
        <v>0.8649</v>
      </c>
      <c r="G15" s="27">
        <f>VLOOKUP(B:B,'[1]10月任务'!$A$1:$P$65536,16,0)</f>
        <v>138600</v>
      </c>
      <c r="H15" s="27">
        <f t="shared" si="0"/>
        <v>119875.14</v>
      </c>
      <c r="I15" s="27">
        <v>1373</v>
      </c>
    </row>
    <row r="16" customHeight="1" spans="1:9">
      <c r="A16" s="10">
        <v>15</v>
      </c>
      <c r="B16" s="10">
        <v>355</v>
      </c>
      <c r="C16" s="10" t="s">
        <v>26</v>
      </c>
      <c r="D16" s="10" t="s">
        <v>14</v>
      </c>
      <c r="E16" s="27">
        <v>154</v>
      </c>
      <c r="F16" s="28">
        <v>0.802332</v>
      </c>
      <c r="G16" s="27">
        <f>VLOOKUP(B:B,'[1]10月任务'!$A$1:$P$65536,16,0)</f>
        <v>233280</v>
      </c>
      <c r="H16" s="27">
        <f t="shared" si="0"/>
        <v>187168.00896</v>
      </c>
      <c r="I16" s="27">
        <v>2656</v>
      </c>
    </row>
    <row r="17" customHeight="1" spans="1:9">
      <c r="A17" s="10">
        <v>16</v>
      </c>
      <c r="B17" s="10">
        <v>357</v>
      </c>
      <c r="C17" s="10" t="s">
        <v>27</v>
      </c>
      <c r="D17" s="10" t="s">
        <v>16</v>
      </c>
      <c r="E17" s="27">
        <v>105</v>
      </c>
      <c r="F17" s="28">
        <v>0.8082</v>
      </c>
      <c r="G17" s="27">
        <f>VLOOKUP(B:B,'[1]10月任务'!$A$1:$P$65536,16,0)</f>
        <v>283824</v>
      </c>
      <c r="H17" s="27">
        <f t="shared" si="0"/>
        <v>229386.5568</v>
      </c>
      <c r="I17" s="27">
        <v>2863</v>
      </c>
    </row>
    <row r="18" customHeight="1" spans="1:9">
      <c r="A18" s="10">
        <v>17</v>
      </c>
      <c r="B18" s="10">
        <v>359</v>
      </c>
      <c r="C18" s="10" t="s">
        <v>28</v>
      </c>
      <c r="D18" s="10" t="s">
        <v>16</v>
      </c>
      <c r="E18" s="27">
        <v>139</v>
      </c>
      <c r="F18" s="28">
        <v>0.8525</v>
      </c>
      <c r="G18" s="27">
        <f>VLOOKUP(B:B,'[1]10月任务'!$A$1:$P$65536,16,0)</f>
        <v>253440</v>
      </c>
      <c r="H18" s="27">
        <f t="shared" si="0"/>
        <v>216057.6</v>
      </c>
      <c r="I18" s="27">
        <v>3385</v>
      </c>
    </row>
    <row r="19" customHeight="1" spans="1:9">
      <c r="A19" s="10">
        <v>18</v>
      </c>
      <c r="B19" s="10">
        <v>365</v>
      </c>
      <c r="C19" s="10" t="s">
        <v>29</v>
      </c>
      <c r="D19" s="10" t="s">
        <v>16</v>
      </c>
      <c r="E19" s="27">
        <v>121</v>
      </c>
      <c r="F19" s="28">
        <v>0.881</v>
      </c>
      <c r="G19" s="27">
        <f>VLOOKUP(B:B,'[1]10月任务'!$A$1:$P$65536,16,0)</f>
        <v>408240</v>
      </c>
      <c r="H19" s="27">
        <f t="shared" si="0"/>
        <v>359659.44</v>
      </c>
      <c r="I19" s="27">
        <v>3477</v>
      </c>
    </row>
    <row r="20" customHeight="1" spans="1:9">
      <c r="A20" s="10">
        <v>19</v>
      </c>
      <c r="B20" s="10">
        <v>367</v>
      </c>
      <c r="C20" s="10" t="s">
        <v>30</v>
      </c>
      <c r="D20" s="10" t="s">
        <v>8</v>
      </c>
      <c r="E20" s="27">
        <v>137</v>
      </c>
      <c r="F20" s="28">
        <v>0.805596</v>
      </c>
      <c r="G20" s="27">
        <f>VLOOKUP(B:B,'[1]10月任务'!$A$1:$P$65536,16,0)</f>
        <v>198000</v>
      </c>
      <c r="H20" s="27">
        <f t="shared" si="0"/>
        <v>159508.008</v>
      </c>
      <c r="I20" s="27">
        <v>2352</v>
      </c>
    </row>
    <row r="21" customHeight="1" spans="1:9">
      <c r="A21" s="10">
        <v>20</v>
      </c>
      <c r="B21" s="10">
        <v>371</v>
      </c>
      <c r="C21" s="10" t="s">
        <v>31</v>
      </c>
      <c r="D21" s="10" t="s">
        <v>32</v>
      </c>
      <c r="E21" s="27">
        <v>84</v>
      </c>
      <c r="F21" s="28">
        <v>0.783564</v>
      </c>
      <c r="G21" s="27">
        <f>VLOOKUP(B:B,'[1]10月任务'!$A$1:$P$65536,16,0)</f>
        <v>107640</v>
      </c>
      <c r="H21" s="27">
        <f t="shared" si="0"/>
        <v>84342.82896</v>
      </c>
      <c r="I21" s="27">
        <v>1435</v>
      </c>
    </row>
    <row r="22" customHeight="1" spans="1:9">
      <c r="A22" s="10">
        <v>21</v>
      </c>
      <c r="B22" s="10">
        <v>373</v>
      </c>
      <c r="C22" s="10" t="s">
        <v>33</v>
      </c>
      <c r="D22" s="10" t="s">
        <v>14</v>
      </c>
      <c r="E22" s="27">
        <v>370</v>
      </c>
      <c r="F22" s="28">
        <v>0.709258</v>
      </c>
      <c r="G22" s="27">
        <f>VLOOKUP(B:B,'[1]10月任务'!$A$1:$P$65536,16,0)</f>
        <v>349920</v>
      </c>
      <c r="H22" s="27">
        <f t="shared" si="0"/>
        <v>248183.55936</v>
      </c>
      <c r="I22" s="27">
        <v>3990</v>
      </c>
    </row>
    <row r="23" customHeight="1" spans="1:9">
      <c r="A23" s="10">
        <v>22</v>
      </c>
      <c r="B23" s="10">
        <v>377</v>
      </c>
      <c r="C23" s="10" t="s">
        <v>34</v>
      </c>
      <c r="D23" s="10" t="s">
        <v>35</v>
      </c>
      <c r="E23" s="27">
        <v>237</v>
      </c>
      <c r="F23" s="28">
        <v>0.802434</v>
      </c>
      <c r="G23" s="27">
        <f>VLOOKUP(B:B,'[1]10月任务'!$A$1:$P$65536,16,0)</f>
        <v>291600</v>
      </c>
      <c r="H23" s="27">
        <f t="shared" si="0"/>
        <v>233989.7544</v>
      </c>
      <c r="I23" s="27">
        <v>4086</v>
      </c>
    </row>
    <row r="24" customHeight="1" spans="1:9">
      <c r="A24" s="10">
        <v>23</v>
      </c>
      <c r="B24" s="10">
        <v>379</v>
      </c>
      <c r="C24" s="10" t="s">
        <v>36</v>
      </c>
      <c r="D24" s="10" t="s">
        <v>16</v>
      </c>
      <c r="E24" s="27">
        <v>233</v>
      </c>
      <c r="F24" s="28">
        <v>0.754188</v>
      </c>
      <c r="G24" s="27">
        <f>VLOOKUP(B:B,'[1]10月任务'!$A$1:$P$65536,16,0)</f>
        <v>311040</v>
      </c>
      <c r="H24" s="27">
        <f t="shared" si="0"/>
        <v>234582.63552</v>
      </c>
      <c r="I24" s="27">
        <v>4015</v>
      </c>
    </row>
    <row r="25" customHeight="1" spans="1:9">
      <c r="A25" s="10">
        <v>24</v>
      </c>
      <c r="B25" s="10">
        <v>385</v>
      </c>
      <c r="C25" s="10" t="s">
        <v>37</v>
      </c>
      <c r="D25" s="10" t="s">
        <v>32</v>
      </c>
      <c r="E25" s="27">
        <v>186</v>
      </c>
      <c r="F25" s="28">
        <v>0.822</v>
      </c>
      <c r="G25" s="27">
        <f>VLOOKUP(B:B,'[1]10月任务'!$A$1:$P$65536,16,0)</f>
        <v>434700</v>
      </c>
      <c r="H25" s="27">
        <f t="shared" si="0"/>
        <v>357323.4</v>
      </c>
      <c r="I25" s="27">
        <v>3066</v>
      </c>
    </row>
    <row r="26" customHeight="1" spans="1:9">
      <c r="A26" s="10">
        <v>25</v>
      </c>
      <c r="B26" s="10">
        <v>387</v>
      </c>
      <c r="C26" s="10" t="s">
        <v>38</v>
      </c>
      <c r="D26" s="10" t="s">
        <v>35</v>
      </c>
      <c r="E26" s="27">
        <v>142</v>
      </c>
      <c r="F26" s="28">
        <v>0.8343</v>
      </c>
      <c r="G26" s="27">
        <f>VLOOKUP(B:B,'[1]10月任务'!$A$1:$P$65536,16,0)</f>
        <v>321300</v>
      </c>
      <c r="H26" s="27">
        <f t="shared" si="0"/>
        <v>268060.59</v>
      </c>
      <c r="I26" s="27">
        <v>4078</v>
      </c>
    </row>
    <row r="27" customHeight="1" spans="1:9">
      <c r="A27" s="10">
        <v>26</v>
      </c>
      <c r="B27" s="10">
        <v>391</v>
      </c>
      <c r="C27" s="10" t="s">
        <v>39</v>
      </c>
      <c r="D27" s="10" t="s">
        <v>14</v>
      </c>
      <c r="E27" s="27">
        <v>181</v>
      </c>
      <c r="F27" s="28">
        <v>0.788052</v>
      </c>
      <c r="G27" s="27">
        <f>VLOOKUP(B:B,'[1]10月任务'!$A$1:$P$65536,16,0)</f>
        <v>241056</v>
      </c>
      <c r="H27" s="27">
        <f t="shared" si="0"/>
        <v>189964.662912</v>
      </c>
      <c r="I27" s="27">
        <v>3126</v>
      </c>
    </row>
    <row r="28" customHeight="1" spans="1:9">
      <c r="A28" s="10">
        <v>27</v>
      </c>
      <c r="B28" s="10">
        <v>399</v>
      </c>
      <c r="C28" s="10" t="s">
        <v>40</v>
      </c>
      <c r="D28" s="10" t="s">
        <v>35</v>
      </c>
      <c r="E28" s="27">
        <v>93</v>
      </c>
      <c r="F28" s="28">
        <v>0.8179</v>
      </c>
      <c r="G28" s="27">
        <f>VLOOKUP(B:B,'[1]10月任务'!$A$1:$P$65536,16,0)</f>
        <v>272160</v>
      </c>
      <c r="H28" s="27">
        <f t="shared" si="0"/>
        <v>222599.664</v>
      </c>
      <c r="I28" s="27">
        <v>2649</v>
      </c>
    </row>
    <row r="29" customHeight="1" spans="1:9">
      <c r="A29" s="10">
        <v>28</v>
      </c>
      <c r="B29" s="10">
        <v>511</v>
      </c>
      <c r="C29" s="10" t="s">
        <v>41</v>
      </c>
      <c r="D29" s="10" t="s">
        <v>14</v>
      </c>
      <c r="E29" s="27">
        <v>134</v>
      </c>
      <c r="F29" s="28">
        <v>0.8297</v>
      </c>
      <c r="G29" s="27">
        <f>VLOOKUP(B:B,'[1]10月任务'!$A$1:$P$65536,16,0)</f>
        <v>277200</v>
      </c>
      <c r="H29" s="27">
        <f t="shared" si="0"/>
        <v>229992.84</v>
      </c>
      <c r="I29" s="27">
        <v>3822</v>
      </c>
    </row>
    <row r="30" customHeight="1" spans="1:9">
      <c r="A30" s="10">
        <v>29</v>
      </c>
      <c r="B30" s="10">
        <v>513</v>
      </c>
      <c r="C30" s="10" t="s">
        <v>42</v>
      </c>
      <c r="D30" s="10" t="s">
        <v>16</v>
      </c>
      <c r="E30" s="27">
        <v>123</v>
      </c>
      <c r="F30" s="28">
        <v>0.8673</v>
      </c>
      <c r="G30" s="27">
        <f>VLOOKUP(B:B,'[1]10月任务'!$A$1:$P$65536,16,0)</f>
        <v>303264</v>
      </c>
      <c r="H30" s="27">
        <f t="shared" si="0"/>
        <v>263020.8672</v>
      </c>
      <c r="I30" s="27">
        <v>3542</v>
      </c>
    </row>
    <row r="31" customHeight="1" spans="1:9">
      <c r="A31" s="10">
        <v>30</v>
      </c>
      <c r="B31" s="10">
        <v>514</v>
      </c>
      <c r="C31" s="10" t="s">
        <v>43</v>
      </c>
      <c r="D31" s="10" t="s">
        <v>32</v>
      </c>
      <c r="E31" s="27">
        <v>147</v>
      </c>
      <c r="F31" s="28">
        <v>0.9251</v>
      </c>
      <c r="G31" s="27">
        <f>VLOOKUP(B:B,'[1]10月任务'!$A$1:$P$65536,16,0)</f>
        <v>303264</v>
      </c>
      <c r="H31" s="27">
        <f t="shared" si="0"/>
        <v>280549.5264</v>
      </c>
      <c r="I31" s="27">
        <v>4219</v>
      </c>
    </row>
    <row r="32" customHeight="1" spans="1:9">
      <c r="A32" s="10">
        <v>31</v>
      </c>
      <c r="B32" s="10">
        <v>515</v>
      </c>
      <c r="C32" s="10" t="s">
        <v>44</v>
      </c>
      <c r="D32" s="10" t="s">
        <v>14</v>
      </c>
      <c r="E32" s="27">
        <v>173</v>
      </c>
      <c r="F32" s="28">
        <v>0.8044</v>
      </c>
      <c r="G32" s="27">
        <f>VLOOKUP(B:B,'[1]10月任务'!$A$1:$P$65536,16,0)</f>
        <v>257400</v>
      </c>
      <c r="H32" s="27">
        <f t="shared" si="0"/>
        <v>207052.56</v>
      </c>
      <c r="I32" s="27">
        <v>3245</v>
      </c>
    </row>
    <row r="33" customHeight="1" spans="1:9">
      <c r="A33" s="10">
        <v>32</v>
      </c>
      <c r="B33" s="10">
        <v>517</v>
      </c>
      <c r="C33" s="10" t="s">
        <v>45</v>
      </c>
      <c r="D33" s="10" t="s">
        <v>14</v>
      </c>
      <c r="E33" s="27">
        <v>530</v>
      </c>
      <c r="F33" s="28">
        <v>0.769386</v>
      </c>
      <c r="G33" s="27">
        <f>VLOOKUP(B:B,'[1]10月任务'!$A$1:$P$65536,16,0)</f>
        <v>1188000</v>
      </c>
      <c r="H33" s="27">
        <f t="shared" si="0"/>
        <v>914030.568</v>
      </c>
      <c r="I33" s="27">
        <v>9125</v>
      </c>
    </row>
    <row r="34" customHeight="1" spans="1:9">
      <c r="A34" s="10">
        <v>33</v>
      </c>
      <c r="B34" s="10">
        <v>539</v>
      </c>
      <c r="C34" s="10" t="s">
        <v>46</v>
      </c>
      <c r="D34" s="10" t="s">
        <v>47</v>
      </c>
      <c r="E34" s="27">
        <v>67</v>
      </c>
      <c r="F34" s="28">
        <v>0.8653</v>
      </c>
      <c r="G34" s="27">
        <f>VLOOKUP(B:B,'[1]10月任务'!$A$1:$P$65536,16,0)</f>
        <v>182160</v>
      </c>
      <c r="H34" s="27">
        <f t="shared" si="0"/>
        <v>157623.048</v>
      </c>
      <c r="I34" s="27">
        <v>1944</v>
      </c>
    </row>
    <row r="35" customHeight="1" spans="1:9">
      <c r="A35" s="10">
        <v>34</v>
      </c>
      <c r="B35" s="10">
        <v>545</v>
      </c>
      <c r="C35" s="10" t="s">
        <v>48</v>
      </c>
      <c r="D35" s="10" t="s">
        <v>35</v>
      </c>
      <c r="E35" s="27">
        <v>91</v>
      </c>
      <c r="F35" s="28">
        <v>0.719146</v>
      </c>
      <c r="G35" s="27">
        <f>VLOOKUP(B:B,'[1]10月任务'!$A$1:$P$65536,16,0)</f>
        <v>103500</v>
      </c>
      <c r="H35" s="27">
        <f t="shared" ref="H35:H66" si="1">F35*G35</f>
        <v>74431.611</v>
      </c>
      <c r="I35" s="27">
        <v>978</v>
      </c>
    </row>
    <row r="36" customHeight="1" spans="1:9">
      <c r="A36" s="10">
        <v>35</v>
      </c>
      <c r="B36" s="10">
        <v>546</v>
      </c>
      <c r="C36" s="10" t="s">
        <v>49</v>
      </c>
      <c r="D36" s="10" t="s">
        <v>35</v>
      </c>
      <c r="E36" s="27">
        <v>179</v>
      </c>
      <c r="F36" s="28">
        <v>0.8202</v>
      </c>
      <c r="G36" s="27">
        <f>VLOOKUP(B:B,'[1]10月任务'!$A$1:$P$65536,16,0)</f>
        <v>361584</v>
      </c>
      <c r="H36" s="27">
        <f t="shared" si="1"/>
        <v>296571.1968</v>
      </c>
      <c r="I36" s="27">
        <v>5131</v>
      </c>
    </row>
    <row r="37" customHeight="1" spans="1:9">
      <c r="A37" s="10">
        <v>36</v>
      </c>
      <c r="B37" s="10">
        <v>549</v>
      </c>
      <c r="C37" s="10" t="s">
        <v>50</v>
      </c>
      <c r="D37" s="10" t="s">
        <v>47</v>
      </c>
      <c r="E37" s="27">
        <v>58</v>
      </c>
      <c r="F37" s="28">
        <v>0.8796</v>
      </c>
      <c r="G37" s="27">
        <f>VLOOKUP(B:B,'[1]10月任务'!$A$1:$P$65536,16,0)</f>
        <v>150480</v>
      </c>
      <c r="H37" s="27">
        <f t="shared" si="1"/>
        <v>132362.208</v>
      </c>
      <c r="I37" s="27">
        <v>1679</v>
      </c>
    </row>
    <row r="38" customHeight="1" spans="1:9">
      <c r="A38" s="10">
        <v>37</v>
      </c>
      <c r="B38" s="10">
        <v>570</v>
      </c>
      <c r="C38" s="10" t="s">
        <v>51</v>
      </c>
      <c r="D38" s="10" t="s">
        <v>16</v>
      </c>
      <c r="E38" s="27">
        <v>129</v>
      </c>
      <c r="F38" s="28">
        <v>0.813654</v>
      </c>
      <c r="G38" s="27">
        <f>VLOOKUP(B:B,'[1]10月任务'!$A$1:$P$65536,16,0)</f>
        <v>166320</v>
      </c>
      <c r="H38" s="27">
        <f t="shared" si="1"/>
        <v>135326.93328</v>
      </c>
      <c r="I38" s="27">
        <v>2214</v>
      </c>
    </row>
    <row r="39" customHeight="1" spans="1:9">
      <c r="A39" s="10">
        <v>38</v>
      </c>
      <c r="B39" s="10">
        <v>571</v>
      </c>
      <c r="C39" s="10" t="s">
        <v>52</v>
      </c>
      <c r="D39" s="10" t="s">
        <v>35</v>
      </c>
      <c r="E39" s="27">
        <v>194</v>
      </c>
      <c r="F39" s="28">
        <v>0.8312</v>
      </c>
      <c r="G39" s="27">
        <f>VLOOKUP(B:B,'[1]10月任务'!$A$1:$P$65536,16,0)</f>
        <v>585900</v>
      </c>
      <c r="H39" s="27">
        <f t="shared" si="1"/>
        <v>487000.08</v>
      </c>
      <c r="I39" s="27">
        <v>5562</v>
      </c>
    </row>
    <row r="40" customHeight="1" spans="1:9">
      <c r="A40" s="10">
        <v>39</v>
      </c>
      <c r="B40" s="10">
        <v>572</v>
      </c>
      <c r="C40" s="10" t="s">
        <v>53</v>
      </c>
      <c r="D40" s="10" t="s">
        <v>14</v>
      </c>
      <c r="E40" s="27">
        <v>142</v>
      </c>
      <c r="F40" s="28">
        <v>0.812736</v>
      </c>
      <c r="G40" s="27">
        <f>VLOOKUP(B:B,'[1]10月任务'!$A$1:$P$65536,16,0)</f>
        <v>205920</v>
      </c>
      <c r="H40" s="27">
        <f t="shared" si="1"/>
        <v>167358.59712</v>
      </c>
      <c r="I40" s="27">
        <v>2448</v>
      </c>
    </row>
    <row r="41" customHeight="1" spans="1:9">
      <c r="A41" s="10">
        <v>40</v>
      </c>
      <c r="B41" s="10">
        <v>573</v>
      </c>
      <c r="C41" s="10" t="s">
        <v>54</v>
      </c>
      <c r="D41" s="10" t="s">
        <v>35</v>
      </c>
      <c r="E41" s="27">
        <v>84</v>
      </c>
      <c r="F41" s="28">
        <v>0.8336</v>
      </c>
      <c r="G41" s="27">
        <f>VLOOKUP(B:B,'[1]10月任务'!$A$1:$P$65536,16,0)</f>
        <v>138600</v>
      </c>
      <c r="H41" s="27">
        <f t="shared" si="1"/>
        <v>115536.96</v>
      </c>
      <c r="I41" s="27">
        <v>2413</v>
      </c>
    </row>
    <row r="42" customHeight="1" spans="1:9">
      <c r="A42" s="10">
        <v>41</v>
      </c>
      <c r="B42" s="10">
        <v>578</v>
      </c>
      <c r="C42" s="10" t="s">
        <v>55</v>
      </c>
      <c r="D42" s="10" t="s">
        <v>14</v>
      </c>
      <c r="E42" s="27">
        <v>268</v>
      </c>
      <c r="F42" s="28">
        <v>0.811716</v>
      </c>
      <c r="G42" s="27">
        <f>VLOOKUP(B:B,'[1]10月任务'!$A$1:$P$65536,16,0)</f>
        <v>342144</v>
      </c>
      <c r="H42" s="27">
        <f t="shared" si="1"/>
        <v>277723.759104</v>
      </c>
      <c r="I42" s="27">
        <v>4612</v>
      </c>
    </row>
    <row r="43" customHeight="1" spans="1:9">
      <c r="A43" s="10">
        <v>42</v>
      </c>
      <c r="B43" s="10">
        <v>581</v>
      </c>
      <c r="C43" s="10" t="s">
        <v>56</v>
      </c>
      <c r="D43" s="10" t="s">
        <v>14</v>
      </c>
      <c r="E43" s="27">
        <v>232</v>
      </c>
      <c r="F43" s="28">
        <v>0.823</v>
      </c>
      <c r="G43" s="27">
        <f>VLOOKUP(B:B,'[1]10月任务'!$A$1:$P$65536,16,0)</f>
        <v>388800</v>
      </c>
      <c r="H43" s="27">
        <f t="shared" si="1"/>
        <v>319982.4</v>
      </c>
      <c r="I43" s="27">
        <v>5297</v>
      </c>
    </row>
    <row r="44" customHeight="1" spans="1:9">
      <c r="A44" s="10">
        <v>43</v>
      </c>
      <c r="B44" s="10">
        <v>582</v>
      </c>
      <c r="C44" s="10" t="s">
        <v>57</v>
      </c>
      <c r="D44" s="10" t="s">
        <v>16</v>
      </c>
      <c r="E44" s="27">
        <v>892</v>
      </c>
      <c r="F44" s="28">
        <v>0.606585</v>
      </c>
      <c r="G44" s="27">
        <f>VLOOKUP(B:B,'[1]10月任务'!$A$1:$P$65536,16,0)</f>
        <v>1436400</v>
      </c>
      <c r="H44" s="27">
        <f t="shared" si="1"/>
        <v>871298.694</v>
      </c>
      <c r="I44" s="27">
        <v>7681</v>
      </c>
    </row>
    <row r="45" customHeight="1" spans="1:9">
      <c r="A45" s="10">
        <v>44</v>
      </c>
      <c r="B45" s="10">
        <v>585</v>
      </c>
      <c r="C45" s="10" t="s">
        <v>58</v>
      </c>
      <c r="D45" s="10" t="s">
        <v>14</v>
      </c>
      <c r="E45" s="27">
        <v>186</v>
      </c>
      <c r="F45" s="28">
        <v>0.8049</v>
      </c>
      <c r="G45" s="27">
        <f>VLOOKUP(B:B,'[1]10月任务'!$A$1:$P$65536,16,0)</f>
        <v>359100</v>
      </c>
      <c r="H45" s="27">
        <f t="shared" si="1"/>
        <v>289039.59</v>
      </c>
      <c r="I45" s="27">
        <v>4924</v>
      </c>
    </row>
    <row r="46" customHeight="1" spans="1:9">
      <c r="A46" s="10">
        <v>45</v>
      </c>
      <c r="B46" s="10">
        <v>587</v>
      </c>
      <c r="C46" s="10" t="s">
        <v>59</v>
      </c>
      <c r="D46" s="10" t="s">
        <v>8</v>
      </c>
      <c r="E46" s="27">
        <v>131</v>
      </c>
      <c r="F46" s="28">
        <v>0.794682</v>
      </c>
      <c r="G46" s="27">
        <f>VLOOKUP(B:B,'[1]10月任务'!$A$1:$P$65536,16,0)</f>
        <v>198000</v>
      </c>
      <c r="H46" s="27">
        <f t="shared" si="1"/>
        <v>157347.036</v>
      </c>
      <c r="I46" s="27">
        <v>2264</v>
      </c>
    </row>
    <row r="47" customHeight="1" spans="1:9">
      <c r="A47" s="10">
        <v>46</v>
      </c>
      <c r="B47" s="10">
        <v>591</v>
      </c>
      <c r="C47" s="10" t="s">
        <v>60</v>
      </c>
      <c r="D47" s="10" t="s">
        <v>21</v>
      </c>
      <c r="E47" s="27">
        <v>192</v>
      </c>
      <c r="F47" s="28">
        <v>0.697516</v>
      </c>
      <c r="G47" s="27">
        <f>VLOOKUP(B:B,'[1]10月任务'!$A$1:$P$65536,16,0)</f>
        <v>118800</v>
      </c>
      <c r="H47" s="27">
        <f t="shared" si="1"/>
        <v>82864.9008</v>
      </c>
      <c r="I47" s="27">
        <v>2059</v>
      </c>
    </row>
    <row r="48" customHeight="1" spans="1:9">
      <c r="A48" s="10">
        <v>47</v>
      </c>
      <c r="B48" s="10">
        <v>594</v>
      </c>
      <c r="C48" s="10" t="s">
        <v>61</v>
      </c>
      <c r="D48" s="10" t="s">
        <v>47</v>
      </c>
      <c r="E48" s="27">
        <v>63</v>
      </c>
      <c r="F48" s="28">
        <v>0.8346</v>
      </c>
      <c r="G48" s="27">
        <f>VLOOKUP(B:B,'[1]10月任务'!$A$1:$P$65536,16,0)</f>
        <v>157320</v>
      </c>
      <c r="H48" s="27">
        <f t="shared" si="1"/>
        <v>131299.272</v>
      </c>
      <c r="I48" s="27">
        <v>1790</v>
      </c>
    </row>
    <row r="49" customHeight="1" spans="1:9">
      <c r="A49" s="10">
        <v>48</v>
      </c>
      <c r="B49" s="10">
        <v>598</v>
      </c>
      <c r="C49" s="10" t="s">
        <v>62</v>
      </c>
      <c r="D49" s="10" t="s">
        <v>35</v>
      </c>
      <c r="E49" s="27">
        <v>346</v>
      </c>
      <c r="F49" s="28">
        <v>0.697619</v>
      </c>
      <c r="G49" s="27">
        <f>VLOOKUP(B:B,'[1]10月任务'!$A$1:$P$65536,16,0)</f>
        <v>237168</v>
      </c>
      <c r="H49" s="27">
        <f t="shared" si="1"/>
        <v>165452.902992</v>
      </c>
      <c r="I49" s="27">
        <v>3729</v>
      </c>
    </row>
    <row r="50" customHeight="1" spans="1:9">
      <c r="A50" s="10">
        <v>49</v>
      </c>
      <c r="B50" s="10">
        <v>704</v>
      </c>
      <c r="C50" s="10" t="s">
        <v>63</v>
      </c>
      <c r="D50" s="10" t="s">
        <v>8</v>
      </c>
      <c r="E50" s="27">
        <v>70</v>
      </c>
      <c r="F50" s="28">
        <v>0.8801</v>
      </c>
      <c r="G50" s="27">
        <f>VLOOKUP(B:B,'[1]10月任务'!$A$1:$P$65536,16,0)</f>
        <v>162360</v>
      </c>
      <c r="H50" s="27">
        <f t="shared" si="1"/>
        <v>142893.036</v>
      </c>
      <c r="I50" s="27">
        <v>1999</v>
      </c>
    </row>
    <row r="51" customHeight="1" spans="1:9">
      <c r="A51" s="10">
        <v>50</v>
      </c>
      <c r="B51" s="10">
        <v>706</v>
      </c>
      <c r="C51" s="10" t="s">
        <v>64</v>
      </c>
      <c r="D51" s="10" t="s">
        <v>8</v>
      </c>
      <c r="E51" s="27">
        <v>58</v>
      </c>
      <c r="F51" s="28">
        <v>0.8096</v>
      </c>
      <c r="G51" s="27">
        <f>VLOOKUP(B:B,'[1]10月任务'!$A$1:$P$65536,16,0)</f>
        <v>149040</v>
      </c>
      <c r="H51" s="27">
        <f t="shared" si="1"/>
        <v>120662.784</v>
      </c>
      <c r="I51" s="27">
        <v>1651</v>
      </c>
    </row>
    <row r="52" customHeight="1" spans="1:9">
      <c r="A52" s="10">
        <v>51</v>
      </c>
      <c r="B52" s="10">
        <v>707</v>
      </c>
      <c r="C52" s="10" t="s">
        <v>65</v>
      </c>
      <c r="D52" s="10" t="s">
        <v>35</v>
      </c>
      <c r="E52" s="27">
        <v>161</v>
      </c>
      <c r="F52" s="28">
        <v>0.8209</v>
      </c>
      <c r="G52" s="27">
        <f>VLOOKUP(B:B,'[1]10月任务'!$A$1:$P$65536,16,0)</f>
        <v>415800</v>
      </c>
      <c r="H52" s="27">
        <f t="shared" si="1"/>
        <v>341330.22</v>
      </c>
      <c r="I52" s="27">
        <v>4648</v>
      </c>
    </row>
    <row r="53" customHeight="1" spans="1:9">
      <c r="A53" s="10">
        <v>52</v>
      </c>
      <c r="B53" s="10">
        <v>709</v>
      </c>
      <c r="C53" s="10" t="s">
        <v>66</v>
      </c>
      <c r="D53" s="10" t="s">
        <v>16</v>
      </c>
      <c r="E53" s="27">
        <v>151</v>
      </c>
      <c r="F53" s="28">
        <v>0.8051</v>
      </c>
      <c r="G53" s="27">
        <f>VLOOKUP(B:B,'[1]10月任务'!$A$1:$P$65536,16,0)</f>
        <v>369360</v>
      </c>
      <c r="H53" s="27">
        <f t="shared" si="1"/>
        <v>297371.736</v>
      </c>
      <c r="I53" s="27">
        <v>4331</v>
      </c>
    </row>
    <row r="54" customHeight="1" spans="1:9">
      <c r="A54" s="10">
        <v>53</v>
      </c>
      <c r="B54" s="10">
        <v>710</v>
      </c>
      <c r="C54" s="10" t="s">
        <v>67</v>
      </c>
      <c r="D54" s="10" t="s">
        <v>8</v>
      </c>
      <c r="E54" s="27">
        <v>125</v>
      </c>
      <c r="F54" s="28">
        <v>0.8071</v>
      </c>
      <c r="G54" s="27">
        <f>VLOOKUP(B:B,'[1]10月任务'!$A$1:$P$65536,16,0)</f>
        <v>144900</v>
      </c>
      <c r="H54" s="27">
        <f t="shared" si="1"/>
        <v>116948.79</v>
      </c>
      <c r="I54" s="27">
        <v>2309</v>
      </c>
    </row>
    <row r="55" customHeight="1" spans="1:9">
      <c r="A55" s="10">
        <v>54</v>
      </c>
      <c r="B55" s="10">
        <v>712</v>
      </c>
      <c r="C55" s="10" t="s">
        <v>68</v>
      </c>
      <c r="D55" s="10" t="s">
        <v>35</v>
      </c>
      <c r="E55" s="27">
        <v>540</v>
      </c>
      <c r="F55" s="28">
        <v>0.686392</v>
      </c>
      <c r="G55" s="27">
        <f>VLOOKUP(B:B,'[1]10月任务'!$A$1:$P$65536,16,0)</f>
        <v>415800</v>
      </c>
      <c r="H55" s="27">
        <f t="shared" si="1"/>
        <v>285401.7936</v>
      </c>
      <c r="I55" s="27">
        <v>5808</v>
      </c>
    </row>
    <row r="56" customHeight="1" spans="1:9">
      <c r="A56" s="10">
        <v>55</v>
      </c>
      <c r="B56" s="10">
        <v>713</v>
      </c>
      <c r="C56" s="10" t="s">
        <v>69</v>
      </c>
      <c r="D56" s="10" t="s">
        <v>8</v>
      </c>
      <c r="E56" s="27">
        <v>58</v>
      </c>
      <c r="F56" s="28">
        <v>0.9046</v>
      </c>
      <c r="G56" s="27">
        <f>VLOOKUP(B:B,'[1]10月任务'!$A$1:$P$65536,16,0)</f>
        <v>124200</v>
      </c>
      <c r="H56" s="27">
        <f t="shared" si="1"/>
        <v>112351.32</v>
      </c>
      <c r="I56" s="27">
        <v>1086</v>
      </c>
    </row>
    <row r="57" customHeight="1" spans="1:9">
      <c r="A57" s="10">
        <v>56</v>
      </c>
      <c r="B57" s="10">
        <v>716</v>
      </c>
      <c r="C57" s="10" t="s">
        <v>70</v>
      </c>
      <c r="D57" s="10" t="s">
        <v>47</v>
      </c>
      <c r="E57" s="27">
        <v>87</v>
      </c>
      <c r="F57" s="28">
        <v>0.8682</v>
      </c>
      <c r="G57" s="27">
        <f>VLOOKUP(B:B,'[1]10月任务'!$A$1:$P$65536,16,0)</f>
        <v>225720</v>
      </c>
      <c r="H57" s="27">
        <f t="shared" si="1"/>
        <v>195970.104</v>
      </c>
      <c r="I57" s="27">
        <v>2487</v>
      </c>
    </row>
    <row r="58" customHeight="1" spans="1:9">
      <c r="A58" s="10">
        <v>57</v>
      </c>
      <c r="B58" s="10">
        <v>717</v>
      </c>
      <c r="C58" s="10" t="s">
        <v>71</v>
      </c>
      <c r="D58" s="10" t="s">
        <v>47</v>
      </c>
      <c r="E58" s="27">
        <v>128</v>
      </c>
      <c r="F58" s="28">
        <v>0.811104</v>
      </c>
      <c r="G58" s="27">
        <f>VLOOKUP(B:B,'[1]10月任务'!$A$1:$P$65536,16,0)</f>
        <v>198000</v>
      </c>
      <c r="H58" s="27">
        <f t="shared" si="1"/>
        <v>160598.592</v>
      </c>
      <c r="I58" s="27">
        <v>2201</v>
      </c>
    </row>
    <row r="59" customHeight="1" spans="1:9">
      <c r="A59" s="10">
        <v>58</v>
      </c>
      <c r="B59" s="10">
        <v>720</v>
      </c>
      <c r="C59" s="10" t="s">
        <v>72</v>
      </c>
      <c r="D59" s="10" t="s">
        <v>47</v>
      </c>
      <c r="E59" s="27">
        <v>93</v>
      </c>
      <c r="F59" s="28">
        <v>0.8779</v>
      </c>
      <c r="G59" s="27">
        <f>VLOOKUP(B:B,'[1]10月任务'!$A$1:$P$65536,16,0)</f>
        <v>153180</v>
      </c>
      <c r="H59" s="27">
        <f t="shared" si="1"/>
        <v>134476.722</v>
      </c>
      <c r="I59" s="27">
        <v>1765</v>
      </c>
    </row>
    <row r="60" customHeight="1" spans="1:9">
      <c r="A60" s="10">
        <v>59</v>
      </c>
      <c r="B60" s="10">
        <v>721</v>
      </c>
      <c r="C60" s="10" t="s">
        <v>73</v>
      </c>
      <c r="D60" s="10" t="s">
        <v>21</v>
      </c>
      <c r="E60" s="27">
        <v>93</v>
      </c>
      <c r="F60" s="28">
        <v>0.9131</v>
      </c>
      <c r="G60" s="27">
        <f>VLOOKUP(B:B,'[1]10月任务'!$A$1:$P$65536,16,0)</f>
        <v>198000</v>
      </c>
      <c r="H60" s="27">
        <f t="shared" si="1"/>
        <v>180793.8</v>
      </c>
      <c r="I60" s="27">
        <v>2651</v>
      </c>
    </row>
    <row r="61" customHeight="1" spans="1:9">
      <c r="A61" s="10">
        <v>60</v>
      </c>
      <c r="B61" s="10">
        <v>723</v>
      </c>
      <c r="C61" s="10" t="s">
        <v>74</v>
      </c>
      <c r="D61" s="10" t="s">
        <v>14</v>
      </c>
      <c r="E61" s="27">
        <v>122</v>
      </c>
      <c r="F61" s="28">
        <v>0.776832</v>
      </c>
      <c r="G61" s="27">
        <f>VLOOKUP(B:B,'[1]10月任务'!$A$1:$P$65536,16,0)</f>
        <v>149040</v>
      </c>
      <c r="H61" s="27">
        <f t="shared" si="1"/>
        <v>115779.04128</v>
      </c>
      <c r="I61" s="27">
        <v>2098</v>
      </c>
    </row>
    <row r="62" customHeight="1" spans="1:9">
      <c r="A62" s="10">
        <v>61</v>
      </c>
      <c r="B62" s="10">
        <v>724</v>
      </c>
      <c r="C62" s="10" t="s">
        <v>75</v>
      </c>
      <c r="D62" s="10" t="s">
        <v>35</v>
      </c>
      <c r="E62" s="27">
        <v>146</v>
      </c>
      <c r="F62" s="28">
        <v>0.8627</v>
      </c>
      <c r="G62" s="27">
        <f>VLOOKUP(B:B,'[1]10月任务'!$A$1:$P$65536,16,0)</f>
        <v>311040</v>
      </c>
      <c r="H62" s="27">
        <f t="shared" si="1"/>
        <v>268334.208</v>
      </c>
      <c r="I62" s="27">
        <v>4204</v>
      </c>
    </row>
    <row r="63" customHeight="1" spans="1:9">
      <c r="A63" s="10">
        <v>62</v>
      </c>
      <c r="B63" s="10">
        <v>726</v>
      </c>
      <c r="C63" s="10" t="s">
        <v>76</v>
      </c>
      <c r="D63" s="10" t="s">
        <v>16</v>
      </c>
      <c r="E63" s="27">
        <v>115</v>
      </c>
      <c r="F63" s="28">
        <v>0.8542</v>
      </c>
      <c r="G63" s="27">
        <f>VLOOKUP(B:B,'[1]10月任务'!$A$1:$P$65536,16,0)</f>
        <v>252720</v>
      </c>
      <c r="H63" s="27">
        <f t="shared" si="1"/>
        <v>215873.424</v>
      </c>
      <c r="I63" s="27">
        <v>3312</v>
      </c>
    </row>
    <row r="64" customHeight="1" spans="1:9">
      <c r="A64" s="10">
        <v>63</v>
      </c>
      <c r="B64" s="10">
        <v>727</v>
      </c>
      <c r="C64" s="10" t="s">
        <v>77</v>
      </c>
      <c r="D64" s="10" t="s">
        <v>16</v>
      </c>
      <c r="E64" s="27">
        <v>82</v>
      </c>
      <c r="F64" s="28">
        <v>0.8177</v>
      </c>
      <c r="G64" s="27">
        <f>VLOOKUP(B:B,'[1]10月任务'!$A$1:$P$65536,16,0)</f>
        <v>174240</v>
      </c>
      <c r="H64" s="27">
        <f t="shared" si="1"/>
        <v>142476.048</v>
      </c>
      <c r="I64" s="27">
        <v>2364</v>
      </c>
    </row>
    <row r="65" customHeight="1" spans="1:9">
      <c r="A65" s="10">
        <v>64</v>
      </c>
      <c r="B65" s="10">
        <v>730</v>
      </c>
      <c r="C65" s="10" t="s">
        <v>78</v>
      </c>
      <c r="D65" s="10" t="s">
        <v>16</v>
      </c>
      <c r="E65" s="27">
        <v>319</v>
      </c>
      <c r="F65" s="28">
        <v>0.721038</v>
      </c>
      <c r="G65" s="27">
        <f>VLOOKUP(B:B,'[1]10月任务'!$A$1:$P$65536,16,0)</f>
        <v>325080</v>
      </c>
      <c r="H65" s="27">
        <f t="shared" si="1"/>
        <v>234395.03304</v>
      </c>
      <c r="I65" s="27">
        <v>4233</v>
      </c>
    </row>
    <row r="66" customHeight="1" spans="1:9">
      <c r="A66" s="10">
        <v>65</v>
      </c>
      <c r="B66" s="10">
        <v>732</v>
      </c>
      <c r="C66" s="10" t="s">
        <v>79</v>
      </c>
      <c r="D66" s="10" t="s">
        <v>21</v>
      </c>
      <c r="E66" s="27">
        <v>100</v>
      </c>
      <c r="F66" s="28">
        <v>0.745008</v>
      </c>
      <c r="G66" s="27">
        <f>VLOOKUP(B:B,'[1]10月任务'!$A$1:$P$65536,16,0)</f>
        <v>136620</v>
      </c>
      <c r="H66" s="27">
        <f t="shared" si="1"/>
        <v>101782.99296</v>
      </c>
      <c r="I66" s="27">
        <v>1697</v>
      </c>
    </row>
    <row r="67" customHeight="1" spans="1:9">
      <c r="A67" s="10">
        <v>66</v>
      </c>
      <c r="B67" s="10">
        <v>733</v>
      </c>
      <c r="C67" s="10" t="s">
        <v>80</v>
      </c>
      <c r="D67" s="10" t="s">
        <v>35</v>
      </c>
      <c r="E67" s="27">
        <v>272</v>
      </c>
      <c r="F67" s="28">
        <v>0.689276</v>
      </c>
      <c r="G67" s="27">
        <f>VLOOKUP(B:B,'[1]10月任务'!$A$1:$P$65536,16,0)</f>
        <v>149040</v>
      </c>
      <c r="H67" s="27">
        <f t="shared" ref="H67:H98" si="2">F67*G67</f>
        <v>102729.69504</v>
      </c>
      <c r="I67" s="27">
        <v>2925</v>
      </c>
    </row>
    <row r="68" customHeight="1" spans="1:9">
      <c r="A68" s="10">
        <v>67</v>
      </c>
      <c r="B68" s="10">
        <v>737</v>
      </c>
      <c r="C68" s="10" t="s">
        <v>81</v>
      </c>
      <c r="D68" s="10" t="s">
        <v>35</v>
      </c>
      <c r="E68" s="27">
        <v>243</v>
      </c>
      <c r="F68" s="28">
        <v>0.766428</v>
      </c>
      <c r="G68" s="27">
        <f>VLOOKUP(B:B,'[1]10月任务'!$A$1:$P$65536,16,0)</f>
        <v>300960</v>
      </c>
      <c r="H68" s="27">
        <f t="shared" si="2"/>
        <v>230664.17088</v>
      </c>
      <c r="I68" s="27">
        <v>4180</v>
      </c>
    </row>
    <row r="69" customHeight="1" spans="1:9">
      <c r="A69" s="10">
        <v>68</v>
      </c>
      <c r="B69" s="10">
        <v>738</v>
      </c>
      <c r="C69" s="10" t="s">
        <v>82</v>
      </c>
      <c r="D69" s="10" t="s">
        <v>8</v>
      </c>
      <c r="E69" s="27">
        <v>93</v>
      </c>
      <c r="F69" s="28">
        <v>0.9056</v>
      </c>
      <c r="G69" s="27">
        <f>VLOOKUP(B:B,'[1]10月任务'!$A$1:$P$65536,16,0)</f>
        <v>144900</v>
      </c>
      <c r="H69" s="27">
        <f t="shared" si="2"/>
        <v>131221.44</v>
      </c>
      <c r="I69" s="27">
        <v>1554</v>
      </c>
    </row>
    <row r="70" customHeight="1" spans="1:9">
      <c r="A70" s="10">
        <v>69</v>
      </c>
      <c r="B70" s="10">
        <v>740</v>
      </c>
      <c r="C70" s="10" t="s">
        <v>83</v>
      </c>
      <c r="D70" s="10" t="s">
        <v>35</v>
      </c>
      <c r="E70" s="27">
        <v>120</v>
      </c>
      <c r="F70" s="28">
        <v>0.790602</v>
      </c>
      <c r="G70" s="27">
        <f>VLOOKUP(B:B,'[1]10月任务'!$A$1:$P$65536,16,0)</f>
        <v>149040</v>
      </c>
      <c r="H70" s="27">
        <f t="shared" si="2"/>
        <v>117831.32208</v>
      </c>
      <c r="I70" s="27">
        <v>2066</v>
      </c>
    </row>
    <row r="71" customHeight="1" spans="1:9">
      <c r="A71" s="10">
        <v>70</v>
      </c>
      <c r="B71" s="10">
        <v>742</v>
      </c>
      <c r="C71" s="10" t="s">
        <v>84</v>
      </c>
      <c r="D71" s="10" t="s">
        <v>12</v>
      </c>
      <c r="E71" s="27">
        <v>487</v>
      </c>
      <c r="F71" s="28">
        <v>0.624386</v>
      </c>
      <c r="G71" s="27">
        <f>VLOOKUP(B:B,'[1]10月任务'!$A$1:$P$65536,16,0)</f>
        <v>408240</v>
      </c>
      <c r="H71" s="27">
        <f t="shared" si="2"/>
        <v>254899.34064</v>
      </c>
      <c r="I71" s="27">
        <v>5237</v>
      </c>
    </row>
    <row r="72" customHeight="1" spans="1:9">
      <c r="A72" s="10">
        <v>71</v>
      </c>
      <c r="B72" s="10">
        <v>743</v>
      </c>
      <c r="C72" s="10" t="s">
        <v>85</v>
      </c>
      <c r="D72" s="10" t="s">
        <v>35</v>
      </c>
      <c r="E72" s="27">
        <v>160</v>
      </c>
      <c r="F72" s="28">
        <v>0.798966</v>
      </c>
      <c r="G72" s="27">
        <f>VLOOKUP(B:B,'[1]10月任务'!$A$1:$P$65536,16,0)</f>
        <v>217800</v>
      </c>
      <c r="H72" s="27">
        <f t="shared" si="2"/>
        <v>174014.7948</v>
      </c>
      <c r="I72" s="27">
        <v>2769</v>
      </c>
    </row>
    <row r="73" customHeight="1" spans="1:9">
      <c r="A73" s="10">
        <v>72</v>
      </c>
      <c r="B73" s="10">
        <v>744</v>
      </c>
      <c r="C73" s="10" t="s">
        <v>86</v>
      </c>
      <c r="D73" s="10" t="s">
        <v>14</v>
      </c>
      <c r="E73" s="27">
        <v>203</v>
      </c>
      <c r="F73" s="28">
        <v>0.717468</v>
      </c>
      <c r="G73" s="27">
        <f>VLOOKUP(B:B,'[1]10月任务'!$A$1:$P$65536,16,0)</f>
        <v>291600</v>
      </c>
      <c r="H73" s="27">
        <f t="shared" si="2"/>
        <v>209213.6688</v>
      </c>
      <c r="I73" s="27">
        <v>3506</v>
      </c>
    </row>
    <row r="74" customHeight="1" spans="1:9">
      <c r="A74" s="10">
        <v>73</v>
      </c>
      <c r="B74" s="10">
        <v>745</v>
      </c>
      <c r="C74" s="10" t="s">
        <v>87</v>
      </c>
      <c r="D74" s="10" t="s">
        <v>16</v>
      </c>
      <c r="E74" s="27">
        <v>132</v>
      </c>
      <c r="F74" s="28">
        <v>0.8376</v>
      </c>
      <c r="G74" s="27">
        <f>VLOOKUP(B:B,'[1]10月任务'!$A$1:$P$65536,16,0)</f>
        <v>198000</v>
      </c>
      <c r="H74" s="27">
        <f t="shared" si="2"/>
        <v>165844.8</v>
      </c>
      <c r="I74" s="27">
        <v>2642</v>
      </c>
    </row>
    <row r="75" customHeight="1" spans="1:9">
      <c r="A75" s="10">
        <v>74</v>
      </c>
      <c r="B75" s="10">
        <v>746</v>
      </c>
      <c r="C75" s="10" t="s">
        <v>88</v>
      </c>
      <c r="D75" s="10" t="s">
        <v>47</v>
      </c>
      <c r="E75" s="27">
        <v>141</v>
      </c>
      <c r="F75" s="28">
        <v>0.8077</v>
      </c>
      <c r="G75" s="27">
        <f>VLOOKUP(B:B,'[1]10月任务'!$A$1:$P$65536,16,0)</f>
        <v>287712</v>
      </c>
      <c r="H75" s="27">
        <f t="shared" si="2"/>
        <v>232384.9824</v>
      </c>
      <c r="I75" s="27">
        <v>3930</v>
      </c>
    </row>
    <row r="76" customHeight="1" spans="1:9">
      <c r="A76" s="10">
        <v>75</v>
      </c>
      <c r="B76" s="10">
        <v>747</v>
      </c>
      <c r="C76" s="10" t="s">
        <v>89</v>
      </c>
      <c r="D76" s="10" t="s">
        <v>14</v>
      </c>
      <c r="E76" s="27">
        <v>78</v>
      </c>
      <c r="F76" s="28">
        <v>0.825</v>
      </c>
      <c r="G76" s="27">
        <f>VLOOKUP(B:B,'[1]10月任务'!$A$1:$P$65536,16,0)</f>
        <v>291600</v>
      </c>
      <c r="H76" s="27">
        <f t="shared" si="2"/>
        <v>240570</v>
      </c>
      <c r="I76" s="27">
        <v>2232</v>
      </c>
    </row>
    <row r="77" customHeight="1" spans="1:9">
      <c r="A77" s="10">
        <v>76</v>
      </c>
      <c r="B77" s="10">
        <v>748</v>
      </c>
      <c r="C77" s="10" t="s">
        <v>90</v>
      </c>
      <c r="D77" s="10" t="s">
        <v>47</v>
      </c>
      <c r="E77" s="27">
        <v>79</v>
      </c>
      <c r="F77" s="28">
        <v>0.826</v>
      </c>
      <c r="G77" s="27">
        <f>VLOOKUP(B:B,'[1]10月任务'!$A$1:$P$65536,16,0)</f>
        <v>209880</v>
      </c>
      <c r="H77" s="27">
        <f t="shared" si="2"/>
        <v>173360.88</v>
      </c>
      <c r="I77" s="27">
        <v>2263</v>
      </c>
    </row>
    <row r="78" customHeight="1" spans="1:9">
      <c r="A78" s="10">
        <v>77</v>
      </c>
      <c r="B78" s="10">
        <v>750</v>
      </c>
      <c r="C78" s="10" t="s">
        <v>91</v>
      </c>
      <c r="D78" s="10" t="s">
        <v>35</v>
      </c>
      <c r="E78" s="27">
        <v>485</v>
      </c>
      <c r="F78" s="28">
        <v>0.781728</v>
      </c>
      <c r="G78" s="27">
        <f>VLOOKUP(B:B,'[1]10月任务'!$A$1:$P$65536,16,0)</f>
        <v>1058400</v>
      </c>
      <c r="H78" s="27">
        <f t="shared" si="2"/>
        <v>827380.9152</v>
      </c>
      <c r="I78" s="27">
        <v>8352</v>
      </c>
    </row>
    <row r="79" customHeight="1" spans="1:9">
      <c r="A79" s="10">
        <v>78</v>
      </c>
      <c r="B79" s="10">
        <v>752</v>
      </c>
      <c r="C79" s="10" t="s">
        <v>92</v>
      </c>
      <c r="D79" s="10" t="s">
        <v>16</v>
      </c>
      <c r="E79" s="27">
        <v>121</v>
      </c>
      <c r="F79" s="28">
        <v>0.765306</v>
      </c>
      <c r="G79" s="27">
        <f>VLOOKUP(B:B,'[1]10月任务'!$A$1:$P$65536,16,0)</f>
        <v>157320</v>
      </c>
      <c r="H79" s="27">
        <f t="shared" si="2"/>
        <v>120397.93992</v>
      </c>
      <c r="I79" s="27">
        <v>2080</v>
      </c>
    </row>
    <row r="80" customHeight="1" spans="1:9">
      <c r="A80" s="10">
        <v>79</v>
      </c>
      <c r="B80" s="10">
        <v>753</v>
      </c>
      <c r="C80" s="10" t="s">
        <v>93</v>
      </c>
      <c r="D80" s="10" t="s">
        <v>35</v>
      </c>
      <c r="E80" s="27">
        <v>78</v>
      </c>
      <c r="F80" s="28">
        <v>0.717672</v>
      </c>
      <c r="G80" s="27">
        <f>VLOOKUP(B:B,'[1]10月任务'!$A$1:$P$65536,16,0)</f>
        <v>103500</v>
      </c>
      <c r="H80" s="27">
        <f t="shared" si="2"/>
        <v>74279.052</v>
      </c>
      <c r="I80" s="27">
        <v>1337</v>
      </c>
    </row>
    <row r="81" customHeight="1" spans="1:9">
      <c r="A81" s="10">
        <v>80</v>
      </c>
      <c r="B81" s="10">
        <v>754</v>
      </c>
      <c r="C81" s="10" t="s">
        <v>94</v>
      </c>
      <c r="D81" s="10" t="s">
        <v>8</v>
      </c>
      <c r="E81" s="27">
        <v>330</v>
      </c>
      <c r="F81" s="28">
        <v>0.655595</v>
      </c>
      <c r="G81" s="27">
        <f>VLOOKUP(B:B,'[1]10月任务'!$A$1:$P$65536,16,0)</f>
        <v>276048</v>
      </c>
      <c r="H81" s="27">
        <f t="shared" si="2"/>
        <v>180975.68856</v>
      </c>
      <c r="I81" s="27">
        <v>3547</v>
      </c>
    </row>
    <row r="82" customHeight="1" spans="1:9">
      <c r="A82" s="10">
        <v>81</v>
      </c>
      <c r="B82" s="10">
        <v>101453</v>
      </c>
      <c r="C82" s="10" t="s">
        <v>95</v>
      </c>
      <c r="D82" s="10" t="s">
        <v>8</v>
      </c>
      <c r="E82" s="27">
        <v>171</v>
      </c>
      <c r="F82" s="28">
        <v>0.8071</v>
      </c>
      <c r="G82" s="27">
        <f>VLOOKUP(B:B,'[1]10月任务'!$A$1:$P$65536,16,0)</f>
        <v>252720</v>
      </c>
      <c r="H82" s="27">
        <f t="shared" si="2"/>
        <v>203970.312</v>
      </c>
      <c r="I82" s="27">
        <v>3153</v>
      </c>
    </row>
    <row r="83" customHeight="1" spans="1:9">
      <c r="A83" s="10">
        <v>82</v>
      </c>
      <c r="B83" s="10">
        <v>102478</v>
      </c>
      <c r="C83" s="10" t="s">
        <v>96</v>
      </c>
      <c r="D83" s="10" t="s">
        <v>14</v>
      </c>
      <c r="E83" s="27">
        <v>108</v>
      </c>
      <c r="F83" s="28">
        <v>0.693499</v>
      </c>
      <c r="G83" s="27">
        <f>VLOOKUP(B:B,'[1]10月任务'!$A$1:$P$65536,16,0)</f>
        <v>103500</v>
      </c>
      <c r="H83" s="27">
        <f t="shared" si="2"/>
        <v>71777.1465</v>
      </c>
      <c r="I83" s="27">
        <v>1165</v>
      </c>
    </row>
    <row r="84" customHeight="1" spans="1:9">
      <c r="A84" s="10">
        <v>83</v>
      </c>
      <c r="B84" s="10">
        <v>102479</v>
      </c>
      <c r="C84" s="10" t="s">
        <v>97</v>
      </c>
      <c r="D84" s="10" t="s">
        <v>14</v>
      </c>
      <c r="E84" s="27">
        <v>185</v>
      </c>
      <c r="F84" s="28">
        <v>0.805392</v>
      </c>
      <c r="G84" s="27">
        <f>VLOOKUP(B:B,'[1]10月任务'!$A$1:$P$65536,16,0)</f>
        <v>190080</v>
      </c>
      <c r="H84" s="27">
        <f t="shared" si="2"/>
        <v>153088.91136</v>
      </c>
      <c r="I84" s="27">
        <v>3189</v>
      </c>
    </row>
    <row r="85" customHeight="1" spans="1:9">
      <c r="A85" s="10">
        <v>84</v>
      </c>
      <c r="B85" s="10">
        <v>102564</v>
      </c>
      <c r="C85" s="10" t="s">
        <v>98</v>
      </c>
      <c r="D85" s="10" t="s">
        <v>21</v>
      </c>
      <c r="E85" s="27">
        <v>93</v>
      </c>
      <c r="F85" s="28">
        <v>0.8299</v>
      </c>
      <c r="G85" s="27">
        <f>VLOOKUP(B:B,'[1]10月任务'!$A$1:$P$65536,16,0)</f>
        <v>165600</v>
      </c>
      <c r="H85" s="27">
        <f t="shared" si="2"/>
        <v>137431.44</v>
      </c>
      <c r="I85" s="27">
        <v>1991</v>
      </c>
    </row>
    <row r="86" customHeight="1" spans="1:9">
      <c r="A86" s="10">
        <v>85</v>
      </c>
      <c r="B86" s="10">
        <v>102565</v>
      </c>
      <c r="C86" s="10" t="s">
        <v>99</v>
      </c>
      <c r="D86" s="10" t="s">
        <v>16</v>
      </c>
      <c r="E86" s="27">
        <v>584</v>
      </c>
      <c r="F86" s="28">
        <v>0.580755</v>
      </c>
      <c r="G86" s="27">
        <f>VLOOKUP(B:B,'[1]10月任务'!$A$1:$P$65536,16,0)</f>
        <v>257400</v>
      </c>
      <c r="H86" s="27">
        <f t="shared" si="2"/>
        <v>149486.337</v>
      </c>
      <c r="I86" s="27">
        <v>5031</v>
      </c>
    </row>
    <row r="87" customHeight="1" spans="1:9">
      <c r="A87" s="10">
        <v>86</v>
      </c>
      <c r="B87" s="10">
        <v>102567</v>
      </c>
      <c r="C87" s="10" t="s">
        <v>100</v>
      </c>
      <c r="D87" s="10" t="s">
        <v>32</v>
      </c>
      <c r="E87" s="27">
        <v>70</v>
      </c>
      <c r="F87" s="28">
        <v>0.8323</v>
      </c>
      <c r="G87" s="27">
        <f>VLOOKUP(B:B,'[1]10月任务'!$A$1:$P$65536,16,0)</f>
        <v>124200</v>
      </c>
      <c r="H87" s="27">
        <f t="shared" si="2"/>
        <v>103371.66</v>
      </c>
      <c r="I87" s="27">
        <v>1283</v>
      </c>
    </row>
    <row r="88" customHeight="1" spans="1:9">
      <c r="A88" s="10">
        <v>87</v>
      </c>
      <c r="B88" s="10">
        <v>102934</v>
      </c>
      <c r="C88" s="10" t="s">
        <v>101</v>
      </c>
      <c r="D88" s="10" t="s">
        <v>16</v>
      </c>
      <c r="E88" s="27">
        <v>243</v>
      </c>
      <c r="F88" s="28">
        <v>0.803658</v>
      </c>
      <c r="G88" s="27">
        <f>VLOOKUP(B:B,'[1]10月任务'!$A$1:$P$65536,16,0)</f>
        <v>330480</v>
      </c>
      <c r="H88" s="27">
        <f t="shared" si="2"/>
        <v>265592.89584</v>
      </c>
      <c r="I88" s="27">
        <v>4181</v>
      </c>
    </row>
    <row r="89" customHeight="1" spans="1:9">
      <c r="A89" s="10">
        <v>88</v>
      </c>
      <c r="B89" s="10">
        <v>102935</v>
      </c>
      <c r="C89" s="10" t="s">
        <v>102</v>
      </c>
      <c r="D89" s="10" t="s">
        <v>14</v>
      </c>
      <c r="E89" s="27">
        <v>282</v>
      </c>
      <c r="F89" s="28">
        <v>0.703696</v>
      </c>
      <c r="G89" s="27">
        <f>VLOOKUP(B:B,'[1]10月任务'!$A$1:$P$65536,16,0)</f>
        <v>178200</v>
      </c>
      <c r="H89" s="27">
        <f t="shared" si="2"/>
        <v>125398.6272</v>
      </c>
      <c r="I89" s="27">
        <v>3040</v>
      </c>
    </row>
    <row r="90" customHeight="1" spans="1:9">
      <c r="A90" s="10">
        <v>89</v>
      </c>
      <c r="B90" s="10">
        <v>103198</v>
      </c>
      <c r="C90" s="10" t="s">
        <v>103</v>
      </c>
      <c r="D90" s="10" t="s">
        <v>16</v>
      </c>
      <c r="E90" s="27">
        <v>230</v>
      </c>
      <c r="F90" s="28">
        <v>0.737256</v>
      </c>
      <c r="G90" s="27">
        <f>VLOOKUP(B:B,'[1]10月任务'!$A$1:$P$65536,16,0)</f>
        <v>245520</v>
      </c>
      <c r="H90" s="27">
        <f t="shared" si="2"/>
        <v>181011.09312</v>
      </c>
      <c r="I90" s="27">
        <v>3963</v>
      </c>
    </row>
    <row r="91" customHeight="1" spans="1:9">
      <c r="A91" s="10">
        <v>90</v>
      </c>
      <c r="B91" s="10">
        <v>103199</v>
      </c>
      <c r="C91" s="10" t="s">
        <v>104</v>
      </c>
      <c r="D91" s="10" t="s">
        <v>14</v>
      </c>
      <c r="E91" s="27">
        <v>333</v>
      </c>
      <c r="F91" s="28">
        <v>0.627064</v>
      </c>
      <c r="G91" s="27">
        <f>VLOOKUP(B:B,'[1]10月任务'!$A$1:$P$65536,16,0)</f>
        <v>217800</v>
      </c>
      <c r="H91" s="27">
        <f t="shared" si="2"/>
        <v>136574.5392</v>
      </c>
      <c r="I91" s="27">
        <v>3592</v>
      </c>
    </row>
    <row r="92" customHeight="1" spans="1:9">
      <c r="A92" s="10">
        <v>91</v>
      </c>
      <c r="B92" s="10">
        <v>103639</v>
      </c>
      <c r="C92" s="10" t="s">
        <v>105</v>
      </c>
      <c r="D92" s="10" t="s">
        <v>35</v>
      </c>
      <c r="E92" s="27">
        <v>164</v>
      </c>
      <c r="F92" s="28">
        <v>0.767652</v>
      </c>
      <c r="G92" s="27">
        <f>VLOOKUP(B:B,'[1]10月任务'!$A$1:$P$65536,16,0)</f>
        <v>229680</v>
      </c>
      <c r="H92" s="27">
        <f t="shared" si="2"/>
        <v>176314.31136</v>
      </c>
      <c r="I92" s="27">
        <v>2826</v>
      </c>
    </row>
    <row r="93" customHeight="1" spans="1:9">
      <c r="A93" s="10">
        <v>92</v>
      </c>
      <c r="B93" s="10">
        <v>104428</v>
      </c>
      <c r="C93" s="10" t="s">
        <v>106</v>
      </c>
      <c r="D93" s="10" t="s">
        <v>8</v>
      </c>
      <c r="E93" s="27">
        <v>242</v>
      </c>
      <c r="F93" s="28">
        <v>0.70246</v>
      </c>
      <c r="G93" s="27">
        <f>VLOOKUP(B:B,'[1]10月任务'!$A$1:$P$65536,16,0)</f>
        <v>205920</v>
      </c>
      <c r="H93" s="27">
        <f t="shared" si="2"/>
        <v>144650.5632</v>
      </c>
      <c r="I93" s="27">
        <v>2602</v>
      </c>
    </row>
    <row r="94" customHeight="1" spans="1:9">
      <c r="A94" s="10">
        <v>93</v>
      </c>
      <c r="B94" s="10">
        <v>104429</v>
      </c>
      <c r="C94" s="10" t="s">
        <v>107</v>
      </c>
      <c r="D94" s="10" t="s">
        <v>16</v>
      </c>
      <c r="E94" s="27">
        <v>94</v>
      </c>
      <c r="F94" s="28">
        <v>0.755514</v>
      </c>
      <c r="G94" s="27">
        <f>VLOOKUP(B:B,'[1]10月任务'!$A$1:$P$65536,16,0)</f>
        <v>136620</v>
      </c>
      <c r="H94" s="27">
        <f t="shared" si="2"/>
        <v>103218.32268</v>
      </c>
      <c r="I94" s="27">
        <v>1614</v>
      </c>
    </row>
    <row r="95" customHeight="1" spans="1:9">
      <c r="A95" s="10">
        <v>94</v>
      </c>
      <c r="B95" s="10">
        <v>104430</v>
      </c>
      <c r="C95" s="10" t="s">
        <v>108</v>
      </c>
      <c r="D95" s="10" t="s">
        <v>35</v>
      </c>
      <c r="E95" s="27">
        <v>70</v>
      </c>
      <c r="F95" s="28">
        <v>0.8003</v>
      </c>
      <c r="G95" s="27">
        <f>VLOOKUP(B:B,'[1]10月任务'!$A$1:$P$65536,16,0)</f>
        <v>124200</v>
      </c>
      <c r="H95" s="27">
        <f t="shared" si="2"/>
        <v>99397.26</v>
      </c>
      <c r="I95" s="27">
        <v>1612</v>
      </c>
    </row>
    <row r="96" customHeight="1" spans="1:9">
      <c r="A96" s="10">
        <v>95</v>
      </c>
      <c r="B96" s="10">
        <v>104533</v>
      </c>
      <c r="C96" s="10" t="s">
        <v>109</v>
      </c>
      <c r="D96" s="10" t="s">
        <v>47</v>
      </c>
      <c r="E96" s="27">
        <v>81</v>
      </c>
      <c r="F96" s="28">
        <v>0.8067</v>
      </c>
      <c r="G96" s="27">
        <f>VLOOKUP(B:B,'[1]10月任务'!$A$1:$P$65536,16,0)</f>
        <v>149040</v>
      </c>
      <c r="H96" s="27">
        <f t="shared" si="2"/>
        <v>120230.568</v>
      </c>
      <c r="I96" s="27">
        <v>2102</v>
      </c>
    </row>
    <row r="97" customHeight="1" spans="1:9">
      <c r="A97" s="10">
        <v>96</v>
      </c>
      <c r="B97" s="10">
        <v>104838</v>
      </c>
      <c r="C97" s="10" t="s">
        <v>110</v>
      </c>
      <c r="D97" s="10" t="s">
        <v>8</v>
      </c>
      <c r="E97" s="27">
        <v>130</v>
      </c>
      <c r="F97" s="28">
        <v>0.774588</v>
      </c>
      <c r="G97" s="27">
        <f>VLOOKUP(B:B,'[1]10月任务'!$A$1:$P$65536,16,0)</f>
        <v>144900</v>
      </c>
      <c r="H97" s="27">
        <f t="shared" si="2"/>
        <v>112237.8012</v>
      </c>
      <c r="I97" s="27">
        <v>2234</v>
      </c>
    </row>
    <row r="98" customHeight="1" spans="1:9">
      <c r="A98" s="10">
        <v>97</v>
      </c>
      <c r="B98" s="10">
        <v>105267</v>
      </c>
      <c r="C98" s="10" t="s">
        <v>111</v>
      </c>
      <c r="D98" s="10" t="s">
        <v>16</v>
      </c>
      <c r="E98" s="27">
        <v>353</v>
      </c>
      <c r="F98" s="28">
        <v>0.649312</v>
      </c>
      <c r="G98" s="27">
        <f>VLOOKUP(B:B,'[1]10月任务'!$A$1:$P$65536,16,0)</f>
        <v>229680</v>
      </c>
      <c r="H98" s="27">
        <f t="shared" si="2"/>
        <v>149133.98016</v>
      </c>
      <c r="I98" s="27">
        <v>3800</v>
      </c>
    </row>
    <row r="99" customHeight="1" spans="1:9">
      <c r="A99" s="10">
        <v>98</v>
      </c>
      <c r="B99" s="10">
        <v>105396</v>
      </c>
      <c r="C99" s="10" t="s">
        <v>112</v>
      </c>
      <c r="D99" s="10" t="s">
        <v>35</v>
      </c>
      <c r="E99" s="27">
        <v>247</v>
      </c>
      <c r="F99" s="28">
        <v>0.5</v>
      </c>
      <c r="G99" s="27">
        <f>VLOOKUP(B:B,'[1]10月任务'!$A$1:$P$65536,16,0)</f>
        <v>124200</v>
      </c>
      <c r="H99" s="27">
        <f t="shared" ref="H99:H130" si="3">F99*G99</f>
        <v>62100</v>
      </c>
      <c r="I99" s="27">
        <v>1774</v>
      </c>
    </row>
    <row r="100" customHeight="1" spans="1:9">
      <c r="A100" s="10">
        <v>99</v>
      </c>
      <c r="B100" s="10">
        <v>105751</v>
      </c>
      <c r="C100" s="10" t="s">
        <v>113</v>
      </c>
      <c r="D100" s="10" t="s">
        <v>35</v>
      </c>
      <c r="E100" s="27">
        <v>380</v>
      </c>
      <c r="F100" s="28">
        <v>0.629227</v>
      </c>
      <c r="G100" s="27">
        <f>VLOOKUP(B:B,'[1]10月任务'!$A$1:$P$65536,16,0)</f>
        <v>269280</v>
      </c>
      <c r="H100" s="27">
        <f t="shared" si="3"/>
        <v>169438.24656</v>
      </c>
      <c r="I100" s="27">
        <v>4083</v>
      </c>
    </row>
    <row r="101" customHeight="1" spans="1:9">
      <c r="A101" s="10">
        <v>100</v>
      </c>
      <c r="B101" s="10">
        <v>105910</v>
      </c>
      <c r="C101" s="10" t="s">
        <v>114</v>
      </c>
      <c r="D101" s="10" t="s">
        <v>35</v>
      </c>
      <c r="E101" s="27">
        <v>354</v>
      </c>
      <c r="F101" s="28">
        <v>0.60375</v>
      </c>
      <c r="G101" s="27">
        <f>VLOOKUP(B:B,'[1]10月任务'!$A$1:$P$65536,16,0)</f>
        <v>161280</v>
      </c>
      <c r="H101" s="27">
        <f t="shared" si="3"/>
        <v>97372.8</v>
      </c>
      <c r="I101" s="27">
        <v>3045</v>
      </c>
    </row>
    <row r="102" customHeight="1" spans="1:9">
      <c r="A102" s="10">
        <v>101</v>
      </c>
      <c r="B102" s="10">
        <v>106066</v>
      </c>
      <c r="C102" s="10" t="s">
        <v>115</v>
      </c>
      <c r="D102" s="10" t="s">
        <v>12</v>
      </c>
      <c r="E102" s="27">
        <v>415</v>
      </c>
      <c r="F102" s="28">
        <v>0.622017</v>
      </c>
      <c r="G102" s="27">
        <f>VLOOKUP(B:B,'[1]10月任务'!$A$1:$P$65536,16,0)</f>
        <v>257400</v>
      </c>
      <c r="H102" s="27">
        <f t="shared" si="3"/>
        <v>160107.1758</v>
      </c>
      <c r="I102" s="27">
        <v>4458</v>
      </c>
    </row>
    <row r="103" customHeight="1" spans="1:9">
      <c r="A103" s="10">
        <v>102</v>
      </c>
      <c r="B103" s="14">
        <v>106399</v>
      </c>
      <c r="C103" s="10" t="s">
        <v>116</v>
      </c>
      <c r="D103" s="10" t="s">
        <v>16</v>
      </c>
      <c r="E103" s="27">
        <v>307</v>
      </c>
      <c r="F103" s="28">
        <v>0.708228</v>
      </c>
      <c r="G103" s="27">
        <f>VLOOKUP(B:B,'[1]10月任务'!$A$1:$P$65536,16,0)</f>
        <v>240120</v>
      </c>
      <c r="H103" s="27">
        <f t="shared" si="3"/>
        <v>170059.70736</v>
      </c>
      <c r="I103" s="27">
        <v>3299</v>
      </c>
    </row>
    <row r="104" customHeight="1" spans="1:9">
      <c r="A104" s="10">
        <v>103</v>
      </c>
      <c r="B104" s="14">
        <v>106485</v>
      </c>
      <c r="C104" s="10" t="s">
        <v>117</v>
      </c>
      <c r="D104" s="10" t="s">
        <v>35</v>
      </c>
      <c r="E104" s="27">
        <v>154</v>
      </c>
      <c r="F104" s="28">
        <v>0.773568</v>
      </c>
      <c r="G104" s="27">
        <f>VLOOKUP(B:B,'[1]10月任务'!$A$1:$P$65536,16,0)</f>
        <v>144900</v>
      </c>
      <c r="H104" s="27">
        <f t="shared" si="3"/>
        <v>112090.0032</v>
      </c>
      <c r="I104" s="27">
        <v>2068</v>
      </c>
    </row>
    <row r="105" customHeight="1" spans="1:9">
      <c r="A105" s="10">
        <v>104</v>
      </c>
      <c r="B105" s="14">
        <v>106568</v>
      </c>
      <c r="C105" s="10" t="s">
        <v>118</v>
      </c>
      <c r="D105" s="10" t="s">
        <v>35</v>
      </c>
      <c r="E105" s="27">
        <v>174</v>
      </c>
      <c r="F105" s="28">
        <v>0.704417</v>
      </c>
      <c r="G105" s="27">
        <f>VLOOKUP(B:B,'[1]10月任务'!$A$1:$P$65536,16,0)</f>
        <v>124200</v>
      </c>
      <c r="H105" s="27">
        <f t="shared" si="3"/>
        <v>87488.5914</v>
      </c>
      <c r="I105" s="27">
        <v>1872</v>
      </c>
    </row>
    <row r="106" customHeight="1" spans="1:9">
      <c r="A106" s="10">
        <v>105</v>
      </c>
      <c r="B106" s="14">
        <v>106569</v>
      </c>
      <c r="C106" s="10" t="s">
        <v>119</v>
      </c>
      <c r="D106" s="10" t="s">
        <v>16</v>
      </c>
      <c r="E106" s="27">
        <v>168</v>
      </c>
      <c r="F106" s="28">
        <v>0.77316</v>
      </c>
      <c r="G106" s="27">
        <f>VLOOKUP(B:B,'[1]10月任务'!$A$1:$P$65536,16,0)</f>
        <v>227700</v>
      </c>
      <c r="H106" s="27">
        <f t="shared" si="3"/>
        <v>176048.532</v>
      </c>
      <c r="I106" s="27">
        <v>2900</v>
      </c>
    </row>
    <row r="107" customHeight="1" spans="1:9">
      <c r="A107" s="10">
        <v>106</v>
      </c>
      <c r="B107" s="10">
        <v>106865</v>
      </c>
      <c r="C107" s="10" t="s">
        <v>120</v>
      </c>
      <c r="D107" s="10" t="s">
        <v>14</v>
      </c>
      <c r="E107" s="27">
        <v>144</v>
      </c>
      <c r="F107" s="28">
        <v>0.803352</v>
      </c>
      <c r="G107" s="27">
        <f>VLOOKUP(B:B,'[1]10月任务'!$A$1:$P$65536,16,0)</f>
        <v>157320</v>
      </c>
      <c r="H107" s="27">
        <f t="shared" si="3"/>
        <v>126383.33664</v>
      </c>
      <c r="I107" s="27">
        <v>2472</v>
      </c>
    </row>
    <row r="108" customHeight="1" spans="1:9">
      <c r="A108" s="10">
        <v>107</v>
      </c>
      <c r="B108" s="10">
        <v>107658</v>
      </c>
      <c r="C108" s="10" t="s">
        <v>121</v>
      </c>
      <c r="D108" s="10" t="s">
        <v>16</v>
      </c>
      <c r="E108" s="27">
        <v>218</v>
      </c>
      <c r="F108" s="28">
        <v>0.789072</v>
      </c>
      <c r="G108" s="27">
        <f>VLOOKUP(B:B,'[1]10月任务'!$A$1:$P$65536,16,0)</f>
        <v>262080</v>
      </c>
      <c r="H108" s="27">
        <f t="shared" si="3"/>
        <v>206799.98976</v>
      </c>
      <c r="I108" s="27">
        <v>3752</v>
      </c>
    </row>
    <row r="109" customHeight="1" spans="1:9">
      <c r="A109" s="10">
        <v>108</v>
      </c>
      <c r="B109" s="10">
        <v>107728</v>
      </c>
      <c r="C109" s="10" t="s">
        <v>122</v>
      </c>
      <c r="D109" s="10" t="s">
        <v>47</v>
      </c>
      <c r="E109" s="27">
        <v>124</v>
      </c>
      <c r="F109" s="28">
        <v>0.811512</v>
      </c>
      <c r="G109" s="27">
        <f>VLOOKUP(B:B,'[1]10月任务'!$A$1:$P$65536,16,0)</f>
        <v>186300</v>
      </c>
      <c r="H109" s="27">
        <f t="shared" si="3"/>
        <v>151184.6856</v>
      </c>
      <c r="I109" s="27">
        <v>2143</v>
      </c>
    </row>
    <row r="110" customHeight="1" spans="1:9">
      <c r="A110" s="10">
        <v>109</v>
      </c>
      <c r="B110" s="10">
        <v>107829</v>
      </c>
      <c r="C110" s="10" t="s">
        <v>123</v>
      </c>
      <c r="D110" s="10" t="s">
        <v>14</v>
      </c>
      <c r="E110" s="27">
        <v>175</v>
      </c>
      <c r="F110" s="28">
        <v>0.61257</v>
      </c>
      <c r="G110" s="27">
        <f>VLOOKUP(B:B,'[1]10月任务'!$A$1:$P$65536,16,0)</f>
        <v>115920</v>
      </c>
      <c r="H110" s="27">
        <f t="shared" si="3"/>
        <v>71009.1144</v>
      </c>
      <c r="I110" s="27">
        <v>1509</v>
      </c>
    </row>
    <row r="111" customHeight="1" spans="1:9">
      <c r="A111" s="10">
        <v>110</v>
      </c>
      <c r="B111" s="10">
        <v>108277</v>
      </c>
      <c r="C111" s="10" t="s">
        <v>124</v>
      </c>
      <c r="D111" s="10" t="s">
        <v>16</v>
      </c>
      <c r="E111" s="27">
        <v>118</v>
      </c>
      <c r="F111" s="28">
        <v>0.8269</v>
      </c>
      <c r="G111" s="27">
        <f>VLOOKUP(B:B,'[1]10月任务'!$A$1:$P$65536,16,0)</f>
        <v>144900</v>
      </c>
      <c r="H111" s="27">
        <f t="shared" si="3"/>
        <v>119817.81</v>
      </c>
      <c r="I111" s="27">
        <v>2414</v>
      </c>
    </row>
    <row r="112" customHeight="1" spans="1:9">
      <c r="A112" s="10">
        <v>111</v>
      </c>
      <c r="B112" s="10">
        <v>108656</v>
      </c>
      <c r="C112" s="10" t="s">
        <v>125</v>
      </c>
      <c r="D112" s="10" t="s">
        <v>32</v>
      </c>
      <c r="E112" s="27">
        <v>88</v>
      </c>
      <c r="F112" s="28">
        <v>0.8164</v>
      </c>
      <c r="G112" s="27">
        <f>VLOOKUP(B:B,'[1]10月任务'!$A$1:$P$65536,16,0)</f>
        <v>240120</v>
      </c>
      <c r="H112" s="27">
        <f t="shared" si="3"/>
        <v>196033.968</v>
      </c>
      <c r="I112" s="27">
        <v>1666</v>
      </c>
    </row>
    <row r="113" customHeight="1" spans="1:9">
      <c r="A113" s="10">
        <v>112</v>
      </c>
      <c r="B113" s="10">
        <v>110378</v>
      </c>
      <c r="C113" s="10" t="s">
        <v>126</v>
      </c>
      <c r="D113" s="10" t="s">
        <v>8</v>
      </c>
      <c r="E113" s="27">
        <v>93</v>
      </c>
      <c r="F113" s="28">
        <v>0.8173</v>
      </c>
      <c r="G113" s="27">
        <f>VLOOKUP(B:B,'[1]10月任务'!$A$1:$P$65536,16,0)</f>
        <v>103500</v>
      </c>
      <c r="H113" s="27">
        <f t="shared" si="3"/>
        <v>84590.55</v>
      </c>
      <c r="I113" s="27">
        <v>810</v>
      </c>
    </row>
    <row r="114" customHeight="1" spans="1:9">
      <c r="A114" s="10">
        <v>113</v>
      </c>
      <c r="B114" s="10">
        <v>111064</v>
      </c>
      <c r="C114" s="10" t="s">
        <v>127</v>
      </c>
      <c r="D114" s="10" t="s">
        <v>21</v>
      </c>
      <c r="E114" s="27">
        <v>51</v>
      </c>
      <c r="F114" s="28">
        <v>0.756126</v>
      </c>
      <c r="G114" s="27">
        <f>VLOOKUP(B:B,'[1]10月任务'!$A$1:$P$65536,16,0)</f>
        <v>59400</v>
      </c>
      <c r="H114" s="27">
        <f t="shared" si="3"/>
        <v>44913.8844</v>
      </c>
      <c r="I114" s="27">
        <v>883</v>
      </c>
    </row>
    <row r="115" customHeight="1" spans="1:9">
      <c r="A115" s="10">
        <v>114</v>
      </c>
      <c r="B115" s="10">
        <v>111219</v>
      </c>
      <c r="C115" s="10" t="s">
        <v>128</v>
      </c>
      <c r="D115" s="10" t="s">
        <v>16</v>
      </c>
      <c r="E115" s="27">
        <v>340</v>
      </c>
      <c r="F115" s="28">
        <v>0.677225</v>
      </c>
      <c r="G115" s="27">
        <f>VLOOKUP(B:B,'[1]10月任务'!$A$1:$P$65536,16,0)</f>
        <v>244944</v>
      </c>
      <c r="H115" s="27">
        <f t="shared" si="3"/>
        <v>165882.2004</v>
      </c>
      <c r="I115" s="27">
        <v>3663</v>
      </c>
    </row>
    <row r="116" customHeight="1" spans="1:9">
      <c r="A116" s="10">
        <v>115</v>
      </c>
      <c r="B116" s="10">
        <v>111400</v>
      </c>
      <c r="C116" s="14" t="s">
        <v>129</v>
      </c>
      <c r="D116" s="10" t="s">
        <v>21</v>
      </c>
      <c r="E116" s="27"/>
      <c r="F116" s="28">
        <v>0.75837</v>
      </c>
      <c r="G116" s="27">
        <f>VLOOKUP(B:B,'[1]10月任务'!$A$1:$P$65536,16,0)</f>
        <v>269280</v>
      </c>
      <c r="H116" s="27">
        <f t="shared" si="3"/>
        <v>204213.8736</v>
      </c>
      <c r="I116" s="27">
        <v>3009</v>
      </c>
    </row>
    <row r="117" customHeight="1" spans="1:9">
      <c r="A117" s="10">
        <v>116</v>
      </c>
      <c r="B117" s="11">
        <v>112415</v>
      </c>
      <c r="C117" s="30" t="s">
        <v>130</v>
      </c>
      <c r="D117" s="10" t="s">
        <v>16</v>
      </c>
      <c r="E117" s="27"/>
      <c r="F117" s="28">
        <v>0.8134</v>
      </c>
      <c r="G117" s="27">
        <f>VLOOKUP(B:B,'[1]10月任务'!$A$1:$P$65536,16,0)</f>
        <v>130680</v>
      </c>
      <c r="H117" s="27">
        <f t="shared" si="3"/>
        <v>106295.112</v>
      </c>
      <c r="I117" s="27">
        <v>2052</v>
      </c>
    </row>
    <row r="118" customHeight="1" spans="1:9">
      <c r="A118" s="10">
        <v>117</v>
      </c>
      <c r="B118" s="10">
        <v>112888</v>
      </c>
      <c r="C118" s="14" t="s">
        <v>131</v>
      </c>
      <c r="D118" s="10" t="s">
        <v>16</v>
      </c>
      <c r="E118" s="27"/>
      <c r="F118" s="28">
        <v>0.663217</v>
      </c>
      <c r="G118" s="27">
        <f>VLOOKUP(B:B,'[1]10月任务'!$A$1:$P$65536,16,0)</f>
        <v>150480</v>
      </c>
      <c r="H118" s="27">
        <f t="shared" si="3"/>
        <v>99800.89416</v>
      </c>
      <c r="I118" s="27">
        <v>2024</v>
      </c>
    </row>
    <row r="119" customHeight="1" spans="1:9">
      <c r="A119" s="10">
        <v>118</v>
      </c>
      <c r="B119" s="10">
        <v>113008</v>
      </c>
      <c r="C119" s="14" t="s">
        <v>132</v>
      </c>
      <c r="D119" s="10" t="s">
        <v>35</v>
      </c>
      <c r="E119" s="27"/>
      <c r="F119" s="28">
        <v>0.744498</v>
      </c>
      <c r="G119" s="27">
        <f>VLOOKUP(B:B,'[1]10月任务'!$A$1:$P$65536,16,0)</f>
        <v>118800</v>
      </c>
      <c r="H119" s="27">
        <f t="shared" si="3"/>
        <v>88446.3624</v>
      </c>
      <c r="I119" s="27">
        <v>748</v>
      </c>
    </row>
    <row r="120" customHeight="1" spans="1:9">
      <c r="A120" s="10">
        <v>119</v>
      </c>
      <c r="B120" s="10">
        <v>113023</v>
      </c>
      <c r="C120" s="14" t="s">
        <v>133</v>
      </c>
      <c r="D120" s="10" t="s">
        <v>14</v>
      </c>
      <c r="E120" s="27"/>
      <c r="F120" s="28">
        <v>0.8738</v>
      </c>
      <c r="G120" s="27">
        <f>VLOOKUP(B:B,'[1]10月任务'!$A$1:$P$65536,16,0)</f>
        <v>99000</v>
      </c>
      <c r="H120" s="27">
        <f t="shared" si="3"/>
        <v>86506.2</v>
      </c>
      <c r="I120" s="27">
        <v>1392</v>
      </c>
    </row>
    <row r="121" customHeight="1" spans="1:9">
      <c r="A121" s="10">
        <v>120</v>
      </c>
      <c r="B121" s="10">
        <v>113025</v>
      </c>
      <c r="C121" s="14" t="s">
        <v>134</v>
      </c>
      <c r="D121" s="10" t="s">
        <v>16</v>
      </c>
      <c r="E121" s="27"/>
      <c r="F121" s="28">
        <v>0.725832</v>
      </c>
      <c r="G121" s="27">
        <f>VLOOKUP(B:B,'[1]10月任务'!$A$1:$P$65536,16,0)</f>
        <v>118800</v>
      </c>
      <c r="H121" s="27">
        <f t="shared" si="3"/>
        <v>86228.8416</v>
      </c>
      <c r="I121" s="27">
        <v>1507</v>
      </c>
    </row>
    <row r="122" customHeight="1" spans="1:9">
      <c r="A122" s="10">
        <v>121</v>
      </c>
      <c r="B122" s="10">
        <v>113298</v>
      </c>
      <c r="C122" s="14" t="s">
        <v>135</v>
      </c>
      <c r="D122" s="10" t="s">
        <v>16</v>
      </c>
      <c r="E122" s="27"/>
      <c r="F122" s="28">
        <v>0.71706</v>
      </c>
      <c r="G122" s="27">
        <f>VLOOKUP(B:B,'[1]10月任务'!$A$1:$P$65536,16,0)</f>
        <v>118800</v>
      </c>
      <c r="H122" s="27">
        <f t="shared" si="3"/>
        <v>85186.728</v>
      </c>
      <c r="I122" s="27">
        <v>1888</v>
      </c>
    </row>
    <row r="123" customHeight="1" spans="1:9">
      <c r="A123" s="10">
        <v>122</v>
      </c>
      <c r="B123" s="10">
        <v>113299</v>
      </c>
      <c r="C123" s="14" t="s">
        <v>136</v>
      </c>
      <c r="D123" s="10" t="s">
        <v>14</v>
      </c>
      <c r="E123" s="27"/>
      <c r="F123" s="28">
        <v>0.715541</v>
      </c>
      <c r="G123" s="27">
        <f>VLOOKUP(B:B,'[1]10月任务'!$A$1:$P$65536,16,0)</f>
        <v>118800</v>
      </c>
      <c r="H123" s="27">
        <f t="shared" si="3"/>
        <v>85006.2708</v>
      </c>
      <c r="I123" s="27">
        <v>1774</v>
      </c>
    </row>
    <row r="124" customHeight="1" spans="1:9">
      <c r="A124" s="10">
        <v>123</v>
      </c>
      <c r="B124" s="10">
        <v>113833</v>
      </c>
      <c r="C124" s="14" t="s">
        <v>137</v>
      </c>
      <c r="D124" s="10" t="s">
        <v>16</v>
      </c>
      <c r="E124" s="27"/>
      <c r="F124" s="28">
        <v>0.58359</v>
      </c>
      <c r="G124" s="27">
        <f>VLOOKUP(B:B,'[1]10月任务'!$A$1:$P$65536,16,0)</f>
        <v>99000</v>
      </c>
      <c r="H124" s="27">
        <f t="shared" si="3"/>
        <v>57775.41</v>
      </c>
      <c r="I124" s="27">
        <v>1446</v>
      </c>
    </row>
    <row r="125" customHeight="1" spans="1:9">
      <c r="A125" s="10">
        <v>124</v>
      </c>
      <c r="B125" s="10">
        <v>114069</v>
      </c>
      <c r="C125" s="14" t="s">
        <v>138</v>
      </c>
      <c r="D125" s="10" t="s">
        <v>35</v>
      </c>
      <c r="E125" s="27"/>
      <c r="F125" s="28">
        <v>0.574035</v>
      </c>
      <c r="G125" s="27">
        <f>VLOOKUP(B:B,'[1]10月任务'!$A$1:$P$65536,16,0)</f>
        <v>99000</v>
      </c>
      <c r="H125" s="27">
        <f t="shared" si="3"/>
        <v>56829.465</v>
      </c>
      <c r="I125" s="27">
        <v>1254</v>
      </c>
    </row>
    <row r="126" customHeight="1" spans="1:9">
      <c r="A126" s="10">
        <v>125</v>
      </c>
      <c r="B126" s="10">
        <v>114286</v>
      </c>
      <c r="C126" s="14" t="s">
        <v>139</v>
      </c>
      <c r="D126" s="10" t="s">
        <v>16</v>
      </c>
      <c r="E126" s="27"/>
      <c r="F126" s="28">
        <v>0.709567</v>
      </c>
      <c r="G126" s="27">
        <f>VLOOKUP(B:B,'[1]10月任务'!$A$1:$P$65536,16,0)</f>
        <v>118800</v>
      </c>
      <c r="H126" s="27">
        <f t="shared" si="3"/>
        <v>84296.5596</v>
      </c>
      <c r="I126" s="27">
        <v>2340</v>
      </c>
    </row>
    <row r="127" customHeight="1" spans="1:9">
      <c r="A127" s="10">
        <v>126</v>
      </c>
      <c r="B127" s="10">
        <v>114622</v>
      </c>
      <c r="C127" s="14" t="s">
        <v>140</v>
      </c>
      <c r="D127" s="10" t="s">
        <v>14</v>
      </c>
      <c r="E127" s="27"/>
      <c r="F127" s="28">
        <v>0.776322</v>
      </c>
      <c r="G127" s="27">
        <f>VLOOKUP(B:B,'[1]10月任务'!$A$1:$P$65536,16,0)</f>
        <v>257400</v>
      </c>
      <c r="H127" s="27">
        <f t="shared" si="3"/>
        <v>199825.2828</v>
      </c>
      <c r="I127" s="27">
        <v>4479</v>
      </c>
    </row>
    <row r="128" customHeight="1" spans="1:9">
      <c r="A128" s="10">
        <v>127</v>
      </c>
      <c r="B128" s="15">
        <v>114685</v>
      </c>
      <c r="C128" s="14" t="s">
        <v>141</v>
      </c>
      <c r="D128" s="10" t="s">
        <v>14</v>
      </c>
      <c r="E128" s="27"/>
      <c r="F128" s="28">
        <v>0.8217</v>
      </c>
      <c r="G128" s="27">
        <f>VLOOKUP(B:B,'[1]10月任务'!$A$1:$P$65536,16,0)</f>
        <v>475200</v>
      </c>
      <c r="H128" s="27">
        <f t="shared" si="3"/>
        <v>390471.84</v>
      </c>
      <c r="I128" s="27">
        <v>3718</v>
      </c>
    </row>
    <row r="129" customHeight="1" spans="1:9">
      <c r="A129" s="10">
        <v>128</v>
      </c>
      <c r="B129" s="31">
        <v>114844</v>
      </c>
      <c r="C129" s="32" t="s">
        <v>142</v>
      </c>
      <c r="D129" s="31" t="s">
        <v>14</v>
      </c>
      <c r="E129" s="27"/>
      <c r="F129" s="28">
        <v>0.781932</v>
      </c>
      <c r="G129" s="27">
        <f>VLOOKUP(B:B,'[1]10月任务'!$A$1:$P$65536,16,0)</f>
        <v>198000</v>
      </c>
      <c r="H129" s="27">
        <f t="shared" si="3"/>
        <v>154822.536</v>
      </c>
      <c r="I129" s="27">
        <v>1989</v>
      </c>
    </row>
    <row r="130" customHeight="1" spans="1:9">
      <c r="A130" s="10"/>
      <c r="B130" s="10"/>
      <c r="C130" s="10" t="s">
        <v>143</v>
      </c>
      <c r="D130" s="10"/>
      <c r="E130" s="27">
        <f>SUM(E2:E129)</f>
        <v>21928</v>
      </c>
      <c r="F130" s="28">
        <f>H130/G130</f>
        <v>0.776551788389005</v>
      </c>
      <c r="G130" s="27">
        <f>SUM(G2:G129)</f>
        <v>34207920</v>
      </c>
      <c r="H130" s="27">
        <f>SUM(H2:H129)</f>
        <v>26564221.453068</v>
      </c>
      <c r="I130" s="27" t="e">
        <v>#N/A</v>
      </c>
    </row>
  </sheetData>
  <sortState ref="A1:M130">
    <sortCondition ref="A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B1" workbookViewId="0">
      <selection activeCell="H8" sqref="H8"/>
    </sheetView>
  </sheetViews>
  <sheetFormatPr defaultColWidth="9" defaultRowHeight="27" customHeight="1"/>
  <cols>
    <col min="1" max="1" width="9" style="2"/>
    <col min="2" max="2" width="9" style="3"/>
    <col min="3" max="3" width="35" style="3" customWidth="1"/>
    <col min="4" max="4" width="16" style="3" customWidth="1"/>
    <col min="5" max="5" width="17" style="3" customWidth="1"/>
    <col min="6" max="6" width="16" style="3" customWidth="1"/>
    <col min="7" max="7" width="15.875" style="3" customWidth="1"/>
    <col min="8" max="8" width="19.75" style="2" customWidth="1"/>
    <col min="9" max="9" width="15.875" style="2" customWidth="1"/>
    <col min="10" max="16384" width="9" style="2"/>
  </cols>
  <sheetData>
    <row r="1" customHeight="1" spans="1:9">
      <c r="A1" s="4" t="s">
        <v>144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10">
      <c r="A2" s="5" t="s">
        <v>0</v>
      </c>
      <c r="B2" s="4" t="s">
        <v>145</v>
      </c>
      <c r="C2" s="4" t="s">
        <v>2</v>
      </c>
      <c r="D2" s="4" t="s">
        <v>3</v>
      </c>
      <c r="E2" s="4" t="s">
        <v>146</v>
      </c>
      <c r="F2" s="4" t="s">
        <v>147</v>
      </c>
      <c r="G2" s="6" t="s">
        <v>148</v>
      </c>
      <c r="H2" s="7" t="s">
        <v>149</v>
      </c>
      <c r="I2" s="5" t="s">
        <v>150</v>
      </c>
      <c r="J2" s="8"/>
    </row>
    <row r="3" customHeight="1" spans="1:9">
      <c r="A3" s="9">
        <v>2</v>
      </c>
      <c r="B3" s="10">
        <v>111400</v>
      </c>
      <c r="C3" s="10" t="s">
        <v>129</v>
      </c>
      <c r="D3" s="10" t="s">
        <v>21</v>
      </c>
      <c r="E3" s="10" t="s">
        <v>151</v>
      </c>
      <c r="F3" s="10" t="s">
        <v>152</v>
      </c>
      <c r="G3" s="4">
        <v>8</v>
      </c>
      <c r="H3" s="10">
        <f t="shared" ref="H3:H17" si="0">G3*30</f>
        <v>240</v>
      </c>
      <c r="I3" s="10" t="s">
        <v>153</v>
      </c>
    </row>
    <row r="4" customHeight="1" spans="1:9">
      <c r="A4" s="9">
        <v>3</v>
      </c>
      <c r="B4" s="11">
        <v>112415</v>
      </c>
      <c r="C4" s="10" t="s">
        <v>130</v>
      </c>
      <c r="D4" s="10" t="s">
        <v>16</v>
      </c>
      <c r="E4" s="10" t="s">
        <v>154</v>
      </c>
      <c r="F4" s="10" t="s">
        <v>155</v>
      </c>
      <c r="G4" s="4">
        <v>10</v>
      </c>
      <c r="H4" s="10">
        <f t="shared" si="0"/>
        <v>300</v>
      </c>
      <c r="I4" s="10" t="s">
        <v>153</v>
      </c>
    </row>
    <row r="5" customHeight="1" spans="1:9">
      <c r="A5" s="9">
        <v>4</v>
      </c>
      <c r="B5" s="10">
        <v>113023</v>
      </c>
      <c r="C5" s="12" t="s">
        <v>156</v>
      </c>
      <c r="D5" s="10" t="s">
        <v>14</v>
      </c>
      <c r="E5" s="10" t="s">
        <v>157</v>
      </c>
      <c r="F5" s="10" t="s">
        <v>157</v>
      </c>
      <c r="G5" s="4">
        <v>9</v>
      </c>
      <c r="H5" s="10">
        <f t="shared" si="0"/>
        <v>270</v>
      </c>
      <c r="I5" s="10" t="s">
        <v>153</v>
      </c>
    </row>
    <row r="6" customHeight="1" spans="1:9">
      <c r="A6" s="9">
        <v>5</v>
      </c>
      <c r="B6" s="13">
        <v>112888</v>
      </c>
      <c r="C6" s="12" t="s">
        <v>158</v>
      </c>
      <c r="D6" s="10" t="s">
        <v>16</v>
      </c>
      <c r="E6" s="10" t="s">
        <v>159</v>
      </c>
      <c r="F6" s="10" t="s">
        <v>160</v>
      </c>
      <c r="G6" s="4">
        <v>9</v>
      </c>
      <c r="H6" s="10">
        <f t="shared" si="0"/>
        <v>270</v>
      </c>
      <c r="I6" s="10" t="s">
        <v>153</v>
      </c>
    </row>
    <row r="7" customHeight="1" spans="1:9">
      <c r="A7" s="9">
        <v>6</v>
      </c>
      <c r="B7" s="13">
        <v>113008</v>
      </c>
      <c r="C7" s="12" t="s">
        <v>161</v>
      </c>
      <c r="D7" s="10" t="s">
        <v>35</v>
      </c>
      <c r="E7" s="10" t="s">
        <v>162</v>
      </c>
      <c r="F7" s="10"/>
      <c r="G7" s="4">
        <v>5</v>
      </c>
      <c r="H7" s="10">
        <f t="shared" si="0"/>
        <v>150</v>
      </c>
      <c r="I7" s="4" t="s">
        <v>153</v>
      </c>
    </row>
    <row r="8" customHeight="1" spans="1:9">
      <c r="A8" s="9">
        <v>7</v>
      </c>
      <c r="B8" s="13">
        <v>113025</v>
      </c>
      <c r="C8" s="12" t="s">
        <v>163</v>
      </c>
      <c r="D8" s="10" t="s">
        <v>16</v>
      </c>
      <c r="E8" s="10" t="s">
        <v>164</v>
      </c>
      <c r="F8" s="10" t="s">
        <v>160</v>
      </c>
      <c r="G8" s="4">
        <v>8</v>
      </c>
      <c r="H8" s="10">
        <f t="shared" si="0"/>
        <v>240</v>
      </c>
      <c r="I8" s="4" t="s">
        <v>153</v>
      </c>
    </row>
    <row r="9" customHeight="1" spans="1:9">
      <c r="A9" s="9">
        <v>8</v>
      </c>
      <c r="B9" s="13">
        <v>113298</v>
      </c>
      <c r="C9" s="12" t="s">
        <v>165</v>
      </c>
      <c r="D9" s="10" t="s">
        <v>16</v>
      </c>
      <c r="E9" s="10" t="s">
        <v>166</v>
      </c>
      <c r="F9" s="10" t="s">
        <v>160</v>
      </c>
      <c r="G9" s="4">
        <v>9</v>
      </c>
      <c r="H9" s="10">
        <f t="shared" si="0"/>
        <v>270</v>
      </c>
      <c r="I9" s="4" t="s">
        <v>153</v>
      </c>
    </row>
    <row r="10" customHeight="1" spans="1:9">
      <c r="A10" s="9">
        <v>9</v>
      </c>
      <c r="B10" s="13">
        <v>113299</v>
      </c>
      <c r="C10" s="12" t="s">
        <v>167</v>
      </c>
      <c r="D10" s="10" t="s">
        <v>14</v>
      </c>
      <c r="E10" s="10" t="s">
        <v>168</v>
      </c>
      <c r="F10" s="10" t="s">
        <v>169</v>
      </c>
      <c r="G10" s="4">
        <v>10</v>
      </c>
      <c r="H10" s="10">
        <f t="shared" si="0"/>
        <v>300</v>
      </c>
      <c r="I10" s="4" t="s">
        <v>153</v>
      </c>
    </row>
    <row r="11" customHeight="1" spans="1:9">
      <c r="A11" s="9">
        <v>10</v>
      </c>
      <c r="B11" s="10">
        <v>113833</v>
      </c>
      <c r="C11" s="14" t="s">
        <v>137</v>
      </c>
      <c r="D11" s="10" t="s">
        <v>16</v>
      </c>
      <c r="E11" s="4" t="s">
        <v>170</v>
      </c>
      <c r="F11" s="4"/>
      <c r="G11" s="4">
        <v>9</v>
      </c>
      <c r="H11" s="10">
        <f t="shared" si="0"/>
        <v>270</v>
      </c>
      <c r="I11" s="4" t="s">
        <v>171</v>
      </c>
    </row>
    <row r="12" customHeight="1" spans="1:9">
      <c r="A12" s="9">
        <v>11</v>
      </c>
      <c r="B12" s="10">
        <v>114069</v>
      </c>
      <c r="C12" s="14" t="s">
        <v>138</v>
      </c>
      <c r="D12" s="10" t="s">
        <v>35</v>
      </c>
      <c r="E12" s="4" t="s">
        <v>172</v>
      </c>
      <c r="F12" s="4"/>
      <c r="G12" s="4">
        <v>8</v>
      </c>
      <c r="H12" s="10">
        <f t="shared" si="0"/>
        <v>240</v>
      </c>
      <c r="I12" s="4" t="s">
        <v>171</v>
      </c>
    </row>
    <row r="13" customHeight="1" spans="1:9">
      <c r="A13" s="9">
        <v>12</v>
      </c>
      <c r="B13" s="10">
        <v>114286</v>
      </c>
      <c r="C13" s="14" t="s">
        <v>139</v>
      </c>
      <c r="D13" s="10" t="s">
        <v>16</v>
      </c>
      <c r="E13" s="4" t="s">
        <v>173</v>
      </c>
      <c r="F13" s="4"/>
      <c r="G13" s="4">
        <v>15</v>
      </c>
      <c r="H13" s="10">
        <f t="shared" si="0"/>
        <v>450</v>
      </c>
      <c r="I13" s="4" t="s">
        <v>171</v>
      </c>
    </row>
    <row r="14" customHeight="1" spans="1:9">
      <c r="A14" s="9">
        <v>13</v>
      </c>
      <c r="B14" s="10">
        <v>114622</v>
      </c>
      <c r="C14" s="14" t="s">
        <v>140</v>
      </c>
      <c r="D14" s="10" t="s">
        <v>14</v>
      </c>
      <c r="E14" s="4" t="s">
        <v>174</v>
      </c>
      <c r="F14" s="4" t="s">
        <v>175</v>
      </c>
      <c r="G14" s="4">
        <v>17</v>
      </c>
      <c r="H14" s="10">
        <f t="shared" si="0"/>
        <v>510</v>
      </c>
      <c r="I14" s="4" t="s">
        <v>153</v>
      </c>
    </row>
    <row r="15" customHeight="1" spans="1:9">
      <c r="A15" s="9">
        <v>14</v>
      </c>
      <c r="B15" s="15">
        <v>114685</v>
      </c>
      <c r="C15" s="14" t="s">
        <v>141</v>
      </c>
      <c r="D15" s="10" t="s">
        <v>14</v>
      </c>
      <c r="E15" s="4" t="s">
        <v>176</v>
      </c>
      <c r="F15" s="4" t="s">
        <v>176</v>
      </c>
      <c r="G15" s="4">
        <v>15</v>
      </c>
      <c r="H15" s="10">
        <f t="shared" si="0"/>
        <v>450</v>
      </c>
      <c r="I15" s="4" t="s">
        <v>153</v>
      </c>
    </row>
    <row r="16" customHeight="1" spans="1:9">
      <c r="A16" s="9">
        <v>16</v>
      </c>
      <c r="B16" s="4">
        <v>114844</v>
      </c>
      <c r="C16" s="4" t="s">
        <v>142</v>
      </c>
      <c r="D16" s="4" t="s">
        <v>14</v>
      </c>
      <c r="E16" s="4" t="s">
        <v>177</v>
      </c>
      <c r="F16" s="17"/>
      <c r="G16" s="4">
        <v>11</v>
      </c>
      <c r="H16" s="10">
        <f t="shared" si="0"/>
        <v>330</v>
      </c>
      <c r="I16" s="16" t="s">
        <v>171</v>
      </c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10" workbookViewId="0">
      <selection activeCell="D23" sqref="D23"/>
    </sheetView>
  </sheetViews>
  <sheetFormatPr defaultColWidth="9" defaultRowHeight="27" customHeight="1" outlineLevelCol="7"/>
  <cols>
    <col min="1" max="1" width="9" style="2"/>
    <col min="2" max="2" width="9" style="3"/>
    <col min="3" max="3" width="35" style="3" customWidth="1"/>
    <col min="4" max="4" width="16" style="3" customWidth="1"/>
    <col min="5" max="5" width="15.875" style="3" customWidth="1"/>
    <col min="6" max="6" width="19.75" style="2" customWidth="1"/>
    <col min="7" max="7" width="15.875" style="2" customWidth="1"/>
    <col min="8" max="16382" width="9" style="2"/>
  </cols>
  <sheetData>
    <row r="1" customHeight="1" spans="1:7">
      <c r="A1" s="4" t="s">
        <v>144</v>
      </c>
      <c r="B1" s="4"/>
      <c r="C1" s="4"/>
      <c r="D1" s="4"/>
      <c r="E1" s="4"/>
      <c r="F1" s="4"/>
      <c r="G1" s="4"/>
    </row>
    <row r="2" s="1" customFormat="1" ht="60" customHeight="1" spans="1:8">
      <c r="A2" s="5" t="s">
        <v>0</v>
      </c>
      <c r="B2" s="4" t="s">
        <v>145</v>
      </c>
      <c r="C2" s="4" t="s">
        <v>2</v>
      </c>
      <c r="D2" s="4" t="s">
        <v>3</v>
      </c>
      <c r="E2" s="6" t="s">
        <v>148</v>
      </c>
      <c r="F2" s="7" t="s">
        <v>178</v>
      </c>
      <c r="G2" s="5" t="s">
        <v>150</v>
      </c>
      <c r="H2" s="8"/>
    </row>
    <row r="3" customHeight="1" spans="1:7">
      <c r="A3" s="9">
        <v>1</v>
      </c>
      <c r="B3" s="10">
        <v>111400</v>
      </c>
      <c r="C3" s="10" t="s">
        <v>129</v>
      </c>
      <c r="D3" s="10" t="s">
        <v>21</v>
      </c>
      <c r="E3" s="4">
        <v>8</v>
      </c>
      <c r="F3" s="10">
        <f>E3*36</f>
        <v>288</v>
      </c>
      <c r="G3" s="10" t="s">
        <v>153</v>
      </c>
    </row>
    <row r="4" customHeight="1" spans="1:7">
      <c r="A4" s="9">
        <v>2</v>
      </c>
      <c r="B4" s="11">
        <v>112415</v>
      </c>
      <c r="C4" s="10" t="s">
        <v>130</v>
      </c>
      <c r="D4" s="10" t="s">
        <v>16</v>
      </c>
      <c r="E4" s="4">
        <v>10</v>
      </c>
      <c r="F4" s="10">
        <f t="shared" ref="F4:F16" si="0">E4*36</f>
        <v>360</v>
      </c>
      <c r="G4" s="10" t="s">
        <v>153</v>
      </c>
    </row>
    <row r="5" customHeight="1" spans="1:7">
      <c r="A5" s="9">
        <v>3</v>
      </c>
      <c r="B5" s="10">
        <v>113023</v>
      </c>
      <c r="C5" s="12" t="s">
        <v>156</v>
      </c>
      <c r="D5" s="10" t="s">
        <v>14</v>
      </c>
      <c r="E5" s="4">
        <v>9</v>
      </c>
      <c r="F5" s="10">
        <f t="shared" si="0"/>
        <v>324</v>
      </c>
      <c r="G5" s="10" t="s">
        <v>153</v>
      </c>
    </row>
    <row r="6" customHeight="1" spans="1:7">
      <c r="A6" s="9">
        <v>4</v>
      </c>
      <c r="B6" s="13">
        <v>112888</v>
      </c>
      <c r="C6" s="12" t="s">
        <v>158</v>
      </c>
      <c r="D6" s="10" t="s">
        <v>16</v>
      </c>
      <c r="E6" s="4">
        <v>9</v>
      </c>
      <c r="F6" s="10">
        <f t="shared" si="0"/>
        <v>324</v>
      </c>
      <c r="G6" s="10" t="s">
        <v>153</v>
      </c>
    </row>
    <row r="7" customHeight="1" spans="1:7">
      <c r="A7" s="9">
        <v>5</v>
      </c>
      <c r="B7" s="13">
        <v>113008</v>
      </c>
      <c r="C7" s="12" t="s">
        <v>161</v>
      </c>
      <c r="D7" s="10" t="s">
        <v>35</v>
      </c>
      <c r="E7" s="4">
        <v>5</v>
      </c>
      <c r="F7" s="10">
        <f t="shared" si="0"/>
        <v>180</v>
      </c>
      <c r="G7" s="4" t="s">
        <v>153</v>
      </c>
    </row>
    <row r="8" customHeight="1" spans="1:7">
      <c r="A8" s="9">
        <v>6</v>
      </c>
      <c r="B8" s="13">
        <v>113025</v>
      </c>
      <c r="C8" s="12" t="s">
        <v>163</v>
      </c>
      <c r="D8" s="10" t="s">
        <v>16</v>
      </c>
      <c r="E8" s="4">
        <v>8</v>
      </c>
      <c r="F8" s="10">
        <f t="shared" si="0"/>
        <v>288</v>
      </c>
      <c r="G8" s="4" t="s">
        <v>153</v>
      </c>
    </row>
    <row r="9" customHeight="1" spans="1:7">
      <c r="A9" s="9">
        <v>7</v>
      </c>
      <c r="B9" s="13">
        <v>113298</v>
      </c>
      <c r="C9" s="12" t="s">
        <v>165</v>
      </c>
      <c r="D9" s="10" t="s">
        <v>16</v>
      </c>
      <c r="E9" s="4">
        <v>9</v>
      </c>
      <c r="F9" s="10">
        <f t="shared" si="0"/>
        <v>324</v>
      </c>
      <c r="G9" s="4" t="s">
        <v>153</v>
      </c>
    </row>
    <row r="10" customHeight="1" spans="1:7">
      <c r="A10" s="9">
        <v>8</v>
      </c>
      <c r="B10" s="13">
        <v>113299</v>
      </c>
      <c r="C10" s="12" t="s">
        <v>167</v>
      </c>
      <c r="D10" s="10" t="s">
        <v>14</v>
      </c>
      <c r="E10" s="4">
        <v>10</v>
      </c>
      <c r="F10" s="10">
        <f t="shared" si="0"/>
        <v>360</v>
      </c>
      <c r="G10" s="4" t="s">
        <v>153</v>
      </c>
    </row>
    <row r="11" customHeight="1" spans="1:7">
      <c r="A11" s="9">
        <v>9</v>
      </c>
      <c r="B11" s="10">
        <v>113833</v>
      </c>
      <c r="C11" s="14" t="s">
        <v>137</v>
      </c>
      <c r="D11" s="10" t="s">
        <v>16</v>
      </c>
      <c r="E11" s="4">
        <v>9</v>
      </c>
      <c r="F11" s="10">
        <f t="shared" si="0"/>
        <v>324</v>
      </c>
      <c r="G11" s="4" t="s">
        <v>171</v>
      </c>
    </row>
    <row r="12" customHeight="1" spans="1:7">
      <c r="A12" s="9">
        <v>10</v>
      </c>
      <c r="B12" s="10">
        <v>114069</v>
      </c>
      <c r="C12" s="14" t="s">
        <v>138</v>
      </c>
      <c r="D12" s="10" t="s">
        <v>35</v>
      </c>
      <c r="E12" s="4">
        <v>8</v>
      </c>
      <c r="F12" s="10">
        <f t="shared" si="0"/>
        <v>288</v>
      </c>
      <c r="G12" s="4" t="s">
        <v>171</v>
      </c>
    </row>
    <row r="13" customHeight="1" spans="1:7">
      <c r="A13" s="9">
        <v>11</v>
      </c>
      <c r="B13" s="10">
        <v>114286</v>
      </c>
      <c r="C13" s="14" t="s">
        <v>139</v>
      </c>
      <c r="D13" s="10" t="s">
        <v>16</v>
      </c>
      <c r="E13" s="4">
        <v>15</v>
      </c>
      <c r="F13" s="10">
        <f t="shared" si="0"/>
        <v>540</v>
      </c>
      <c r="G13" s="4" t="s">
        <v>171</v>
      </c>
    </row>
    <row r="14" customHeight="1" spans="1:7">
      <c r="A14" s="9">
        <v>12</v>
      </c>
      <c r="B14" s="10">
        <v>114622</v>
      </c>
      <c r="C14" s="14" t="s">
        <v>140</v>
      </c>
      <c r="D14" s="10" t="s">
        <v>14</v>
      </c>
      <c r="E14" s="4">
        <v>17</v>
      </c>
      <c r="F14" s="10">
        <f t="shared" si="0"/>
        <v>612</v>
      </c>
      <c r="G14" s="4" t="s">
        <v>153</v>
      </c>
    </row>
    <row r="15" customHeight="1" spans="1:7">
      <c r="A15" s="9">
        <v>13</v>
      </c>
      <c r="B15" s="15">
        <v>114685</v>
      </c>
      <c r="C15" s="14" t="s">
        <v>141</v>
      </c>
      <c r="D15" s="10" t="s">
        <v>14</v>
      </c>
      <c r="E15" s="4">
        <v>15</v>
      </c>
      <c r="F15" s="10">
        <f t="shared" si="0"/>
        <v>540</v>
      </c>
      <c r="G15" s="4" t="s">
        <v>153</v>
      </c>
    </row>
    <row r="16" customHeight="1" spans="1:7">
      <c r="A16" s="9">
        <v>14</v>
      </c>
      <c r="B16" s="4">
        <v>114844</v>
      </c>
      <c r="C16" s="4" t="s">
        <v>142</v>
      </c>
      <c r="D16" s="4" t="s">
        <v>14</v>
      </c>
      <c r="E16" s="4">
        <v>11</v>
      </c>
      <c r="F16" s="10">
        <f t="shared" si="0"/>
        <v>396</v>
      </c>
      <c r="G16" s="16" t="s">
        <v>171</v>
      </c>
    </row>
    <row r="17" customHeight="1" spans="6:6">
      <c r="F17" s="2">
        <f>SUM(F3:F16)</f>
        <v>5148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会员任务及会员消费占比任务</vt:lpstr>
      <vt:lpstr>创业门店会员任务 (存档)</vt:lpstr>
      <vt:lpstr>创业门店会员任务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2020-07-14T07:04:00Z</dcterms:created>
  <dcterms:modified xsi:type="dcterms:W3CDTF">2020-10-13T02:14:14Z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