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10" windowHeight="6870" activeTab="1"/>
  </bookViews>
  <sheets>
    <sheet name="各门店员工动销考核（2020.1.31）" sheetId="1" r:id="rId1"/>
    <sheet name="员工动销考核处罚部分（2020.1.31）" sheetId="5" r:id="rId2"/>
    <sheet name="员工奖励明细（2020.1.31）" sheetId="6" r:id="rId3"/>
    <sheet name="后勤员工处罚、奖励明细表（20.1.31）" sheetId="3" r:id="rId4"/>
    <sheet name="Sheet1" sheetId="4" r:id="rId5"/>
  </sheets>
  <externalReferences>
    <externalReference r:id="rId6"/>
    <externalReference r:id="rId7"/>
  </externalReferences>
  <definedNames>
    <definedName name="_xlnm._FilterDatabase" localSheetId="1" hidden="1">'员工动销考核处罚部分（2020.1.31）'!$A$2:$AB$178</definedName>
    <definedName name="_xlnm._FilterDatabase" localSheetId="0" hidden="1">'各门店员工动销考核（2020.1.31）'!$A$2:$AD$469</definedName>
    <definedName name="_xlnm._FilterDatabase" localSheetId="2" hidden="1">'员工奖励明细（2020.1.31）'!#REF!</definedName>
  </definedNames>
  <calcPr calcId="144525"/>
</workbook>
</file>

<file path=xl/sharedStrings.xml><?xml version="1.0" encoding="utf-8"?>
<sst xmlns="http://schemas.openxmlformats.org/spreadsheetml/2006/main" count="2920" uniqueCount="804">
  <si>
    <t>序号</t>
  </si>
  <si>
    <t>员工ID</t>
  </si>
  <si>
    <t>姓名</t>
  </si>
  <si>
    <t>门店
ID</t>
  </si>
  <si>
    <t>部门</t>
  </si>
  <si>
    <t>片区</t>
  </si>
  <si>
    <t>司龄</t>
  </si>
  <si>
    <t>实收金额/万元</t>
  </si>
  <si>
    <t>进销毛利/万元</t>
  </si>
  <si>
    <t>客流</t>
  </si>
  <si>
    <t>客单价</t>
  </si>
  <si>
    <t>中西成药品种数</t>
  </si>
  <si>
    <t>动销天数</t>
  </si>
  <si>
    <t>动销天数差异</t>
  </si>
  <si>
    <t>动销目标</t>
  </si>
  <si>
    <t>任务 
 差额</t>
  </si>
  <si>
    <t>处罚金额</t>
  </si>
  <si>
    <t>销售品种数环比增长率</t>
  </si>
  <si>
    <t>备注</t>
  </si>
  <si>
    <t>门店
分类</t>
  </si>
  <si>
    <t>安
全值</t>
  </si>
  <si>
    <t>门店
客流</t>
  </si>
  <si>
    <t>11月</t>
  </si>
  <si>
    <t>12月</t>
  </si>
  <si>
    <t>邹芊</t>
  </si>
  <si>
    <t>都江堰宝莲路店</t>
  </si>
  <si>
    <t>城郊二片</t>
  </si>
  <si>
    <t>新店不考核</t>
  </si>
  <si>
    <t>F</t>
  </si>
  <si>
    <t>唐敏</t>
  </si>
  <si>
    <t>崔家店</t>
  </si>
  <si>
    <t>城中片区</t>
  </si>
  <si>
    <t>实习生，申请减半处罚</t>
  </si>
  <si>
    <t>D</t>
  </si>
  <si>
    <t>吴阳</t>
  </si>
  <si>
    <t>朱春梅</t>
  </si>
  <si>
    <t>五津西路2店</t>
  </si>
  <si>
    <t>新津片区</t>
  </si>
  <si>
    <t>祁荣</t>
  </si>
  <si>
    <t>魏乔连</t>
  </si>
  <si>
    <t>叶焕颜</t>
  </si>
  <si>
    <t>银沙路店</t>
  </si>
  <si>
    <t>西北片区</t>
  </si>
  <si>
    <t>E</t>
  </si>
  <si>
    <t>曹娉</t>
  </si>
  <si>
    <t>毛茜</t>
  </si>
  <si>
    <t>旗舰店</t>
  </si>
  <si>
    <t>旗舰片区</t>
  </si>
  <si>
    <t>收银台不考核</t>
  </si>
  <si>
    <t>A</t>
  </si>
  <si>
    <t>袁红桃</t>
  </si>
  <si>
    <t>解放路店</t>
  </si>
  <si>
    <t>冯洁</t>
  </si>
  <si>
    <t>谭庆娟</t>
  </si>
  <si>
    <t>片长不考核</t>
  </si>
  <si>
    <t>曾思静</t>
  </si>
  <si>
    <t>光华店</t>
  </si>
  <si>
    <t>B</t>
  </si>
  <si>
    <t>孙莉</t>
  </si>
  <si>
    <t>大邑北街店</t>
  </si>
  <si>
    <t>大邑片区</t>
  </si>
  <si>
    <t>吕晓琴</t>
  </si>
  <si>
    <t>李阿其</t>
  </si>
  <si>
    <t>周晓琪</t>
  </si>
  <si>
    <t>新都万和北路店</t>
  </si>
  <si>
    <t>廖红</t>
  </si>
  <si>
    <t>朱静</t>
  </si>
  <si>
    <t>蒋晓琼（销售员）</t>
  </si>
  <si>
    <t>成华区二环路北四段店汇融名城店</t>
  </si>
  <si>
    <t>东南片区</t>
  </si>
  <si>
    <t>刘静</t>
  </si>
  <si>
    <t>丝竹路店</t>
  </si>
  <si>
    <t>蔡旌晶</t>
  </si>
  <si>
    <t>吴潇潇</t>
  </si>
  <si>
    <t>王盛英</t>
  </si>
  <si>
    <t>杨艳</t>
  </si>
  <si>
    <t>大悦路店</t>
  </si>
  <si>
    <t>汪婷</t>
  </si>
  <si>
    <t>孔慧玥</t>
  </si>
  <si>
    <t>纪莉萍</t>
  </si>
  <si>
    <t>中和公济桥店</t>
  </si>
  <si>
    <t>邱如秀</t>
  </si>
  <si>
    <t>崔露</t>
  </si>
  <si>
    <t>2019/12/9离职，按实际动销天数考核</t>
  </si>
  <si>
    <t>谭凤旭</t>
  </si>
  <si>
    <t>元华二巷店</t>
  </si>
  <si>
    <t>卫荟垟</t>
  </si>
  <si>
    <t>周红梅</t>
  </si>
  <si>
    <t>杨昕雨</t>
  </si>
  <si>
    <t>张阿几</t>
  </si>
  <si>
    <t>蜀辉路店</t>
  </si>
  <si>
    <t>付能梅</t>
  </si>
  <si>
    <t>李雯</t>
  </si>
  <si>
    <t>观音桥店</t>
  </si>
  <si>
    <t>C</t>
  </si>
  <si>
    <t>邓琦</t>
  </si>
  <si>
    <t>紫薇东路店</t>
  </si>
  <si>
    <t>谢敏</t>
  </si>
  <si>
    <t>周娟</t>
  </si>
  <si>
    <t>西部店</t>
  </si>
  <si>
    <t>重装门店不考核</t>
  </si>
  <si>
    <t>吴伟利</t>
  </si>
  <si>
    <t>中和新下街店</t>
  </si>
  <si>
    <t>宋婷婷</t>
  </si>
  <si>
    <t>甘俊莉</t>
  </si>
  <si>
    <t>吴惠</t>
  </si>
  <si>
    <t>罗悦</t>
  </si>
  <si>
    <t>李莉萍</t>
  </si>
  <si>
    <t>武侯区航中街店</t>
  </si>
  <si>
    <t>唐静</t>
  </si>
  <si>
    <t>晏玲</t>
  </si>
  <si>
    <t>高红华</t>
  </si>
  <si>
    <t>羊子山西路店</t>
  </si>
  <si>
    <t>李洋米</t>
  </si>
  <si>
    <t>蜀汉东路店</t>
  </si>
  <si>
    <t>龚诗清</t>
  </si>
  <si>
    <t>江月红</t>
  </si>
  <si>
    <t>请年假2天，申请按天考核</t>
  </si>
  <si>
    <t>苏婷婷</t>
  </si>
  <si>
    <t>崇州蜀州中路店</t>
  </si>
  <si>
    <t>沈艳洁</t>
  </si>
  <si>
    <t>郑娇</t>
  </si>
  <si>
    <t>杨丽</t>
  </si>
  <si>
    <t>大邑东街店</t>
  </si>
  <si>
    <t>黄梅</t>
  </si>
  <si>
    <t>大邑潘家街店</t>
  </si>
  <si>
    <t>闵巧</t>
  </si>
  <si>
    <t>李文静</t>
  </si>
  <si>
    <t>中和大道店</t>
  </si>
  <si>
    <t>潘霞</t>
  </si>
  <si>
    <t>周红蓉</t>
  </si>
  <si>
    <t>何海燕</t>
  </si>
  <si>
    <t>黄淑琴</t>
  </si>
  <si>
    <t>大华街店</t>
  </si>
  <si>
    <t>周倩</t>
  </si>
  <si>
    <t>林禹帅</t>
  </si>
  <si>
    <t>李茂霞</t>
  </si>
  <si>
    <t>崇州永康东路店</t>
  </si>
  <si>
    <t>杨菊</t>
  </si>
  <si>
    <t>胡建梅</t>
  </si>
  <si>
    <t>黄兴中</t>
  </si>
  <si>
    <t>双流区三强西街药店</t>
  </si>
  <si>
    <t>刘建芳</t>
  </si>
  <si>
    <t>金马河路店</t>
  </si>
  <si>
    <t>梁景瑞</t>
  </si>
  <si>
    <t>成华区万科路</t>
  </si>
  <si>
    <t>韩守玉</t>
  </si>
  <si>
    <t>朱朝霞</t>
  </si>
  <si>
    <t>新都新繁店</t>
  </si>
  <si>
    <t>李雪梅</t>
  </si>
  <si>
    <t>西林一街店</t>
  </si>
  <si>
    <t>曾抗历</t>
  </si>
  <si>
    <t>黄敏</t>
  </si>
  <si>
    <t>李丽</t>
  </si>
  <si>
    <t>贝森北路店</t>
  </si>
  <si>
    <t>邓磊</t>
  </si>
  <si>
    <t>何倩</t>
  </si>
  <si>
    <t>2019/12/10离职，按实际动销天数考核</t>
  </si>
  <si>
    <t>彭晓媛</t>
  </si>
  <si>
    <t>廖文莉</t>
  </si>
  <si>
    <t>新津五津西路店</t>
  </si>
  <si>
    <t>邹加露</t>
  </si>
  <si>
    <t>童子街店</t>
  </si>
  <si>
    <t>刘明慧</t>
  </si>
  <si>
    <t>赵芃妤</t>
  </si>
  <si>
    <t>武阳西路店</t>
  </si>
  <si>
    <t>2019年12月25日离职，按实际动销天数考核</t>
  </si>
  <si>
    <t>汤艺</t>
  </si>
  <si>
    <t>11月到锦华店帮扶，按实际动销天数考核</t>
  </si>
  <si>
    <t>代志斌</t>
  </si>
  <si>
    <t>银河北街店</t>
  </si>
  <si>
    <t>杨红</t>
  </si>
  <si>
    <t>谢坤秀</t>
  </si>
  <si>
    <t>许宗瑜</t>
  </si>
  <si>
    <t>成华区华泰路</t>
  </si>
  <si>
    <t>马雪</t>
  </si>
  <si>
    <t>劼人路店</t>
  </si>
  <si>
    <t>薛燕</t>
  </si>
  <si>
    <t>李红梅</t>
  </si>
  <si>
    <t>周小微</t>
  </si>
  <si>
    <t>天久北巷店</t>
  </si>
  <si>
    <t>2019/12/18从民丰调入天久，12月不考核</t>
  </si>
  <si>
    <t>王旭</t>
  </si>
  <si>
    <t>佳灵路店</t>
  </si>
  <si>
    <t>休产假，申请不处罚</t>
  </si>
  <si>
    <t>王婷</t>
  </si>
  <si>
    <t>田兰</t>
  </si>
  <si>
    <t>大邑内蒙古桃源店</t>
  </si>
  <si>
    <t>邓婧</t>
  </si>
  <si>
    <t>代茜澜</t>
  </si>
  <si>
    <t>人民中路店</t>
  </si>
  <si>
    <t>陈礼凤</t>
  </si>
  <si>
    <t>邛崃翠荫街店</t>
  </si>
  <si>
    <t>邛崃片区</t>
  </si>
  <si>
    <t>任姗姗</t>
  </si>
  <si>
    <t>饶玉银</t>
  </si>
  <si>
    <t>贾益娟</t>
  </si>
  <si>
    <t>都江堰奎光中段</t>
  </si>
  <si>
    <t>余志彬</t>
  </si>
  <si>
    <t>黄艳</t>
  </si>
  <si>
    <t>张丽莎（实习）</t>
  </si>
  <si>
    <t>林巧</t>
  </si>
  <si>
    <t>静明路店</t>
  </si>
  <si>
    <t>罗霞</t>
  </si>
  <si>
    <t>到其他门店帮扶，按实际动销天数考核</t>
  </si>
  <si>
    <t>刘银花</t>
  </si>
  <si>
    <t>12月请假10天，按实际动销天数考核</t>
  </si>
  <si>
    <t>王馨</t>
  </si>
  <si>
    <t>温江江安店</t>
  </si>
  <si>
    <t>赵英（销售员）</t>
  </si>
  <si>
    <t>浆洗街店</t>
  </si>
  <si>
    <t>王慧</t>
  </si>
  <si>
    <t>刘敏</t>
  </si>
  <si>
    <t>崇州尚贤坊店</t>
  </si>
  <si>
    <t>涂思佩</t>
  </si>
  <si>
    <t>罗雪琴</t>
  </si>
  <si>
    <t>李莹</t>
  </si>
  <si>
    <t>青羊区北东街店</t>
  </si>
  <si>
    <t>刘晓燕</t>
  </si>
  <si>
    <t>胡康员</t>
  </si>
  <si>
    <t>合欢树街店</t>
  </si>
  <si>
    <t>2019/12/12离职，按实际动销天数考核</t>
  </si>
  <si>
    <t>唐冬芳</t>
  </si>
  <si>
    <t>郭玲怡</t>
  </si>
  <si>
    <t>郫筒镇东大街药店</t>
  </si>
  <si>
    <t>李俊俐</t>
  </si>
  <si>
    <t>聚萃街店</t>
  </si>
  <si>
    <t>李海燕</t>
  </si>
  <si>
    <t>李凤霞</t>
  </si>
  <si>
    <t>刘霞</t>
  </si>
  <si>
    <t>陈阳</t>
  </si>
  <si>
    <t>成汉南路店</t>
  </si>
  <si>
    <t>黄飞霞</t>
  </si>
  <si>
    <t>叶娟</t>
  </si>
  <si>
    <t>鞠灵</t>
  </si>
  <si>
    <t>黄丹</t>
  </si>
  <si>
    <t>邓红梅</t>
  </si>
  <si>
    <t>郫县一环路东南段店</t>
  </si>
  <si>
    <t>胡欣</t>
  </si>
  <si>
    <t>已自动离职，按实际动销天数考核</t>
  </si>
  <si>
    <t>蒋雪琴</t>
  </si>
  <si>
    <t>李娟</t>
  </si>
  <si>
    <t>彭亚丹</t>
  </si>
  <si>
    <t>尹萍</t>
  </si>
  <si>
    <t>科华路店</t>
  </si>
  <si>
    <t>邹东梅</t>
  </si>
  <si>
    <t>蔡小丽</t>
  </si>
  <si>
    <t>岳聪华</t>
  </si>
  <si>
    <t>光华村街店</t>
  </si>
  <si>
    <t>任嘉欣</t>
  </si>
  <si>
    <t>温江店</t>
  </si>
  <si>
    <t>龙利</t>
  </si>
  <si>
    <t>袁文秀</t>
  </si>
  <si>
    <t>邓洁</t>
  </si>
  <si>
    <t>梅雅霜</t>
  </si>
  <si>
    <t>冯静</t>
  </si>
  <si>
    <t>张美顺</t>
  </si>
  <si>
    <t>金沙路店</t>
  </si>
  <si>
    <t>刘学兰</t>
  </si>
  <si>
    <t>刘秀琼</t>
  </si>
  <si>
    <t>唐璇</t>
  </si>
  <si>
    <t>罗妍</t>
  </si>
  <si>
    <t>李蕊彤</t>
  </si>
  <si>
    <t>梁睿</t>
  </si>
  <si>
    <t>闵腾西</t>
  </si>
  <si>
    <t>易月红</t>
  </si>
  <si>
    <t>都江堰聚源镇中心街联建房药店</t>
  </si>
  <si>
    <t>胡华航</t>
  </si>
  <si>
    <t>成华区万宇路店</t>
  </si>
  <si>
    <t>鲁雪</t>
  </si>
  <si>
    <t>伍梦丽</t>
  </si>
  <si>
    <t>2019/12/26离职，按实际动销天数考核</t>
  </si>
  <si>
    <t>陈琪</t>
  </si>
  <si>
    <t>庆云南街店</t>
  </si>
  <si>
    <t>赖千禧</t>
  </si>
  <si>
    <t>肖然</t>
  </si>
  <si>
    <t>刘双</t>
  </si>
  <si>
    <t>曾艳</t>
  </si>
  <si>
    <t>新怡店</t>
  </si>
  <si>
    <t>孙秀琳</t>
  </si>
  <si>
    <t>王三佳</t>
  </si>
  <si>
    <t>陈丽梅</t>
  </si>
  <si>
    <t>华康路店</t>
  </si>
  <si>
    <t>邓黎</t>
  </si>
  <si>
    <t>红星店</t>
  </si>
  <si>
    <t>杨文英</t>
  </si>
  <si>
    <t>都江堰蒲阳路店</t>
  </si>
  <si>
    <t>窦潘</t>
  </si>
  <si>
    <t>崇州怀远店</t>
  </si>
  <si>
    <t>李蕊如</t>
  </si>
  <si>
    <t>高新区大源北街</t>
  </si>
  <si>
    <t>杨武</t>
  </si>
  <si>
    <t>陈维婷</t>
  </si>
  <si>
    <t>张亚红</t>
  </si>
  <si>
    <t>兰夏琳</t>
  </si>
  <si>
    <t>汤薪苗</t>
  </si>
  <si>
    <t>李银萍</t>
  </si>
  <si>
    <t>李婷</t>
  </si>
  <si>
    <t>刘丹</t>
  </si>
  <si>
    <t>崇州中心店</t>
  </si>
  <si>
    <t>曾佳敏</t>
  </si>
  <si>
    <t>锦江区柳翠路店</t>
  </si>
  <si>
    <t>钱亚辉</t>
  </si>
  <si>
    <t>都江堰翔凤路</t>
  </si>
  <si>
    <t>范旭</t>
  </si>
  <si>
    <t>闵雪</t>
  </si>
  <si>
    <t>邛崃羊安镇店</t>
  </si>
  <si>
    <t>唐文琼</t>
  </si>
  <si>
    <t>刘科言</t>
  </si>
  <si>
    <t>杉板桥店</t>
  </si>
  <si>
    <t>张琴</t>
  </si>
  <si>
    <t>新津邓双店</t>
  </si>
  <si>
    <t>周雪</t>
  </si>
  <si>
    <t>交大黄苑东街</t>
  </si>
  <si>
    <t>李秀芳</t>
  </si>
  <si>
    <t>梁娟</t>
  </si>
  <si>
    <t>张茹君</t>
  </si>
  <si>
    <t>交大三店</t>
  </si>
  <si>
    <t>陈文芳</t>
  </si>
  <si>
    <t>李思琪</t>
  </si>
  <si>
    <t>夏彩红</t>
  </si>
  <si>
    <t>唐信银</t>
  </si>
  <si>
    <t>王媚</t>
  </si>
  <si>
    <t>曾雯静</t>
  </si>
  <si>
    <t>吕彩霞</t>
  </si>
  <si>
    <t>魏津</t>
  </si>
  <si>
    <t>宋留艺</t>
  </si>
  <si>
    <t>刘茹溢</t>
  </si>
  <si>
    <t>黄长菊</t>
  </si>
  <si>
    <t>戚彩</t>
  </si>
  <si>
    <t>邛崃洪川小区店</t>
  </si>
  <si>
    <t>刘罗蓉</t>
  </si>
  <si>
    <t>新津兴义店</t>
  </si>
  <si>
    <t>李小平</t>
  </si>
  <si>
    <t>孟小明</t>
  </si>
  <si>
    <t>大邑新场镇店</t>
  </si>
  <si>
    <t>王茹</t>
  </si>
  <si>
    <t>胡永丽</t>
  </si>
  <si>
    <t>李忠存</t>
  </si>
  <si>
    <t>龙泉驿生店</t>
  </si>
  <si>
    <t>单菊</t>
  </si>
  <si>
    <t>唐礼萍</t>
  </si>
  <si>
    <t>大邑通达店</t>
  </si>
  <si>
    <t>付曦</t>
  </si>
  <si>
    <t>许静</t>
  </si>
  <si>
    <t>邓杨梅</t>
  </si>
  <si>
    <t>大邑沙渠镇店</t>
  </si>
  <si>
    <t>王宇</t>
  </si>
  <si>
    <t>何丽萍</t>
  </si>
  <si>
    <t>12月门店装修，申请免除</t>
  </si>
  <si>
    <t>曹师</t>
  </si>
  <si>
    <t>廖苹</t>
  </si>
  <si>
    <t>魏小琴</t>
  </si>
  <si>
    <t>易珊</t>
  </si>
  <si>
    <t>李燕</t>
  </si>
  <si>
    <t>周美仙</t>
  </si>
  <si>
    <t>锦江区水杉街店</t>
  </si>
  <si>
    <t>孙佳丽</t>
  </si>
  <si>
    <t>都江堰问道西路</t>
  </si>
  <si>
    <t>邓银鑫</t>
  </si>
  <si>
    <t>陈蓉</t>
  </si>
  <si>
    <t>罗丹</t>
  </si>
  <si>
    <t>新都马超东路</t>
  </si>
  <si>
    <t>郑万利</t>
  </si>
  <si>
    <t>任情</t>
  </si>
  <si>
    <t>12月25日离职，按实际动销天数考核</t>
  </si>
  <si>
    <t>汤雪芹</t>
  </si>
  <si>
    <t>黄姣</t>
  </si>
  <si>
    <t>胡新</t>
  </si>
  <si>
    <t>2019/12/28-2019/12/29丧假，按实际动销天数考核</t>
  </si>
  <si>
    <t>张洁</t>
  </si>
  <si>
    <t>代琳</t>
  </si>
  <si>
    <t>华油路店</t>
  </si>
  <si>
    <t>廖丹</t>
  </si>
  <si>
    <t>乐良清</t>
  </si>
  <si>
    <t>彭燕</t>
  </si>
  <si>
    <t>顺和街店</t>
  </si>
  <si>
    <t>杨敏</t>
  </si>
  <si>
    <t>韩启敏</t>
  </si>
  <si>
    <t>周有惠</t>
  </si>
  <si>
    <t>休产假中，申请免除</t>
  </si>
  <si>
    <t>覃顺洪</t>
  </si>
  <si>
    <t>枣子巷店</t>
  </si>
  <si>
    <t>马昕</t>
  </si>
  <si>
    <t>李昌梅</t>
  </si>
  <si>
    <t>曾胜男</t>
  </si>
  <si>
    <t>高文棋</t>
  </si>
  <si>
    <t>姚沙</t>
  </si>
  <si>
    <t>张群</t>
  </si>
  <si>
    <t>大邑安仁镇千禧街药店</t>
  </si>
  <si>
    <t>李沙</t>
  </si>
  <si>
    <t>李宋琴</t>
  </si>
  <si>
    <t>邛崃长安大道店</t>
  </si>
  <si>
    <t>万义丽</t>
  </si>
  <si>
    <t>费诗尧</t>
  </si>
  <si>
    <t>晏祥春</t>
  </si>
  <si>
    <t>都江堰景中店</t>
  </si>
  <si>
    <t>杨科</t>
  </si>
  <si>
    <t>林霞</t>
  </si>
  <si>
    <t>罗豪</t>
  </si>
  <si>
    <t>周旭</t>
  </si>
  <si>
    <t>王波</t>
  </si>
  <si>
    <t>舒思玉</t>
  </si>
  <si>
    <t>万雪倩</t>
  </si>
  <si>
    <t>冯莉</t>
  </si>
  <si>
    <t>青羊区十二桥店</t>
  </si>
  <si>
    <t>辜瑞琪</t>
  </si>
  <si>
    <t>羊玉梅（销售员）</t>
  </si>
  <si>
    <t>张巧巧</t>
  </si>
  <si>
    <t>冯元香</t>
  </si>
  <si>
    <t>陈思敏</t>
  </si>
  <si>
    <t>胡荣琼</t>
  </si>
  <si>
    <t>胡华</t>
  </si>
  <si>
    <t>舒海燕</t>
  </si>
  <si>
    <t>李可</t>
  </si>
  <si>
    <t>胡光宾</t>
  </si>
  <si>
    <t>黄静</t>
  </si>
  <si>
    <t>黄玲</t>
  </si>
  <si>
    <t>周燕</t>
  </si>
  <si>
    <t>陈典雅</t>
  </si>
  <si>
    <t>谢玉涛</t>
  </si>
  <si>
    <t>杨伟钰</t>
  </si>
  <si>
    <t>涂超男</t>
  </si>
  <si>
    <t>双流锦华路店</t>
  </si>
  <si>
    <t>钟世豪</t>
  </si>
  <si>
    <t>邹惠</t>
  </si>
  <si>
    <t>李甜甜</t>
  </si>
  <si>
    <t>李忠英</t>
  </si>
  <si>
    <t>曹春燕</t>
  </si>
  <si>
    <t>钟学兰</t>
  </si>
  <si>
    <t>黄天平</t>
  </si>
  <si>
    <t>林玲（销售员）</t>
  </si>
  <si>
    <t>高新区民丰大道店</t>
  </si>
  <si>
    <t>黄雅冰</t>
  </si>
  <si>
    <t>杨秀娟</t>
  </si>
  <si>
    <t>杨怡珩</t>
  </si>
  <si>
    <t>王娅</t>
  </si>
  <si>
    <t>大石西路店</t>
  </si>
  <si>
    <t>沈长英</t>
  </si>
  <si>
    <t>李雪</t>
  </si>
  <si>
    <t>牟彩云</t>
  </si>
  <si>
    <t>大邑东壕沟店</t>
  </si>
  <si>
    <t>高艳</t>
  </si>
  <si>
    <t>姜孝杨</t>
  </si>
  <si>
    <t>杨平</t>
  </si>
  <si>
    <t>王芳</t>
  </si>
  <si>
    <t>榕声路店</t>
  </si>
  <si>
    <t>熊琴</t>
  </si>
  <si>
    <t>牟鑫阳</t>
  </si>
  <si>
    <t>夏燕</t>
  </si>
  <si>
    <t>2019/12/20离职，按实际动销天数考核</t>
  </si>
  <si>
    <t>刁文芳</t>
  </si>
  <si>
    <t>2019/12/8离职，按实际动销天数考核</t>
  </si>
  <si>
    <t>曾巧玲</t>
  </si>
  <si>
    <t>毛静静</t>
  </si>
  <si>
    <t>龙潭西路店</t>
  </si>
  <si>
    <t>李馨怡</t>
  </si>
  <si>
    <t>张杰</t>
  </si>
  <si>
    <t>熊小玲</t>
  </si>
  <si>
    <t>大邑子龙店</t>
  </si>
  <si>
    <t>杨久会</t>
  </si>
  <si>
    <t>向海英</t>
  </si>
  <si>
    <t>罗纬</t>
  </si>
  <si>
    <t>范文静</t>
  </si>
  <si>
    <t>苟俊驰</t>
  </si>
  <si>
    <t>黄雨</t>
  </si>
  <si>
    <t>曾蕾蕾</t>
  </si>
  <si>
    <t>李莎</t>
  </si>
  <si>
    <t>熊祎</t>
  </si>
  <si>
    <t>兰新喻</t>
  </si>
  <si>
    <t>陈亭亭</t>
  </si>
  <si>
    <t>张飘</t>
  </si>
  <si>
    <t>郑红艳</t>
  </si>
  <si>
    <t>陈浩宇</t>
  </si>
  <si>
    <t>实习生，罚款减半</t>
  </si>
  <si>
    <t>王琴</t>
  </si>
  <si>
    <t>2019/12/11离职，按实际动销天数考核</t>
  </si>
  <si>
    <t>黄焰</t>
  </si>
  <si>
    <t>徐昌宁</t>
  </si>
  <si>
    <t>李媛2</t>
  </si>
  <si>
    <t>周炫岑</t>
  </si>
  <si>
    <t>董华</t>
  </si>
  <si>
    <t>殷岱菊</t>
  </si>
  <si>
    <t>赵芮莹</t>
  </si>
  <si>
    <t>梅茜</t>
  </si>
  <si>
    <t>双林路店</t>
  </si>
  <si>
    <t>欧双雪</t>
  </si>
  <si>
    <t>李艳萍</t>
  </si>
  <si>
    <t>梁兰</t>
  </si>
  <si>
    <t>贺春芳</t>
  </si>
  <si>
    <t>王燕</t>
  </si>
  <si>
    <t>刘珏宏</t>
  </si>
  <si>
    <t>金丝街店</t>
  </si>
  <si>
    <t>冯婧恩</t>
  </si>
  <si>
    <t>冯丽娟</t>
  </si>
  <si>
    <t>刘樽</t>
  </si>
  <si>
    <t>黄娟</t>
  </si>
  <si>
    <t>廖欣雨</t>
  </si>
  <si>
    <t>新乐中街店</t>
  </si>
  <si>
    <t>张建</t>
  </si>
  <si>
    <t>李润霞</t>
  </si>
  <si>
    <t>刘亚男</t>
  </si>
  <si>
    <t>陈会</t>
  </si>
  <si>
    <t>2019/12/13离职，按实际动销天数考核</t>
  </si>
  <si>
    <t>任远芳</t>
  </si>
  <si>
    <t>王燕丽</t>
  </si>
  <si>
    <t>刘芬</t>
  </si>
  <si>
    <t>吴凤兰</t>
  </si>
  <si>
    <t>阮丽</t>
  </si>
  <si>
    <t>刘新</t>
  </si>
  <si>
    <t>土龙路店</t>
  </si>
  <si>
    <t>贾静</t>
  </si>
  <si>
    <t>郭吉娜</t>
  </si>
  <si>
    <t>何英</t>
  </si>
  <si>
    <t>朱文艺</t>
  </si>
  <si>
    <t>新园大道店</t>
  </si>
  <si>
    <t>刘成童</t>
  </si>
  <si>
    <t>左金松</t>
  </si>
  <si>
    <t>陈丽媛</t>
  </si>
  <si>
    <t>赵君兰</t>
  </si>
  <si>
    <t>通盈街店</t>
  </si>
  <si>
    <t>李明磊</t>
  </si>
  <si>
    <t>王佳</t>
  </si>
  <si>
    <t>黄瑞玉</t>
  </si>
  <si>
    <t>张丹</t>
  </si>
  <si>
    <t>庄静</t>
  </si>
  <si>
    <t>莫晓菊</t>
  </si>
  <si>
    <t>彭勤</t>
  </si>
  <si>
    <t>崇州金带街店</t>
  </si>
  <si>
    <t>郭桃</t>
  </si>
  <si>
    <t>赵晓丹</t>
  </si>
  <si>
    <t>王依纯</t>
  </si>
  <si>
    <t>朱晓桃</t>
  </si>
  <si>
    <t>李桂芳</t>
  </si>
  <si>
    <t>袁咏梅</t>
  </si>
  <si>
    <t>于春莲</t>
  </si>
  <si>
    <t>李玉涵</t>
  </si>
  <si>
    <t>钟友群</t>
  </si>
  <si>
    <t>邓洋</t>
  </si>
  <si>
    <t>欧玲</t>
  </si>
  <si>
    <t>胡艳弘</t>
  </si>
  <si>
    <t>清江东路店</t>
  </si>
  <si>
    <t>林万海</t>
  </si>
  <si>
    <t>李梦菊</t>
  </si>
  <si>
    <t>朱平</t>
  </si>
  <si>
    <t>叶素英（销售员）</t>
  </si>
  <si>
    <t>王杜萍</t>
  </si>
  <si>
    <t>朱玉梅</t>
  </si>
  <si>
    <t>马婷婷</t>
  </si>
  <si>
    <t>李秀辉</t>
  </si>
  <si>
    <t>梁海燕</t>
  </si>
  <si>
    <t>都江堰中心药店</t>
  </si>
  <si>
    <t>聂丽</t>
  </si>
  <si>
    <t>刘娟</t>
  </si>
  <si>
    <t>袁晓捷（销售员）</t>
  </si>
  <si>
    <t>12月生病请假，按实际动销天数考核</t>
  </si>
  <si>
    <t>易翠竹</t>
  </si>
  <si>
    <t>斯蕊</t>
  </si>
  <si>
    <t>杨苗</t>
  </si>
  <si>
    <t>刘春花</t>
  </si>
  <si>
    <t>龚玉林</t>
  </si>
  <si>
    <t>李漫</t>
  </si>
  <si>
    <t>赵鹏</t>
  </si>
  <si>
    <t>清江东路2店</t>
  </si>
  <si>
    <t>林思敏</t>
  </si>
  <si>
    <t>刘勇</t>
  </si>
  <si>
    <t>邹鹏</t>
  </si>
  <si>
    <t>杨晓毅</t>
  </si>
  <si>
    <t>邛崃中心店</t>
  </si>
  <si>
    <t>骆素花</t>
  </si>
  <si>
    <t>崇州三江店</t>
  </si>
  <si>
    <t>何倩倩</t>
  </si>
  <si>
    <t>张登玉（销售员）</t>
  </si>
  <si>
    <t>陈玲</t>
  </si>
  <si>
    <t>任会茹</t>
  </si>
  <si>
    <t>杜连桃（销售员）</t>
  </si>
  <si>
    <t>古显琼（销售员）</t>
  </si>
  <si>
    <t>王李秋</t>
  </si>
  <si>
    <t>肖瑶</t>
  </si>
  <si>
    <t>罗丽</t>
  </si>
  <si>
    <t>马艺芮</t>
  </si>
  <si>
    <t>沙河源店</t>
  </si>
  <si>
    <t>彭蓉</t>
  </si>
  <si>
    <t>方晓敏</t>
  </si>
  <si>
    <t>杨冬梅</t>
  </si>
  <si>
    <t>李一可</t>
  </si>
  <si>
    <t>代珍慧</t>
  </si>
  <si>
    <t>文淼</t>
  </si>
  <si>
    <t>周金梅（销售员）</t>
  </si>
  <si>
    <t>陈凤珍</t>
  </si>
  <si>
    <t>吴丹</t>
  </si>
  <si>
    <t>陈娟</t>
  </si>
  <si>
    <t>杨沙艳</t>
  </si>
  <si>
    <t>罗婷</t>
  </si>
  <si>
    <t>王海英</t>
  </si>
  <si>
    <t>吴霞</t>
  </si>
  <si>
    <t>李迎新</t>
  </si>
  <si>
    <t>李静</t>
  </si>
  <si>
    <t>张鑫怡</t>
  </si>
  <si>
    <t>杨素芬</t>
  </si>
  <si>
    <t>门店装修，申请不处罚</t>
  </si>
  <si>
    <t>胡静</t>
  </si>
  <si>
    <t>易永红</t>
  </si>
  <si>
    <t>段文秀</t>
  </si>
  <si>
    <t>付雅雯</t>
  </si>
  <si>
    <t>刁晓梅</t>
  </si>
  <si>
    <t>申彩文</t>
  </si>
  <si>
    <t>李苗</t>
  </si>
  <si>
    <t>梁静容</t>
  </si>
  <si>
    <t>王晓雁</t>
  </si>
  <si>
    <t>付静</t>
  </si>
  <si>
    <t>阴静</t>
  </si>
  <si>
    <t>中药组不考核</t>
  </si>
  <si>
    <t>张玲</t>
  </si>
  <si>
    <t>江元梅</t>
  </si>
  <si>
    <t>张娟娟</t>
  </si>
  <si>
    <t>张玉</t>
  </si>
  <si>
    <t>吴洪瑶</t>
  </si>
  <si>
    <t>黎婷婷</t>
  </si>
  <si>
    <t>刘思蝶</t>
  </si>
  <si>
    <t>李佳岭</t>
  </si>
  <si>
    <t>柜组长不考核</t>
  </si>
  <si>
    <t>廖桂英</t>
  </si>
  <si>
    <t>李金华</t>
  </si>
  <si>
    <t>阳玲</t>
  </si>
  <si>
    <t>黄鑫</t>
  </si>
  <si>
    <t>李金霏</t>
  </si>
  <si>
    <t>骆玲</t>
  </si>
  <si>
    <t>王俊</t>
  </si>
  <si>
    <t>张丽</t>
  </si>
  <si>
    <t>李巧</t>
  </si>
  <si>
    <t>雷鑫梅</t>
  </si>
  <si>
    <t>何媛</t>
  </si>
  <si>
    <t>秦庭月</t>
  </si>
  <si>
    <t>韩艳梅</t>
  </si>
  <si>
    <t>曹琼</t>
  </si>
  <si>
    <t>彭关敏</t>
  </si>
  <si>
    <t>赵雅丽</t>
  </si>
  <si>
    <t>付蓉</t>
  </si>
  <si>
    <t>唐丽</t>
  </si>
  <si>
    <t>古素琼</t>
  </si>
  <si>
    <t>罚款扣除方式</t>
  </si>
  <si>
    <t>2019年12月门店动销品规数奖励明细表(2020.1.31)</t>
  </si>
  <si>
    <t>序
号</t>
  </si>
  <si>
    <t>门店ID</t>
  </si>
  <si>
    <t>销售
品种数环比增长率</t>
  </si>
  <si>
    <t>11月销售品种数环比增长率</t>
  </si>
  <si>
    <t>门店销售品种数环比增长</t>
  </si>
  <si>
    <t>奖励金额（元）</t>
  </si>
  <si>
    <t>合计</t>
  </si>
  <si>
    <t>备注：奖励标准：1、员工销售品规数环比增长率≧20%，则超额增长部分奖励1元/个/人。
                          2、若门店店均销售品规数环比增长未达到20个，该店所有员工则不享受奖励。
                          3、员工动销天数环比之差&gt;5天，则不享受该奖励。
                          4、员工动销品规数与前一个月环比降幅≧10%，则不享受奖励。                                                                                                                                                             
                          5、以上奖励将随11月工资一并发放。</t>
  </si>
  <si>
    <t>董事长：</t>
  </si>
  <si>
    <t>商品部：</t>
  </si>
  <si>
    <t>2019年12月后勤动销品规数处罚明细表(2020.1.31)</t>
  </si>
  <si>
    <t>片区
名称</t>
  </si>
  <si>
    <t>片区
门店数</t>
  </si>
  <si>
    <t>店均库存品种数</t>
  </si>
  <si>
    <t>店均销售品种数</t>
  </si>
  <si>
    <t>动销率</t>
  </si>
  <si>
    <t>销售
品种数/个</t>
  </si>
  <si>
    <t>任务
差额/个</t>
  </si>
  <si>
    <t>任务超额/个</t>
  </si>
  <si>
    <t>应奖励金额/人/元</t>
  </si>
  <si>
    <t>应处罚金额/人/元</t>
  </si>
  <si>
    <t>被考核人</t>
  </si>
  <si>
    <t>环比</t>
  </si>
  <si>
    <t>何巍</t>
  </si>
  <si>
    <t>刘美玲</t>
  </si>
  <si>
    <t>冯梅</t>
  </si>
  <si>
    <t>林云</t>
  </si>
  <si>
    <t>刘琴英</t>
  </si>
  <si>
    <t>谭莉扬</t>
  </si>
  <si>
    <t>王晓燕</t>
  </si>
  <si>
    <t>彭志萍</t>
  </si>
  <si>
    <t>苗凯</t>
  </si>
  <si>
    <t>何莉莎</t>
  </si>
  <si>
    <t>王四维</t>
  </si>
  <si>
    <t>王娜</t>
  </si>
  <si>
    <t>城郊一片</t>
  </si>
  <si>
    <t>王燕丽/高艳/任会茹</t>
  </si>
  <si>
    <t>何玉英</t>
  </si>
  <si>
    <t>邓群</t>
  </si>
  <si>
    <t>张艳</t>
  </si>
  <si>
    <t>贾兰</t>
  </si>
  <si>
    <t>赖习敏</t>
  </si>
  <si>
    <t>张芙蓉</t>
  </si>
  <si>
    <t>蒋奇成</t>
  </si>
  <si>
    <t>备注：后勤职能部门考核标准：                                                                                                                                                                                                                                                                                                                                                                                       1、各片区每月（1-31日）店均销售品规数需环比增长20个（旗舰店除外）；旗舰店销售品规数每月环比增长：25个。
2、各片区任务差额：①0＜差额≤10（含），处罚标准：差额*3元/个；②10＜差额≤20（含），处罚标准：差额*4元/个；③差额＞20,处罚标准：差额*5元/个。（差额=增长目标-环比增长数，处罚金额最多200元封顶），本月店均动销率62.02%。除开新开门店，重装门店，店均动销率为：55.67%
3、旗舰店未完成增长目标，差额部分对店长处以2元/个罚款，100元封顶。
4 、片区店均增长数超过40个，超额部分按照10元/个进行奖励，旗舰店增长数超过50个，超额部分按照5元/个奖励店长。                                                                                                                                                                                                                                                                                                                                                          5、罚款随工资一并扣除，奖励随工资一并奖励！
6、公司中西成药平均动销率：51.54%（除新开、重装门店），12月对比11月上涨：-5.32%。</t>
  </si>
  <si>
    <t>门店名称</t>
  </si>
  <si>
    <t>四川太极新都区马超东路店</t>
  </si>
  <si>
    <t>从工资扣除</t>
  </si>
  <si>
    <t>四川太极新都区新繁镇繁江北路药店</t>
  </si>
  <si>
    <t>四川太极大邑县新场镇文昌街药店</t>
  </si>
  <si>
    <t>录入“门店上缴款项”由个人自行上缴（温馨提示：有积分可抵积分，无积分及时到财务上缴，超时上缴，罚款会翻倍哦!)</t>
  </si>
  <si>
    <t>四川太极双流区东升街道三强西路药店</t>
  </si>
  <si>
    <t>四川太极崇州中心店</t>
  </si>
  <si>
    <t>四川太极怀远店</t>
  </si>
  <si>
    <t>四川太极沙河源药店</t>
  </si>
  <si>
    <t>四川太极清江东路2药店</t>
  </si>
  <si>
    <t>四川太极成华区崔家店路药店</t>
  </si>
  <si>
    <t>四川太极成华区华泰路药店</t>
  </si>
  <si>
    <t>四川太极金牛区交大路第三药店</t>
  </si>
  <si>
    <t>四川太极武侯区科华街药店</t>
  </si>
  <si>
    <t>四川太极锦江区庆云南街药店</t>
  </si>
  <si>
    <t>四川太极金牛区蜀汉路药店</t>
  </si>
  <si>
    <t>四川太极大邑县晋原镇潘家街药店</t>
  </si>
  <si>
    <t>四川太极郫县郫筒镇东大街药店</t>
  </si>
  <si>
    <t>四川太极新津县五津镇武阳西路药店</t>
  </si>
  <si>
    <t>四川太极温江店</t>
  </si>
  <si>
    <t>四川太极崇州市崇阳镇蜀州中路药店</t>
  </si>
  <si>
    <t>四川太极西部店</t>
  </si>
  <si>
    <t>四川太极金丝街药店</t>
  </si>
  <si>
    <t>四川太极成华区羊子山西路药店（兴元华盛）</t>
  </si>
  <si>
    <t>四川太极锦江区柳翠路药店</t>
  </si>
  <si>
    <t>四川太极锦江区观音桥街药店</t>
  </si>
  <si>
    <t>四川太极锦江区合欢树街药店</t>
  </si>
  <si>
    <t>四川太极成华区金马河路药店</t>
  </si>
  <si>
    <t>四川太极大邑县安仁镇千禧街药店</t>
  </si>
  <si>
    <t>四川太极邛崃市临邛镇翠荫街药店</t>
  </si>
  <si>
    <t>四川太极新津邓双镇岷江店</t>
  </si>
  <si>
    <t>四川太极温江区公平街道江安路药店</t>
  </si>
  <si>
    <t xml:space="preserve">四川太极崇州市崇阳镇永康东路药店 </t>
  </si>
  <si>
    <t>四川太极人民中路店</t>
  </si>
  <si>
    <t>四川太极双林路药店</t>
  </si>
  <si>
    <t>四川太极通盈街药店</t>
  </si>
  <si>
    <t>四川太极新乐中街药店</t>
  </si>
  <si>
    <t>四川太极锦江区榕声路店</t>
  </si>
  <si>
    <t>四川太极青羊区童子街药店</t>
  </si>
  <si>
    <t>四川太极青羊区蜀辉路药店</t>
  </si>
  <si>
    <t>四川太极高新区中和公济桥路药店</t>
  </si>
  <si>
    <t>四川太极武侯区大悦路药店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</si>
  <si>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</si>
  <si>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</si>
  <si>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</si>
  <si>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</si>
  <si>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四川太极新都区新都街道万和北路药店</t>
  </si>
  <si>
    <t>四川太极大邑县晋原镇通达东路五段药店</t>
  </si>
  <si>
    <t>四川太极邛崃市临邛镇洪川小区药店</t>
  </si>
  <si>
    <t>四川太极金带街药店</t>
  </si>
  <si>
    <t>四川太极三江店</t>
  </si>
  <si>
    <t>四川太极清江东路药店</t>
  </si>
  <si>
    <t>四川太极新园大道药店</t>
  </si>
  <si>
    <t>四川太极青羊区浣花滨河路药店</t>
  </si>
  <si>
    <t>四川太极高新天久北巷药店</t>
  </si>
  <si>
    <t>四川太极成华区二环路北四段药店（汇融名城）</t>
  </si>
  <si>
    <t>四川太极高新区大源北街药店</t>
  </si>
  <si>
    <t>四川太极锦江区静明路药店</t>
  </si>
  <si>
    <t>四川太极武侯区大华街药店</t>
  </si>
  <si>
    <t>四川太极成华区西林一街药店</t>
  </si>
  <si>
    <t>四川太极锦江区梨花街药店</t>
  </si>
  <si>
    <t>四川太极成都高新区元华二巷药店</t>
  </si>
  <si>
    <t>四川太极大药房连锁有限公司大邑县晋原镇北街药店保管帐</t>
  </si>
  <si>
    <t>四川太极郫县郫筒镇一环路东南段药店</t>
  </si>
  <si>
    <t>四川太极兴义镇万兴路药店</t>
  </si>
  <si>
    <t>四川太极浆洗街药店</t>
  </si>
  <si>
    <t>四川太极枣子巷药店</t>
  </si>
  <si>
    <t>四川太极龙潭西路店</t>
  </si>
  <si>
    <t>四川太极成华区万科路药店</t>
  </si>
  <si>
    <t>四川太极锦江区水杉街药店</t>
  </si>
  <si>
    <t>四川太极金牛区金沙路药店</t>
  </si>
  <si>
    <t>四川太极高新区中和大道药店</t>
  </si>
  <si>
    <t>四川太极锦江区劼人路药店</t>
  </si>
  <si>
    <t>四川太极成华区万宇路药店</t>
  </si>
  <si>
    <t>四川太极龙泉驿区龙泉街道驿生路药店</t>
  </si>
  <si>
    <t>四川太极双流县西航港街道锦华路一段药店</t>
  </si>
  <si>
    <t>四川太极邛崃市临邛镇长安大道药店</t>
  </si>
  <si>
    <t>四川太极旗舰店</t>
  </si>
  <si>
    <t>四川太极光华药店</t>
  </si>
  <si>
    <t>四川太极土龙路药店</t>
  </si>
  <si>
    <t>四川太极武侯区顺和街店</t>
  </si>
  <si>
    <t>四川太极大药房连锁有限公司武侯区聚萃街药店</t>
  </si>
  <si>
    <t>四川太极成华区新怡路店</t>
  </si>
  <si>
    <t>四川太极成华区华康路药店</t>
  </si>
  <si>
    <t>四川太极武侯区航中街药店</t>
  </si>
  <si>
    <t>四川太极武侯区丝竹路药店</t>
  </si>
  <si>
    <t>四川太极都江堰药店</t>
  </si>
  <si>
    <t>四川太极都江堰市蒲阳路药店</t>
  </si>
  <si>
    <t>四川太极大邑县晋源镇东壕沟段药店</t>
  </si>
  <si>
    <t>四川太极大邑县沙渠镇方圆路药店</t>
  </si>
  <si>
    <t>四川太极大邑县晋原镇内蒙古大道桃源药店</t>
  </si>
  <si>
    <t>四川太极邛崃市羊安镇永康大道药店</t>
  </si>
  <si>
    <t>四川太极崇州市崇阳镇尚贤坊街药店</t>
  </si>
  <si>
    <t>四川太极高新区民丰大道西段药店</t>
  </si>
  <si>
    <t>四川太极青羊区十二桥药店</t>
  </si>
  <si>
    <t>四川太极金牛区银河北街药店</t>
  </si>
  <si>
    <t>四川太极武侯区佳灵路药店</t>
  </si>
  <si>
    <t>四川太极青羊区贝森北路药店</t>
  </si>
  <si>
    <t>四川太极高新区紫薇东路药店</t>
  </si>
  <si>
    <t>四川太极都江堰景中路店</t>
  </si>
  <si>
    <t>四川太极大邑县晋原镇子龙路店</t>
  </si>
  <si>
    <t>四川太极大邑县晋原镇东街药店</t>
  </si>
  <si>
    <t>四川太极邛崃中心药店</t>
  </si>
  <si>
    <t>四川太极五津西路药店</t>
  </si>
  <si>
    <t>四川太极成华区华油路药店</t>
  </si>
  <si>
    <t>四川太极光华村街药店</t>
  </si>
  <si>
    <t>四川太极成华杉板桥南一路店</t>
  </si>
  <si>
    <t>四川太极青羊区北东街店</t>
  </si>
  <si>
    <t>四川太极金牛区黄苑东街药店</t>
  </si>
  <si>
    <t>四川太极高新区新下街药店</t>
  </si>
  <si>
    <t>银沙店</t>
  </si>
  <si>
    <t>四川太极红星店</t>
  </si>
  <si>
    <t>四川太极金牛区解放路药店</t>
  </si>
  <si>
    <t>四川太极新津县五津镇五津西路二药房</t>
  </si>
  <si>
    <t>成都成汉太极大药房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</si>
</sst>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* #,##0.00;* \-#,##0.00;* &quot;-&quot;??;@"/>
    <numFmt numFmtId="177" formatCode="0_ "/>
    <numFmt numFmtId="178" formatCode="0.0_ "/>
  </numFmts>
  <fonts count="5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0"/>
      <name val="Arial"/>
      <charset val="0"/>
    </font>
    <font>
      <sz val="11"/>
      <name val="微软雅黑"/>
      <charset val="134"/>
    </font>
    <font>
      <b/>
      <sz val="11"/>
      <name val="Arial"/>
      <charset val="0"/>
    </font>
    <font>
      <b/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charset val="0"/>
    </font>
    <font>
      <sz val="10"/>
      <color theme="1"/>
      <name val="Arial"/>
      <charset val="0"/>
    </font>
    <font>
      <b/>
      <sz val="10"/>
      <color indexed="8"/>
      <name val="宋体"/>
      <charset val="134"/>
    </font>
    <font>
      <sz val="12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sz val="11"/>
      <name val="Arial"/>
      <charset val="0"/>
    </font>
    <font>
      <b/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2"/>
      <color rgb="FFFF0000"/>
      <name val="宋体"/>
      <charset val="134"/>
    </font>
    <font>
      <sz val="11"/>
      <color rgb="FFFF0000"/>
      <name val="Arial"/>
      <charset val="0"/>
    </font>
    <font>
      <sz val="11"/>
      <color rgb="FFFF0000"/>
      <name val="宋体"/>
      <charset val="134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Arial"/>
      <charset val="0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3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13" borderId="8" applyNumberFormat="0" applyAlignment="0" applyProtection="0">
      <alignment vertical="center"/>
    </xf>
    <xf numFmtId="0" fontId="50" fillId="13" borderId="7" applyNumberFormat="0" applyAlignment="0" applyProtection="0">
      <alignment vertical="center"/>
    </xf>
    <xf numFmtId="0" fontId="51" fillId="25" borderId="13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22" fillId="0" borderId="0"/>
    <xf numFmtId="0" fontId="4" fillId="0" borderId="0"/>
  </cellStyleXfs>
  <cellXfs count="106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7" fontId="0" fillId="0" borderId="1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8" applyNumberFormat="1" applyFont="1" applyFill="1" applyBorder="1" applyAlignment="1" applyProtection="1">
      <alignment vertical="center"/>
    </xf>
    <xf numFmtId="0" fontId="11" fillId="0" borderId="1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10" fontId="26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3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178" fontId="32" fillId="0" borderId="1" xfId="0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8" fontId="11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0" fontId="3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NumberFormat="1" applyFill="1" applyBorder="1" applyAlignment="1">
      <alignment horizontal="left" vertical="center"/>
    </xf>
    <xf numFmtId="10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9&#26376;&#21160;&#38144;&#32771;&#26680;\2019&#24180;9&#26376;&#21160;&#38144;&#32771;&#26680;19.10.9&#30830;&#23450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11&#26376;&#21160;&#38144;&#32771;&#26680;&#65288;&#30830;&#35748;&#2925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员工动销考核（10.16）"/>
      <sheetName val="员工动销考核处罚部分（2019.10.16）"/>
      <sheetName val="各门店销售情况明细表（19.10.16）"/>
      <sheetName val="后勤员工处罚、奖励明细表（19.10.16）"/>
      <sheetName val="员工奖励明细（19.10.16）"/>
      <sheetName val="门店员工动销考核处罚上缴意见"/>
    </sheetNames>
    <sheetDataSet>
      <sheetData sheetId="0" refreshError="1">
        <row r="1">
          <cell r="D1" t="str">
            <v>门店
ID</v>
          </cell>
          <cell r="E1" t="str">
            <v>部门</v>
          </cell>
          <cell r="F1" t="str">
            <v>片区</v>
          </cell>
        </row>
        <row r="3">
          <cell r="D3">
            <v>517</v>
          </cell>
          <cell r="E3" t="str">
            <v>青羊区北东街店</v>
          </cell>
          <cell r="F3" t="str">
            <v>城中片区</v>
          </cell>
        </row>
        <row r="4">
          <cell r="D4">
            <v>517</v>
          </cell>
          <cell r="E4" t="str">
            <v>青羊区北东街店</v>
          </cell>
          <cell r="F4" t="str">
            <v>城中片区</v>
          </cell>
        </row>
        <row r="5">
          <cell r="D5">
            <v>746</v>
          </cell>
          <cell r="E5" t="str">
            <v>大邑内蒙古桃源店</v>
          </cell>
          <cell r="F5" t="str">
            <v>大邑片区</v>
          </cell>
        </row>
        <row r="6">
          <cell r="D6">
            <v>750</v>
          </cell>
          <cell r="E6" t="str">
            <v>成汉南路店</v>
          </cell>
          <cell r="F6" t="str">
            <v>东南片区</v>
          </cell>
        </row>
        <row r="7">
          <cell r="D7">
            <v>582</v>
          </cell>
          <cell r="E7" t="str">
            <v>青羊区十二桥店</v>
          </cell>
          <cell r="F7" t="str">
            <v>西北片区</v>
          </cell>
        </row>
        <row r="8">
          <cell r="D8">
            <v>337</v>
          </cell>
          <cell r="E8" t="str">
            <v>浆洗街店</v>
          </cell>
          <cell r="F8" t="str">
            <v>城中片区</v>
          </cell>
        </row>
        <row r="9">
          <cell r="D9">
            <v>104533</v>
          </cell>
          <cell r="E9" t="str">
            <v>大邑潘家街店</v>
          </cell>
          <cell r="F9" t="str">
            <v>大邑片区</v>
          </cell>
        </row>
        <row r="10">
          <cell r="D10">
            <v>103198</v>
          </cell>
          <cell r="E10" t="str">
            <v>贝森北路店</v>
          </cell>
          <cell r="F10" t="str">
            <v>西北片区</v>
          </cell>
        </row>
        <row r="11">
          <cell r="D11">
            <v>308</v>
          </cell>
          <cell r="E11" t="str">
            <v>红星店</v>
          </cell>
          <cell r="F11" t="str">
            <v>城中片区</v>
          </cell>
        </row>
        <row r="12">
          <cell r="D12">
            <v>311</v>
          </cell>
          <cell r="E12" t="str">
            <v>西部店</v>
          </cell>
          <cell r="F12" t="str">
            <v>西北片区</v>
          </cell>
        </row>
        <row r="13">
          <cell r="D13">
            <v>102934</v>
          </cell>
          <cell r="E13" t="str">
            <v>银河北街店</v>
          </cell>
          <cell r="F13" t="str">
            <v>西北片区</v>
          </cell>
        </row>
        <row r="14">
          <cell r="D14">
            <v>52</v>
          </cell>
          <cell r="E14" t="str">
            <v>崇州中心店</v>
          </cell>
          <cell r="F14" t="str">
            <v>城郊二片</v>
          </cell>
        </row>
        <row r="15">
          <cell r="D15">
            <v>582</v>
          </cell>
          <cell r="E15" t="str">
            <v>青羊区十二桥店</v>
          </cell>
          <cell r="F15" t="str">
            <v>西北片区</v>
          </cell>
        </row>
        <row r="16">
          <cell r="D16">
            <v>341</v>
          </cell>
          <cell r="E16" t="str">
            <v>邛崃中心店</v>
          </cell>
          <cell r="F16" t="str">
            <v>邛崃片区</v>
          </cell>
        </row>
        <row r="17">
          <cell r="D17">
            <v>391</v>
          </cell>
          <cell r="E17" t="str">
            <v>金丝街店</v>
          </cell>
          <cell r="F17" t="str">
            <v>城中片区</v>
          </cell>
        </row>
        <row r="18">
          <cell r="D18">
            <v>724</v>
          </cell>
          <cell r="E18" t="str">
            <v>观音桥店</v>
          </cell>
          <cell r="F18" t="str">
            <v>东南片区</v>
          </cell>
        </row>
        <row r="19">
          <cell r="D19">
            <v>102567</v>
          </cell>
          <cell r="E19" t="str">
            <v>武阳西路店</v>
          </cell>
          <cell r="F19" t="str">
            <v>新津片区</v>
          </cell>
        </row>
        <row r="20">
          <cell r="D20">
            <v>391</v>
          </cell>
          <cell r="E20" t="str">
            <v>金丝街店</v>
          </cell>
          <cell r="F20" t="str">
            <v>城中片区</v>
          </cell>
        </row>
        <row r="21">
          <cell r="D21">
            <v>337</v>
          </cell>
          <cell r="E21" t="str">
            <v>浆洗街店</v>
          </cell>
          <cell r="F21" t="str">
            <v>城中片区</v>
          </cell>
        </row>
        <row r="22">
          <cell r="D22">
            <v>307</v>
          </cell>
          <cell r="E22" t="str">
            <v>旗舰店</v>
          </cell>
          <cell r="F22" t="str">
            <v>旗舰片区</v>
          </cell>
        </row>
        <row r="23">
          <cell r="D23">
            <v>365</v>
          </cell>
          <cell r="E23" t="str">
            <v>光华村街店</v>
          </cell>
          <cell r="F23" t="str">
            <v>西北片区</v>
          </cell>
        </row>
        <row r="24">
          <cell r="D24">
            <v>311</v>
          </cell>
          <cell r="E24" t="str">
            <v>西部店</v>
          </cell>
          <cell r="F24" t="str">
            <v>西北片区</v>
          </cell>
        </row>
        <row r="25">
          <cell r="D25">
            <v>721</v>
          </cell>
          <cell r="E25" t="str">
            <v>邛崃洪川小区店</v>
          </cell>
          <cell r="F25" t="str">
            <v>邛崃片区</v>
          </cell>
        </row>
        <row r="26">
          <cell r="D26">
            <v>102479</v>
          </cell>
          <cell r="E26" t="str">
            <v>劼人路店</v>
          </cell>
          <cell r="F26" t="str">
            <v>城中片区</v>
          </cell>
        </row>
        <row r="27">
          <cell r="D27">
            <v>730</v>
          </cell>
          <cell r="E27" t="str">
            <v>新都新繁店</v>
          </cell>
          <cell r="F27" t="str">
            <v>西北片区</v>
          </cell>
        </row>
        <row r="28">
          <cell r="D28">
            <v>514</v>
          </cell>
          <cell r="E28" t="str">
            <v>新津邓双店</v>
          </cell>
          <cell r="F28" t="str">
            <v>新津片区</v>
          </cell>
        </row>
        <row r="29">
          <cell r="D29">
            <v>733</v>
          </cell>
          <cell r="E29" t="str">
            <v>双流区三强西街药店</v>
          </cell>
          <cell r="F29" t="str">
            <v>东南片区</v>
          </cell>
        </row>
        <row r="30">
          <cell r="D30">
            <v>582</v>
          </cell>
          <cell r="E30" t="str">
            <v>青羊区十二桥店</v>
          </cell>
          <cell r="F30" t="str">
            <v>西北片区</v>
          </cell>
        </row>
        <row r="31">
          <cell r="D31">
            <v>101453</v>
          </cell>
          <cell r="E31" t="str">
            <v>温江江安店</v>
          </cell>
          <cell r="F31" t="str">
            <v>城郊二片</v>
          </cell>
        </row>
        <row r="32">
          <cell r="D32">
            <v>307</v>
          </cell>
          <cell r="E32" t="str">
            <v>旗舰店</v>
          </cell>
          <cell r="F32" t="str">
            <v>旗舰片区</v>
          </cell>
        </row>
        <row r="33">
          <cell r="D33">
            <v>754</v>
          </cell>
          <cell r="E33" t="str">
            <v>崇州尚贤坊店</v>
          </cell>
          <cell r="F33" t="str">
            <v>城郊二片</v>
          </cell>
        </row>
        <row r="34">
          <cell r="D34">
            <v>107658</v>
          </cell>
          <cell r="E34" t="str">
            <v>新都万和北路店</v>
          </cell>
          <cell r="F34" t="str">
            <v>西北片区</v>
          </cell>
        </row>
        <row r="35">
          <cell r="D35">
            <v>102565</v>
          </cell>
          <cell r="E35" t="str">
            <v>佳灵路店</v>
          </cell>
          <cell r="F35" t="str">
            <v>西北片区</v>
          </cell>
        </row>
        <row r="36">
          <cell r="D36">
            <v>379</v>
          </cell>
          <cell r="E36" t="str">
            <v>土龙路店</v>
          </cell>
          <cell r="F36" t="str">
            <v>西北片区</v>
          </cell>
        </row>
        <row r="37">
          <cell r="D37">
            <v>308</v>
          </cell>
          <cell r="E37" t="str">
            <v>红星店</v>
          </cell>
          <cell r="F37" t="str">
            <v>城中片区</v>
          </cell>
        </row>
        <row r="38">
          <cell r="D38">
            <v>514</v>
          </cell>
          <cell r="E38" t="str">
            <v>新津邓双店</v>
          </cell>
          <cell r="F38" t="str">
            <v>新津片区</v>
          </cell>
        </row>
        <row r="39">
          <cell r="D39">
            <v>399</v>
          </cell>
          <cell r="E39" t="str">
            <v>天久北巷店</v>
          </cell>
          <cell r="F39" t="str">
            <v>东南片区</v>
          </cell>
        </row>
        <row r="40">
          <cell r="D40">
            <v>387</v>
          </cell>
          <cell r="E40" t="str">
            <v>新乐中街店</v>
          </cell>
          <cell r="F40" t="str">
            <v>东南片区</v>
          </cell>
        </row>
        <row r="41">
          <cell r="D41">
            <v>105267</v>
          </cell>
          <cell r="E41" t="str">
            <v>蜀汉东路店</v>
          </cell>
          <cell r="F41" t="str">
            <v>西北片区</v>
          </cell>
        </row>
        <row r="42">
          <cell r="D42">
            <v>571</v>
          </cell>
          <cell r="E42" t="str">
            <v>高新区民丰大道店</v>
          </cell>
          <cell r="F42" t="str">
            <v>东南片区</v>
          </cell>
        </row>
        <row r="43">
          <cell r="D43">
            <v>573</v>
          </cell>
          <cell r="E43" t="str">
            <v>双流锦华路店</v>
          </cell>
          <cell r="F43" t="str">
            <v>东南片区</v>
          </cell>
        </row>
        <row r="44">
          <cell r="D44">
            <v>578</v>
          </cell>
          <cell r="E44" t="str">
            <v>华油路店</v>
          </cell>
          <cell r="F44" t="str">
            <v>城中片区</v>
          </cell>
        </row>
        <row r="45">
          <cell r="D45">
            <v>738</v>
          </cell>
          <cell r="E45" t="str">
            <v>都江堰蒲阳路店</v>
          </cell>
          <cell r="F45" t="str">
            <v>城郊二片</v>
          </cell>
        </row>
        <row r="46">
          <cell r="D46">
            <v>511</v>
          </cell>
          <cell r="E46" t="str">
            <v>杉板桥店</v>
          </cell>
          <cell r="F46" t="str">
            <v>城中片区</v>
          </cell>
        </row>
        <row r="47">
          <cell r="D47">
            <v>581</v>
          </cell>
          <cell r="E47" t="str">
            <v>成华区二环路北四段店汇融名城店</v>
          </cell>
          <cell r="F47" t="str">
            <v>西北片区</v>
          </cell>
        </row>
        <row r="48">
          <cell r="D48">
            <v>104430</v>
          </cell>
          <cell r="E48" t="str">
            <v>中和大道店</v>
          </cell>
          <cell r="F48" t="str">
            <v>东南片区</v>
          </cell>
        </row>
        <row r="49">
          <cell r="D49">
            <v>704</v>
          </cell>
          <cell r="E49" t="str">
            <v>都江堰奎光中段</v>
          </cell>
          <cell r="F49" t="str">
            <v>城郊二片</v>
          </cell>
        </row>
        <row r="50">
          <cell r="D50">
            <v>387</v>
          </cell>
          <cell r="E50" t="str">
            <v>新乐中街店</v>
          </cell>
          <cell r="F50" t="str">
            <v>东南片区</v>
          </cell>
        </row>
        <row r="51">
          <cell r="D51">
            <v>591</v>
          </cell>
          <cell r="E51" t="str">
            <v>邛崃长安大道店</v>
          </cell>
          <cell r="F51" t="str">
            <v>邛崃片区</v>
          </cell>
        </row>
        <row r="52">
          <cell r="D52">
            <v>720</v>
          </cell>
          <cell r="E52" t="str">
            <v>大邑新场镇店</v>
          </cell>
          <cell r="F52" t="str">
            <v>大邑片区</v>
          </cell>
        </row>
        <row r="53">
          <cell r="D53">
            <v>307</v>
          </cell>
          <cell r="E53" t="str">
            <v>旗舰店</v>
          </cell>
          <cell r="F53" t="str">
            <v>旗舰片区</v>
          </cell>
        </row>
        <row r="54">
          <cell r="D54">
            <v>108656</v>
          </cell>
          <cell r="E54" t="str">
            <v>五津西路2店</v>
          </cell>
          <cell r="F54" t="str">
            <v>新津片区</v>
          </cell>
        </row>
        <row r="55">
          <cell r="D55">
            <v>706</v>
          </cell>
          <cell r="E55" t="str">
            <v>都江堰翔凤路</v>
          </cell>
          <cell r="F55" t="str">
            <v>城郊二片</v>
          </cell>
        </row>
        <row r="56">
          <cell r="D56">
            <v>546</v>
          </cell>
          <cell r="E56" t="str">
            <v>榕声路店</v>
          </cell>
          <cell r="F56" t="str">
            <v>东南片区</v>
          </cell>
        </row>
        <row r="57">
          <cell r="D57">
            <v>105751</v>
          </cell>
          <cell r="E57" t="str">
            <v>中和新下街店</v>
          </cell>
          <cell r="F57" t="str">
            <v>东南片区</v>
          </cell>
        </row>
        <row r="58">
          <cell r="D58">
            <v>594</v>
          </cell>
          <cell r="E58" t="str">
            <v>大邑安仁镇千禧街药店</v>
          </cell>
          <cell r="F58" t="str">
            <v>大邑片区</v>
          </cell>
        </row>
        <row r="59">
          <cell r="D59">
            <v>399</v>
          </cell>
          <cell r="E59" t="str">
            <v>天久北巷店</v>
          </cell>
          <cell r="F59" t="str">
            <v>东南片区</v>
          </cell>
        </row>
        <row r="60">
          <cell r="D60">
            <v>594</v>
          </cell>
          <cell r="E60" t="str">
            <v>大邑安仁镇千禧街药店</v>
          </cell>
          <cell r="F60" t="str">
            <v>大邑片区</v>
          </cell>
        </row>
        <row r="61">
          <cell r="D61">
            <v>102567</v>
          </cell>
          <cell r="E61" t="str">
            <v>武阳西路店</v>
          </cell>
          <cell r="F61" t="str">
            <v>新津片区</v>
          </cell>
        </row>
        <row r="62">
          <cell r="D62">
            <v>54</v>
          </cell>
          <cell r="E62" t="str">
            <v>崇州怀远店</v>
          </cell>
          <cell r="F62" t="str">
            <v>城郊二片</v>
          </cell>
        </row>
        <row r="63">
          <cell r="D63">
            <v>585</v>
          </cell>
          <cell r="E63" t="str">
            <v>羊子山西路店</v>
          </cell>
          <cell r="F63" t="str">
            <v>西北片区</v>
          </cell>
        </row>
        <row r="64">
          <cell r="D64">
            <v>103199</v>
          </cell>
          <cell r="E64" t="str">
            <v>西林一街店</v>
          </cell>
          <cell r="F64" t="str">
            <v>西北片区</v>
          </cell>
        </row>
        <row r="65">
          <cell r="D65">
            <v>704</v>
          </cell>
          <cell r="E65" t="str">
            <v>都江堰奎光中段</v>
          </cell>
          <cell r="F65" t="str">
            <v>城郊二片</v>
          </cell>
        </row>
        <row r="66">
          <cell r="D66">
            <v>572</v>
          </cell>
          <cell r="E66" t="str">
            <v>郫筒镇东大街药店</v>
          </cell>
          <cell r="F66" t="str">
            <v>城中片区</v>
          </cell>
        </row>
        <row r="67">
          <cell r="D67">
            <v>571</v>
          </cell>
          <cell r="E67" t="str">
            <v>高新区民丰大道店</v>
          </cell>
          <cell r="F67" t="str">
            <v>东南片区</v>
          </cell>
        </row>
        <row r="68">
          <cell r="D68">
            <v>727</v>
          </cell>
          <cell r="E68" t="str">
            <v>交大黄苑东街</v>
          </cell>
          <cell r="F68" t="str">
            <v>西北片区</v>
          </cell>
        </row>
        <row r="69">
          <cell r="D69">
            <v>104428</v>
          </cell>
          <cell r="E69" t="str">
            <v>崇州永康东路店</v>
          </cell>
          <cell r="F69" t="str">
            <v>城郊二片</v>
          </cell>
        </row>
        <row r="70">
          <cell r="D70">
            <v>713</v>
          </cell>
          <cell r="E70" t="str">
            <v>都江堰聚源镇中心街联建房药店</v>
          </cell>
          <cell r="F70" t="str">
            <v>城郊二片</v>
          </cell>
        </row>
        <row r="71">
          <cell r="D71">
            <v>707</v>
          </cell>
          <cell r="E71" t="str">
            <v>成华区万科路</v>
          </cell>
          <cell r="F71" t="str">
            <v>东南片区</v>
          </cell>
        </row>
        <row r="72">
          <cell r="D72">
            <v>587</v>
          </cell>
          <cell r="E72" t="str">
            <v>都江堰景中店</v>
          </cell>
          <cell r="F72" t="str">
            <v>城郊二片</v>
          </cell>
        </row>
        <row r="73">
          <cell r="D73">
            <v>704</v>
          </cell>
          <cell r="E73" t="str">
            <v>都江堰奎光中段</v>
          </cell>
          <cell r="F73" t="str">
            <v>城郊二片</v>
          </cell>
        </row>
        <row r="74">
          <cell r="D74">
            <v>738</v>
          </cell>
          <cell r="E74" t="str">
            <v>都江堰蒲阳路店</v>
          </cell>
          <cell r="F74" t="str">
            <v>城郊二片</v>
          </cell>
        </row>
        <row r="75">
          <cell r="D75">
            <v>748</v>
          </cell>
          <cell r="E75" t="str">
            <v>大邑东街店</v>
          </cell>
          <cell r="F75" t="str">
            <v>大邑片区</v>
          </cell>
        </row>
        <row r="76">
          <cell r="D76">
            <v>726</v>
          </cell>
          <cell r="E76" t="str">
            <v>交大三店</v>
          </cell>
          <cell r="F76" t="str">
            <v>西北片区</v>
          </cell>
        </row>
        <row r="77">
          <cell r="D77">
            <v>598</v>
          </cell>
          <cell r="E77" t="str">
            <v>锦江区水杉街店</v>
          </cell>
          <cell r="F77" t="str">
            <v>东南片区</v>
          </cell>
        </row>
        <row r="78">
          <cell r="D78">
            <v>717</v>
          </cell>
          <cell r="E78" t="str">
            <v>大邑通达店</v>
          </cell>
          <cell r="F78" t="str">
            <v>大邑片区</v>
          </cell>
        </row>
        <row r="79">
          <cell r="D79">
            <v>539</v>
          </cell>
          <cell r="E79" t="str">
            <v>大邑子龙店</v>
          </cell>
          <cell r="F79" t="str">
            <v>大邑片区</v>
          </cell>
        </row>
        <row r="80">
          <cell r="D80">
            <v>717</v>
          </cell>
          <cell r="E80" t="str">
            <v>大邑通达店</v>
          </cell>
          <cell r="F80" t="str">
            <v>大邑片区</v>
          </cell>
        </row>
        <row r="81">
          <cell r="D81">
            <v>730</v>
          </cell>
          <cell r="E81" t="str">
            <v>新都新繁店</v>
          </cell>
          <cell r="F81" t="str">
            <v>西北片区</v>
          </cell>
        </row>
        <row r="82">
          <cell r="D82">
            <v>357</v>
          </cell>
          <cell r="E82" t="str">
            <v>清江东路店</v>
          </cell>
          <cell r="F82" t="str">
            <v>西北片区</v>
          </cell>
        </row>
        <row r="83">
          <cell r="D83">
            <v>720</v>
          </cell>
          <cell r="E83" t="str">
            <v>大邑新场镇店</v>
          </cell>
          <cell r="F83" t="str">
            <v>大邑片区</v>
          </cell>
        </row>
        <row r="84">
          <cell r="D84">
            <v>379</v>
          </cell>
          <cell r="E84" t="str">
            <v>土龙路店</v>
          </cell>
          <cell r="F84" t="str">
            <v>西北片区</v>
          </cell>
        </row>
        <row r="85">
          <cell r="D85">
            <v>379</v>
          </cell>
          <cell r="E85" t="str">
            <v>土龙路店</v>
          </cell>
          <cell r="F85" t="str">
            <v>西北片区</v>
          </cell>
        </row>
        <row r="86">
          <cell r="D86">
            <v>54</v>
          </cell>
          <cell r="E86" t="str">
            <v>崇州怀远店</v>
          </cell>
          <cell r="F86" t="str">
            <v>城郊二片</v>
          </cell>
        </row>
        <row r="87">
          <cell r="D87">
            <v>337</v>
          </cell>
          <cell r="E87" t="str">
            <v>浆洗街店</v>
          </cell>
          <cell r="F87" t="str">
            <v>城中片区</v>
          </cell>
        </row>
        <row r="88">
          <cell r="D88">
            <v>104429</v>
          </cell>
          <cell r="E88" t="str">
            <v>大华街店</v>
          </cell>
          <cell r="F88" t="str">
            <v>西北片区</v>
          </cell>
        </row>
        <row r="89">
          <cell r="D89">
            <v>515</v>
          </cell>
          <cell r="E89" t="str">
            <v>崔家店</v>
          </cell>
          <cell r="F89" t="str">
            <v>城中片区</v>
          </cell>
        </row>
        <row r="90">
          <cell r="D90">
            <v>721</v>
          </cell>
          <cell r="E90" t="str">
            <v>邛崃洪川小区店</v>
          </cell>
          <cell r="F90" t="str">
            <v>邛崃片区</v>
          </cell>
        </row>
        <row r="91">
          <cell r="D91">
            <v>585</v>
          </cell>
          <cell r="E91" t="str">
            <v>羊子山西路店</v>
          </cell>
          <cell r="F91" t="str">
            <v>西北片区</v>
          </cell>
        </row>
        <row r="92">
          <cell r="D92">
            <v>712</v>
          </cell>
          <cell r="E92" t="str">
            <v>成华区华泰路</v>
          </cell>
          <cell r="F92" t="str">
            <v>东南片区</v>
          </cell>
        </row>
        <row r="93">
          <cell r="D93">
            <v>307</v>
          </cell>
          <cell r="E93" t="str">
            <v>旗舰店</v>
          </cell>
          <cell r="F93" t="str">
            <v>旗舰片区</v>
          </cell>
        </row>
        <row r="94">
          <cell r="D94">
            <v>581</v>
          </cell>
          <cell r="E94" t="str">
            <v>成华区二环路北四段店汇融名城店</v>
          </cell>
          <cell r="F94" t="str">
            <v>西北片区</v>
          </cell>
        </row>
        <row r="95">
          <cell r="D95">
            <v>385</v>
          </cell>
          <cell r="E95" t="str">
            <v>新津五津西路店</v>
          </cell>
          <cell r="F95" t="str">
            <v>新津片区</v>
          </cell>
        </row>
        <row r="96">
          <cell r="D96">
            <v>105396</v>
          </cell>
          <cell r="E96" t="str">
            <v>武侯区航中街店</v>
          </cell>
          <cell r="F96" t="str">
            <v>东南片区</v>
          </cell>
        </row>
        <row r="97">
          <cell r="D97">
            <v>54</v>
          </cell>
          <cell r="E97" t="str">
            <v>崇州怀远店</v>
          </cell>
          <cell r="F97" t="str">
            <v>城郊二片</v>
          </cell>
        </row>
        <row r="98">
          <cell r="D98">
            <v>746</v>
          </cell>
          <cell r="E98" t="str">
            <v>大邑内蒙古桃源店</v>
          </cell>
          <cell r="F98" t="str">
            <v>大邑片区</v>
          </cell>
        </row>
        <row r="99">
          <cell r="D99">
            <v>107658</v>
          </cell>
          <cell r="E99" t="str">
            <v>新都万和北路店</v>
          </cell>
          <cell r="F99" t="str">
            <v>西北片区</v>
          </cell>
        </row>
        <row r="100">
          <cell r="D100">
            <v>343</v>
          </cell>
          <cell r="E100" t="str">
            <v>光华店</v>
          </cell>
          <cell r="F100" t="str">
            <v>西北片区</v>
          </cell>
        </row>
        <row r="101">
          <cell r="D101">
            <v>591</v>
          </cell>
          <cell r="E101" t="str">
            <v>邛崃长安大道店</v>
          </cell>
          <cell r="F101" t="str">
            <v>邛崃片区</v>
          </cell>
        </row>
        <row r="102">
          <cell r="D102">
            <v>591</v>
          </cell>
          <cell r="E102" t="str">
            <v>邛崃长安大道店</v>
          </cell>
          <cell r="F102" t="str">
            <v>邛崃片区</v>
          </cell>
        </row>
        <row r="103">
          <cell r="D103">
            <v>716</v>
          </cell>
          <cell r="E103" t="str">
            <v>大邑沙渠镇店</v>
          </cell>
          <cell r="F103" t="str">
            <v>大邑片区</v>
          </cell>
        </row>
        <row r="104">
          <cell r="D104">
            <v>709</v>
          </cell>
          <cell r="E104" t="str">
            <v>新都马超东路</v>
          </cell>
          <cell r="F104" t="str">
            <v>西北片区</v>
          </cell>
        </row>
        <row r="105">
          <cell r="D105">
            <v>741</v>
          </cell>
          <cell r="E105" t="str">
            <v>新怡店</v>
          </cell>
          <cell r="F105" t="str">
            <v>西北片区</v>
          </cell>
        </row>
        <row r="106">
          <cell r="D106">
            <v>549</v>
          </cell>
          <cell r="E106" t="str">
            <v>大邑东壕沟店</v>
          </cell>
          <cell r="F106" t="str">
            <v>大邑片区</v>
          </cell>
        </row>
        <row r="107">
          <cell r="D107">
            <v>385</v>
          </cell>
          <cell r="E107" t="str">
            <v>新津五津西路店</v>
          </cell>
          <cell r="F107" t="str">
            <v>新津片区</v>
          </cell>
        </row>
        <row r="108">
          <cell r="D108">
            <v>515</v>
          </cell>
          <cell r="E108" t="str">
            <v>崔家店</v>
          </cell>
          <cell r="F108" t="str">
            <v>城中片区</v>
          </cell>
        </row>
        <row r="109">
          <cell r="D109">
            <v>549</v>
          </cell>
          <cell r="E109" t="str">
            <v>大邑东壕沟店</v>
          </cell>
          <cell r="F109" t="str">
            <v>大邑片区</v>
          </cell>
        </row>
        <row r="110">
          <cell r="D110">
            <v>56</v>
          </cell>
          <cell r="E110" t="str">
            <v>崇州三江店</v>
          </cell>
          <cell r="F110" t="str">
            <v>城郊二片</v>
          </cell>
        </row>
        <row r="111">
          <cell r="D111">
            <v>307</v>
          </cell>
          <cell r="E111" t="str">
            <v>旗舰店</v>
          </cell>
          <cell r="F111" t="str">
            <v>旗舰片区</v>
          </cell>
        </row>
        <row r="112">
          <cell r="D112">
            <v>730</v>
          </cell>
          <cell r="E112" t="str">
            <v>新都新繁店</v>
          </cell>
          <cell r="F112" t="str">
            <v>西北片区</v>
          </cell>
        </row>
        <row r="113">
          <cell r="D113">
            <v>727</v>
          </cell>
          <cell r="E113" t="str">
            <v>交大黄苑东街</v>
          </cell>
          <cell r="F113" t="str">
            <v>西北片区</v>
          </cell>
        </row>
        <row r="114">
          <cell r="D114">
            <v>746</v>
          </cell>
          <cell r="E114" t="str">
            <v>大邑内蒙古桃源店</v>
          </cell>
          <cell r="F114" t="str">
            <v>大邑片区</v>
          </cell>
        </row>
        <row r="115">
          <cell r="D115">
            <v>587</v>
          </cell>
          <cell r="E115" t="str">
            <v>都江堰景中店</v>
          </cell>
          <cell r="F115" t="str">
            <v>城郊二片</v>
          </cell>
        </row>
        <row r="116">
          <cell r="D116">
            <v>373</v>
          </cell>
          <cell r="E116" t="str">
            <v>通盈街店</v>
          </cell>
          <cell r="F116" t="str">
            <v>城中片区</v>
          </cell>
        </row>
        <row r="117">
          <cell r="D117">
            <v>102564</v>
          </cell>
          <cell r="E117" t="str">
            <v>邛崃翠荫街店</v>
          </cell>
          <cell r="F117" t="str">
            <v>邛崃片区</v>
          </cell>
        </row>
        <row r="118">
          <cell r="D118">
            <v>355</v>
          </cell>
          <cell r="E118" t="str">
            <v>双林路店</v>
          </cell>
          <cell r="F118" t="str">
            <v>城中片区</v>
          </cell>
        </row>
        <row r="119">
          <cell r="D119">
            <v>730</v>
          </cell>
          <cell r="E119" t="str">
            <v>新都新繁店</v>
          </cell>
          <cell r="F119" t="str">
            <v>西北片区</v>
          </cell>
        </row>
        <row r="120">
          <cell r="D120">
            <v>716</v>
          </cell>
          <cell r="E120" t="str">
            <v>大邑沙渠镇店</v>
          </cell>
          <cell r="F120" t="str">
            <v>大邑片区</v>
          </cell>
        </row>
        <row r="121">
          <cell r="D121">
            <v>723</v>
          </cell>
          <cell r="E121" t="str">
            <v>锦江区柳翠路店</v>
          </cell>
          <cell r="F121" t="str">
            <v>城中片区</v>
          </cell>
        </row>
        <row r="122">
          <cell r="D122">
            <v>347</v>
          </cell>
          <cell r="E122" t="str">
            <v>清江东路2店</v>
          </cell>
          <cell r="F122" t="str">
            <v>西北片区</v>
          </cell>
        </row>
        <row r="123">
          <cell r="D123">
            <v>108656</v>
          </cell>
          <cell r="E123" t="str">
            <v>五津西路2店</v>
          </cell>
          <cell r="F123" t="str">
            <v>新津片区</v>
          </cell>
        </row>
        <row r="124">
          <cell r="D124">
            <v>307</v>
          </cell>
          <cell r="E124" t="str">
            <v>旗舰店</v>
          </cell>
          <cell r="F124" t="str">
            <v>旗舰片区</v>
          </cell>
        </row>
        <row r="125">
          <cell r="D125">
            <v>351</v>
          </cell>
          <cell r="E125" t="str">
            <v>都江堰中心药店</v>
          </cell>
          <cell r="F125" t="str">
            <v>城郊二片</v>
          </cell>
        </row>
        <row r="126">
          <cell r="D126">
            <v>351</v>
          </cell>
          <cell r="E126" t="str">
            <v>都江堰中心药店</v>
          </cell>
          <cell r="F126" t="str">
            <v>城郊二片</v>
          </cell>
        </row>
        <row r="127">
          <cell r="D127">
            <v>572</v>
          </cell>
          <cell r="E127" t="str">
            <v>郫筒镇东大街药店</v>
          </cell>
          <cell r="F127" t="str">
            <v>城中片区</v>
          </cell>
        </row>
        <row r="128">
          <cell r="D128">
            <v>742</v>
          </cell>
          <cell r="E128" t="str">
            <v>庆云南街店</v>
          </cell>
          <cell r="F128" t="str">
            <v>城中片区</v>
          </cell>
        </row>
        <row r="129">
          <cell r="D129">
            <v>104429</v>
          </cell>
          <cell r="E129" t="str">
            <v>大华街店</v>
          </cell>
          <cell r="F129" t="str">
            <v>西北片区</v>
          </cell>
        </row>
        <row r="130">
          <cell r="D130">
            <v>373</v>
          </cell>
          <cell r="E130" t="str">
            <v>通盈街店</v>
          </cell>
          <cell r="F130" t="str">
            <v>城中片区</v>
          </cell>
        </row>
        <row r="131">
          <cell r="D131">
            <v>377</v>
          </cell>
          <cell r="E131" t="str">
            <v>新园大道店</v>
          </cell>
          <cell r="F131" t="str">
            <v>东南片区</v>
          </cell>
        </row>
        <row r="132">
          <cell r="D132">
            <v>744</v>
          </cell>
          <cell r="E132" t="str">
            <v>科华路店</v>
          </cell>
          <cell r="F132" t="str">
            <v>城中片区</v>
          </cell>
        </row>
        <row r="133">
          <cell r="D133">
            <v>712</v>
          </cell>
          <cell r="E133" t="str">
            <v>成华区华泰路</v>
          </cell>
          <cell r="F133" t="str">
            <v>东南片区</v>
          </cell>
        </row>
        <row r="134">
          <cell r="D134">
            <v>371</v>
          </cell>
          <cell r="E134" t="str">
            <v>新津兴义店</v>
          </cell>
          <cell r="F134" t="str">
            <v>新津片区</v>
          </cell>
        </row>
        <row r="135">
          <cell r="D135">
            <v>718</v>
          </cell>
          <cell r="E135" t="str">
            <v>龙泉驿生店</v>
          </cell>
          <cell r="F135" t="str">
            <v>城中片区</v>
          </cell>
        </row>
        <row r="136">
          <cell r="D136">
            <v>732</v>
          </cell>
          <cell r="E136" t="str">
            <v>邛崃羊安镇店</v>
          </cell>
          <cell r="F136" t="str">
            <v>邛崃片区</v>
          </cell>
        </row>
        <row r="137">
          <cell r="D137">
            <v>578</v>
          </cell>
          <cell r="E137" t="str">
            <v>华油路店</v>
          </cell>
          <cell r="F137" t="str">
            <v>城中片区</v>
          </cell>
        </row>
        <row r="138">
          <cell r="D138">
            <v>307</v>
          </cell>
          <cell r="E138" t="str">
            <v>旗舰店</v>
          </cell>
          <cell r="F138" t="str">
            <v>旗舰片区</v>
          </cell>
        </row>
        <row r="139">
          <cell r="D139">
            <v>308</v>
          </cell>
          <cell r="E139" t="str">
            <v>红星店</v>
          </cell>
          <cell r="F139" t="str">
            <v>城中片区</v>
          </cell>
        </row>
        <row r="140">
          <cell r="D140">
            <v>106568</v>
          </cell>
          <cell r="E140" t="str">
            <v>中和公济桥店</v>
          </cell>
          <cell r="F140" t="str">
            <v>东南片区</v>
          </cell>
        </row>
        <row r="141">
          <cell r="D141">
            <v>539</v>
          </cell>
          <cell r="E141" t="str">
            <v>大邑子龙店</v>
          </cell>
          <cell r="F141" t="str">
            <v>大邑片区</v>
          </cell>
        </row>
        <row r="142">
          <cell r="D142">
            <v>740</v>
          </cell>
          <cell r="E142" t="str">
            <v>华康路店</v>
          </cell>
          <cell r="F142" t="str">
            <v>东南片区</v>
          </cell>
        </row>
        <row r="143">
          <cell r="D143">
            <v>578</v>
          </cell>
          <cell r="E143" t="str">
            <v>华油路店</v>
          </cell>
          <cell r="F143" t="str">
            <v>城中片区</v>
          </cell>
        </row>
        <row r="144">
          <cell r="D144">
            <v>710</v>
          </cell>
          <cell r="E144" t="str">
            <v>都江堰问道西路</v>
          </cell>
          <cell r="F144" t="str">
            <v>城郊二片</v>
          </cell>
        </row>
        <row r="145">
          <cell r="D145">
            <v>307</v>
          </cell>
          <cell r="E145" t="str">
            <v>旗舰店</v>
          </cell>
          <cell r="F145" t="str">
            <v>旗舰片区</v>
          </cell>
        </row>
        <row r="146">
          <cell r="D146">
            <v>307</v>
          </cell>
          <cell r="E146" t="str">
            <v>旗舰店</v>
          </cell>
          <cell r="F146" t="str">
            <v>旗舰片区</v>
          </cell>
        </row>
        <row r="147">
          <cell r="D147">
            <v>307</v>
          </cell>
          <cell r="E147" t="str">
            <v>旗舰店</v>
          </cell>
          <cell r="F147" t="str">
            <v>旗舰片区</v>
          </cell>
        </row>
        <row r="148">
          <cell r="D148">
            <v>103639</v>
          </cell>
          <cell r="E148" t="str">
            <v>金马河路店</v>
          </cell>
          <cell r="F148" t="str">
            <v>东南片区</v>
          </cell>
        </row>
        <row r="149">
          <cell r="D149">
            <v>106568</v>
          </cell>
          <cell r="E149" t="str">
            <v>中和公济桥店</v>
          </cell>
          <cell r="F149" t="str">
            <v>东南片区</v>
          </cell>
        </row>
        <row r="150">
          <cell r="D150">
            <v>706</v>
          </cell>
          <cell r="E150" t="str">
            <v>都江堰翔凤路</v>
          </cell>
          <cell r="F150" t="str">
            <v>城郊二片</v>
          </cell>
        </row>
        <row r="151">
          <cell r="D151">
            <v>740</v>
          </cell>
          <cell r="E151" t="str">
            <v>华康路店</v>
          </cell>
          <cell r="F151" t="str">
            <v>东南片区</v>
          </cell>
        </row>
        <row r="152">
          <cell r="D152">
            <v>513</v>
          </cell>
          <cell r="E152" t="str">
            <v>顺和街店</v>
          </cell>
          <cell r="F152" t="str">
            <v>西北片区</v>
          </cell>
        </row>
        <row r="153">
          <cell r="D153">
            <v>106865</v>
          </cell>
          <cell r="E153" t="str">
            <v>丝竹路店</v>
          </cell>
          <cell r="F153" t="str">
            <v>城中片区</v>
          </cell>
        </row>
        <row r="154">
          <cell r="D154">
            <v>365</v>
          </cell>
          <cell r="E154" t="str">
            <v>光华村街店</v>
          </cell>
          <cell r="F154" t="str">
            <v>西北片区</v>
          </cell>
        </row>
        <row r="155">
          <cell r="D155">
            <v>104428</v>
          </cell>
          <cell r="E155" t="str">
            <v>崇州永康东路店</v>
          </cell>
          <cell r="F155" t="str">
            <v>城郊二片</v>
          </cell>
        </row>
        <row r="156">
          <cell r="D156">
            <v>355</v>
          </cell>
          <cell r="E156" t="str">
            <v>双林路店</v>
          </cell>
          <cell r="F156" t="str">
            <v>城中片区</v>
          </cell>
        </row>
        <row r="157">
          <cell r="D157">
            <v>52</v>
          </cell>
          <cell r="E157" t="str">
            <v>崇州中心店</v>
          </cell>
          <cell r="F157" t="str">
            <v>城郊二片</v>
          </cell>
        </row>
        <row r="158">
          <cell r="D158">
            <v>329</v>
          </cell>
          <cell r="E158" t="str">
            <v>温江店</v>
          </cell>
          <cell r="F158" t="str">
            <v>城郊二片</v>
          </cell>
        </row>
        <row r="159">
          <cell r="D159">
            <v>367</v>
          </cell>
          <cell r="E159" t="str">
            <v>崇州金带街店</v>
          </cell>
          <cell r="F159" t="str">
            <v>城郊二片</v>
          </cell>
        </row>
        <row r="160">
          <cell r="D160">
            <v>726</v>
          </cell>
          <cell r="E160" t="str">
            <v>交大三店</v>
          </cell>
          <cell r="F160" t="str">
            <v>西北片区</v>
          </cell>
        </row>
        <row r="161">
          <cell r="D161">
            <v>572</v>
          </cell>
          <cell r="E161" t="str">
            <v>郫筒镇东大街药店</v>
          </cell>
          <cell r="F161" t="str">
            <v>城中片区</v>
          </cell>
        </row>
        <row r="162">
          <cell r="D162">
            <v>709</v>
          </cell>
          <cell r="E162" t="str">
            <v>新都马超东路</v>
          </cell>
          <cell r="F162" t="str">
            <v>西北片区</v>
          </cell>
        </row>
        <row r="163">
          <cell r="D163">
            <v>104838</v>
          </cell>
          <cell r="E163" t="str">
            <v>崇州蜀州中路店</v>
          </cell>
          <cell r="F163" t="str">
            <v>城郊二片</v>
          </cell>
        </row>
        <row r="164">
          <cell r="D164">
            <v>752</v>
          </cell>
          <cell r="E164" t="str">
            <v>聚萃街店</v>
          </cell>
          <cell r="F164" t="str">
            <v>西北片区</v>
          </cell>
        </row>
        <row r="165">
          <cell r="D165">
            <v>108277</v>
          </cell>
          <cell r="E165" t="str">
            <v>银沙路店</v>
          </cell>
          <cell r="F165" t="str">
            <v>西北片区</v>
          </cell>
        </row>
        <row r="166">
          <cell r="D166">
            <v>307</v>
          </cell>
          <cell r="E166" t="str">
            <v>旗舰店</v>
          </cell>
          <cell r="F166" t="str">
            <v>旗舰片区</v>
          </cell>
        </row>
        <row r="167">
          <cell r="D167">
            <v>712</v>
          </cell>
          <cell r="E167" t="str">
            <v>成华区华泰路</v>
          </cell>
          <cell r="F167" t="str">
            <v>东南片区</v>
          </cell>
        </row>
        <row r="168">
          <cell r="D168">
            <v>706</v>
          </cell>
          <cell r="E168" t="str">
            <v>都江堰翔凤路</v>
          </cell>
          <cell r="F168" t="str">
            <v>城郊二片</v>
          </cell>
        </row>
        <row r="169">
          <cell r="D169">
            <v>54</v>
          </cell>
          <cell r="E169" t="str">
            <v>崇州怀远店</v>
          </cell>
          <cell r="F169" t="str">
            <v>城郊二片</v>
          </cell>
        </row>
        <row r="170">
          <cell r="D170">
            <v>337</v>
          </cell>
          <cell r="E170" t="str">
            <v>浆洗街店</v>
          </cell>
          <cell r="F170" t="str">
            <v>城中片区</v>
          </cell>
        </row>
        <row r="171">
          <cell r="D171">
            <v>546</v>
          </cell>
          <cell r="E171" t="str">
            <v>榕声路店</v>
          </cell>
          <cell r="F171" t="str">
            <v>东南片区</v>
          </cell>
        </row>
        <row r="172">
          <cell r="D172">
            <v>387</v>
          </cell>
          <cell r="E172" t="str">
            <v>新乐中街店</v>
          </cell>
          <cell r="F172" t="str">
            <v>东南片区</v>
          </cell>
        </row>
        <row r="173">
          <cell r="D173">
            <v>105267</v>
          </cell>
          <cell r="E173" t="str">
            <v>蜀汉东路店</v>
          </cell>
          <cell r="F173" t="str">
            <v>西北片区</v>
          </cell>
        </row>
        <row r="174">
          <cell r="D174">
            <v>106399</v>
          </cell>
          <cell r="E174" t="str">
            <v>蜀辉路店</v>
          </cell>
          <cell r="F174" t="str">
            <v>西北片区</v>
          </cell>
        </row>
        <row r="175">
          <cell r="D175">
            <v>307</v>
          </cell>
          <cell r="E175" t="str">
            <v>旗舰店</v>
          </cell>
          <cell r="F175" t="str">
            <v>旗舰片区</v>
          </cell>
        </row>
        <row r="176">
          <cell r="D176">
            <v>307</v>
          </cell>
          <cell r="E176" t="str">
            <v>旗舰店</v>
          </cell>
          <cell r="F176" t="str">
            <v>旗舰片区</v>
          </cell>
        </row>
        <row r="177">
          <cell r="D177">
            <v>307</v>
          </cell>
          <cell r="E177" t="str">
            <v>旗舰店</v>
          </cell>
          <cell r="F177" t="str">
            <v>旗舰片区</v>
          </cell>
        </row>
        <row r="178">
          <cell r="D178">
            <v>743</v>
          </cell>
          <cell r="E178" t="str">
            <v>成华区万宇路店</v>
          </cell>
          <cell r="F178" t="str">
            <v>东南片区</v>
          </cell>
        </row>
        <row r="179">
          <cell r="D179">
            <v>747</v>
          </cell>
          <cell r="E179" t="str">
            <v>郫县一环路东南段店</v>
          </cell>
          <cell r="F179" t="str">
            <v>城中片区</v>
          </cell>
        </row>
        <row r="180">
          <cell r="D180">
            <v>754</v>
          </cell>
          <cell r="E180" t="str">
            <v>崇州尚贤坊店</v>
          </cell>
          <cell r="F180" t="str">
            <v>城郊二片</v>
          </cell>
        </row>
        <row r="181">
          <cell r="D181">
            <v>307</v>
          </cell>
          <cell r="E181" t="str">
            <v>旗舰店</v>
          </cell>
          <cell r="F181" t="str">
            <v>旗舰片区</v>
          </cell>
        </row>
        <row r="182">
          <cell r="D182">
            <v>747</v>
          </cell>
          <cell r="E182" t="str">
            <v>郫县一环路东南段店</v>
          </cell>
          <cell r="F182" t="str">
            <v>城中片区</v>
          </cell>
        </row>
        <row r="183">
          <cell r="D183">
            <v>101453</v>
          </cell>
          <cell r="E183" t="str">
            <v>温江江安店</v>
          </cell>
          <cell r="F183" t="str">
            <v>城郊二片</v>
          </cell>
        </row>
        <row r="184">
          <cell r="D184">
            <v>724</v>
          </cell>
          <cell r="E184" t="str">
            <v>观音桥店</v>
          </cell>
          <cell r="F184" t="str">
            <v>东南片区</v>
          </cell>
        </row>
        <row r="185">
          <cell r="D185">
            <v>365</v>
          </cell>
          <cell r="E185" t="str">
            <v>光华村街店</v>
          </cell>
          <cell r="F185" t="str">
            <v>西北片区</v>
          </cell>
        </row>
        <row r="186">
          <cell r="D186">
            <v>343</v>
          </cell>
          <cell r="E186" t="str">
            <v>光华店</v>
          </cell>
          <cell r="F186" t="str">
            <v>西北片区</v>
          </cell>
        </row>
        <row r="187">
          <cell r="D187">
            <v>707</v>
          </cell>
          <cell r="E187" t="str">
            <v>成华区万科路</v>
          </cell>
          <cell r="F187" t="str">
            <v>东南片区</v>
          </cell>
        </row>
        <row r="188">
          <cell r="D188">
            <v>707</v>
          </cell>
          <cell r="E188" t="str">
            <v>成华区万科路</v>
          </cell>
          <cell r="F188" t="str">
            <v>东南片区</v>
          </cell>
        </row>
        <row r="189">
          <cell r="D189">
            <v>704</v>
          </cell>
          <cell r="E189" t="str">
            <v>都江堰奎光中段</v>
          </cell>
          <cell r="F189" t="str">
            <v>城郊二片</v>
          </cell>
        </row>
        <row r="190">
          <cell r="D190">
            <v>367</v>
          </cell>
          <cell r="E190" t="str">
            <v>崇州金带街店</v>
          </cell>
          <cell r="F190" t="str">
            <v>城郊二片</v>
          </cell>
        </row>
        <row r="191">
          <cell r="D191">
            <v>56</v>
          </cell>
          <cell r="E191" t="str">
            <v>崇州三江店</v>
          </cell>
          <cell r="F191" t="str">
            <v>城郊二片</v>
          </cell>
        </row>
        <row r="192">
          <cell r="D192">
            <v>307</v>
          </cell>
          <cell r="E192" t="str">
            <v>旗舰店</v>
          </cell>
          <cell r="F192" t="str">
            <v>旗舰片区</v>
          </cell>
        </row>
        <row r="193">
          <cell r="D193">
            <v>733</v>
          </cell>
          <cell r="E193" t="str">
            <v>双流区三强西街药店</v>
          </cell>
          <cell r="F193" t="str">
            <v>东南片区</v>
          </cell>
        </row>
        <row r="194">
          <cell r="D194">
            <v>107728</v>
          </cell>
          <cell r="E194" t="str">
            <v>大邑北街店</v>
          </cell>
          <cell r="F194" t="str">
            <v>大邑片区</v>
          </cell>
        </row>
        <row r="195">
          <cell r="D195">
            <v>747</v>
          </cell>
          <cell r="E195" t="str">
            <v>郫县一环路东南段店</v>
          </cell>
          <cell r="F195" t="str">
            <v>城中片区</v>
          </cell>
        </row>
        <row r="196">
          <cell r="D196">
            <v>750</v>
          </cell>
          <cell r="E196" t="str">
            <v>成汉南路店</v>
          </cell>
          <cell r="F196" t="str">
            <v>东南片区</v>
          </cell>
        </row>
        <row r="197">
          <cell r="D197">
            <v>572</v>
          </cell>
          <cell r="E197" t="str">
            <v>郫筒镇东大街药店</v>
          </cell>
          <cell r="F197" t="str">
            <v>城中片区</v>
          </cell>
        </row>
        <row r="198">
          <cell r="D198">
            <v>102935</v>
          </cell>
          <cell r="E198" t="str">
            <v>童子街店</v>
          </cell>
          <cell r="F198" t="str">
            <v>城中片区</v>
          </cell>
        </row>
        <row r="199">
          <cell r="D199">
            <v>742</v>
          </cell>
          <cell r="E199" t="str">
            <v>庆云南街店</v>
          </cell>
          <cell r="F199" t="str">
            <v>城中片区</v>
          </cell>
        </row>
        <row r="200">
          <cell r="D200">
            <v>737</v>
          </cell>
          <cell r="E200" t="str">
            <v>高新区大源北街</v>
          </cell>
          <cell r="F200" t="str">
            <v>东南片区</v>
          </cell>
        </row>
        <row r="201">
          <cell r="D201">
            <v>582</v>
          </cell>
          <cell r="E201" t="str">
            <v>青羊区十二桥店</v>
          </cell>
          <cell r="F201" t="str">
            <v>西北片区</v>
          </cell>
        </row>
        <row r="202">
          <cell r="D202">
            <v>742</v>
          </cell>
          <cell r="E202" t="str">
            <v>庆云南街店</v>
          </cell>
          <cell r="F202" t="str">
            <v>城中片区</v>
          </cell>
        </row>
        <row r="203">
          <cell r="D203">
            <v>737</v>
          </cell>
          <cell r="E203" t="str">
            <v>高新区大源北街</v>
          </cell>
          <cell r="F203" t="str">
            <v>东南片区</v>
          </cell>
        </row>
        <row r="204">
          <cell r="D204">
            <v>307</v>
          </cell>
          <cell r="E204" t="str">
            <v>旗舰店</v>
          </cell>
          <cell r="F204" t="str">
            <v>旗舰片区</v>
          </cell>
        </row>
        <row r="205">
          <cell r="D205">
            <v>753</v>
          </cell>
          <cell r="E205" t="str">
            <v>合欢树街店</v>
          </cell>
          <cell r="F205" t="str">
            <v>东南片区</v>
          </cell>
        </row>
        <row r="206">
          <cell r="D206">
            <v>720</v>
          </cell>
          <cell r="E206" t="str">
            <v>大邑新场镇店</v>
          </cell>
          <cell r="F206" t="str">
            <v>大邑片区</v>
          </cell>
        </row>
        <row r="207">
          <cell r="D207">
            <v>545</v>
          </cell>
          <cell r="E207" t="str">
            <v>龙潭西路店</v>
          </cell>
          <cell r="F207" t="str">
            <v>东南片区</v>
          </cell>
        </row>
        <row r="208">
          <cell r="D208">
            <v>598</v>
          </cell>
          <cell r="E208" t="str">
            <v>锦江区水杉街店</v>
          </cell>
          <cell r="F208" t="str">
            <v>东南片区</v>
          </cell>
        </row>
        <row r="209">
          <cell r="D209">
            <v>753</v>
          </cell>
          <cell r="E209" t="str">
            <v>合欢树街店</v>
          </cell>
          <cell r="F209" t="str">
            <v>东南片区</v>
          </cell>
        </row>
        <row r="210">
          <cell r="D210">
            <v>359</v>
          </cell>
          <cell r="E210" t="str">
            <v>枣子巷店</v>
          </cell>
          <cell r="F210" t="str">
            <v>西北片区</v>
          </cell>
        </row>
        <row r="211">
          <cell r="D211">
            <v>104838</v>
          </cell>
          <cell r="E211" t="str">
            <v>崇州蜀州中路店</v>
          </cell>
          <cell r="F211" t="str">
            <v>城郊二片</v>
          </cell>
        </row>
        <row r="212">
          <cell r="D212">
            <v>308</v>
          </cell>
          <cell r="E212" t="str">
            <v>红星店</v>
          </cell>
          <cell r="F212" t="str">
            <v>城中片区</v>
          </cell>
        </row>
        <row r="213">
          <cell r="D213">
            <v>351</v>
          </cell>
          <cell r="E213" t="str">
            <v>都江堰中心药店</v>
          </cell>
          <cell r="F213" t="str">
            <v>城郊二片</v>
          </cell>
        </row>
        <row r="214">
          <cell r="D214">
            <v>752</v>
          </cell>
          <cell r="E214" t="str">
            <v>聚萃街店</v>
          </cell>
          <cell r="F214" t="str">
            <v>西北片区</v>
          </cell>
        </row>
        <row r="215">
          <cell r="D215">
            <v>106485</v>
          </cell>
          <cell r="E215" t="str">
            <v>元华二巷店</v>
          </cell>
          <cell r="F215" t="str">
            <v>东南片区</v>
          </cell>
        </row>
        <row r="216">
          <cell r="D216">
            <v>377</v>
          </cell>
          <cell r="E216" t="str">
            <v>新园大道店</v>
          </cell>
          <cell r="F216" t="str">
            <v>东南片区</v>
          </cell>
        </row>
        <row r="217">
          <cell r="D217">
            <v>513</v>
          </cell>
          <cell r="E217" t="str">
            <v>顺和街店</v>
          </cell>
          <cell r="F217" t="str">
            <v>西北片区</v>
          </cell>
        </row>
        <row r="218">
          <cell r="D218">
            <v>107829</v>
          </cell>
          <cell r="E218" t="str">
            <v>解放路店</v>
          </cell>
          <cell r="F218" t="str">
            <v>城中片区</v>
          </cell>
        </row>
        <row r="219">
          <cell r="D219">
            <v>744</v>
          </cell>
          <cell r="E219" t="str">
            <v>科华路店</v>
          </cell>
          <cell r="F219" t="str">
            <v>城中片区</v>
          </cell>
        </row>
        <row r="220">
          <cell r="D220">
            <v>106865</v>
          </cell>
          <cell r="E220" t="str">
            <v>丝竹路店</v>
          </cell>
          <cell r="F220" t="str">
            <v>城中片区</v>
          </cell>
        </row>
        <row r="221">
          <cell r="D221">
            <v>102564</v>
          </cell>
          <cell r="E221" t="str">
            <v>邛崃翠荫街店</v>
          </cell>
          <cell r="F221" t="str">
            <v>邛崃片区</v>
          </cell>
        </row>
        <row r="222">
          <cell r="D222">
            <v>341</v>
          </cell>
          <cell r="E222" t="str">
            <v>邛崃中心店</v>
          </cell>
          <cell r="F222" t="str">
            <v>邛崃片区</v>
          </cell>
        </row>
        <row r="223">
          <cell r="D223">
            <v>546</v>
          </cell>
          <cell r="E223" t="str">
            <v>榕声路店</v>
          </cell>
          <cell r="F223" t="str">
            <v>东南片区</v>
          </cell>
        </row>
        <row r="224">
          <cell r="D224">
            <v>742</v>
          </cell>
          <cell r="E224" t="str">
            <v>庆云南街店</v>
          </cell>
          <cell r="F224" t="str">
            <v>城中片区</v>
          </cell>
        </row>
        <row r="225">
          <cell r="D225">
            <v>103639</v>
          </cell>
          <cell r="E225" t="str">
            <v>金马河路店</v>
          </cell>
          <cell r="F225" t="str">
            <v>东南片区</v>
          </cell>
        </row>
        <row r="226">
          <cell r="D226">
            <v>712</v>
          </cell>
          <cell r="E226" t="str">
            <v>成华区华泰路</v>
          </cell>
          <cell r="F226" t="str">
            <v>东南片区</v>
          </cell>
        </row>
        <row r="227">
          <cell r="D227">
            <v>371</v>
          </cell>
          <cell r="E227" t="str">
            <v>新津兴义店</v>
          </cell>
          <cell r="F227" t="str">
            <v>新津片区</v>
          </cell>
        </row>
        <row r="228">
          <cell r="D228">
            <v>339</v>
          </cell>
          <cell r="E228" t="str">
            <v>沙河源店</v>
          </cell>
          <cell r="F228" t="str">
            <v>西北片区</v>
          </cell>
        </row>
        <row r="229">
          <cell r="D229">
            <v>723</v>
          </cell>
          <cell r="E229" t="str">
            <v>锦江区柳翠路店</v>
          </cell>
          <cell r="F229" t="str">
            <v>城中片区</v>
          </cell>
        </row>
        <row r="230">
          <cell r="D230">
            <v>726</v>
          </cell>
          <cell r="E230" t="str">
            <v>交大三店</v>
          </cell>
          <cell r="F230" t="str">
            <v>西北片区</v>
          </cell>
        </row>
        <row r="231">
          <cell r="D231">
            <v>104428</v>
          </cell>
          <cell r="E231" t="str">
            <v>崇州永康东路店</v>
          </cell>
          <cell r="F231" t="str">
            <v>城郊二片</v>
          </cell>
        </row>
        <row r="232">
          <cell r="D232">
            <v>724</v>
          </cell>
          <cell r="E232" t="str">
            <v>观音桥店</v>
          </cell>
          <cell r="F232" t="str">
            <v>东南片区</v>
          </cell>
        </row>
        <row r="233">
          <cell r="D233">
            <v>357</v>
          </cell>
          <cell r="E233" t="str">
            <v>清江东路店</v>
          </cell>
          <cell r="F233" t="str">
            <v>西北片区</v>
          </cell>
        </row>
        <row r="234">
          <cell r="D234">
            <v>385</v>
          </cell>
          <cell r="E234" t="str">
            <v>新津五津西路店</v>
          </cell>
          <cell r="F234" t="str">
            <v>新津片区</v>
          </cell>
        </row>
        <row r="235">
          <cell r="D235">
            <v>710</v>
          </cell>
          <cell r="E235" t="str">
            <v>都江堰问道西路</v>
          </cell>
          <cell r="F235" t="str">
            <v>城郊二片</v>
          </cell>
        </row>
        <row r="236">
          <cell r="D236">
            <v>750</v>
          </cell>
          <cell r="E236" t="str">
            <v>成汉南路店</v>
          </cell>
          <cell r="F236" t="str">
            <v>东南片区</v>
          </cell>
        </row>
        <row r="237">
          <cell r="D237">
            <v>709</v>
          </cell>
          <cell r="E237" t="str">
            <v>新都马超东路</v>
          </cell>
          <cell r="F237" t="str">
            <v>西北片区</v>
          </cell>
        </row>
        <row r="238">
          <cell r="D238">
            <v>341</v>
          </cell>
          <cell r="E238" t="str">
            <v>邛崃中心店</v>
          </cell>
          <cell r="F238" t="str">
            <v>邛崃片区</v>
          </cell>
        </row>
        <row r="239">
          <cell r="D239">
            <v>591</v>
          </cell>
          <cell r="E239" t="str">
            <v>邛崃长安大道店</v>
          </cell>
          <cell r="F239" t="str">
            <v>城郊一片</v>
          </cell>
        </row>
        <row r="240">
          <cell r="D240">
            <v>709</v>
          </cell>
          <cell r="E240" t="str">
            <v>新都马超东路</v>
          </cell>
          <cell r="F240" t="str">
            <v>西北片区</v>
          </cell>
        </row>
        <row r="241">
          <cell r="D241">
            <v>545</v>
          </cell>
          <cell r="E241" t="str">
            <v>龙潭西路店</v>
          </cell>
          <cell r="F241" t="str">
            <v>东南片区</v>
          </cell>
        </row>
        <row r="242">
          <cell r="D242">
            <v>341</v>
          </cell>
          <cell r="E242" t="str">
            <v>邛崃中心店</v>
          </cell>
          <cell r="F242" t="str">
            <v>邛崃片区</v>
          </cell>
        </row>
        <row r="243">
          <cell r="D243">
            <v>102934</v>
          </cell>
          <cell r="E243" t="str">
            <v>银河北街店</v>
          </cell>
          <cell r="F243" t="str">
            <v>西北片区</v>
          </cell>
        </row>
        <row r="244">
          <cell r="D244">
            <v>726</v>
          </cell>
          <cell r="E244" t="str">
            <v>交大三店</v>
          </cell>
          <cell r="F244" t="str">
            <v>西北片区</v>
          </cell>
        </row>
        <row r="245">
          <cell r="D245">
            <v>343</v>
          </cell>
          <cell r="E245" t="str">
            <v>光华店</v>
          </cell>
          <cell r="F245" t="str">
            <v>西北片区</v>
          </cell>
        </row>
        <row r="246">
          <cell r="D246">
            <v>570</v>
          </cell>
          <cell r="E246" t="str">
            <v>青羊浣花滨河路店</v>
          </cell>
          <cell r="F246" t="str">
            <v>西北片区</v>
          </cell>
        </row>
        <row r="247">
          <cell r="D247">
            <v>730</v>
          </cell>
          <cell r="E247" t="str">
            <v>新都新繁店</v>
          </cell>
          <cell r="F247" t="str">
            <v>西北片区</v>
          </cell>
        </row>
        <row r="248">
          <cell r="D248">
            <v>511</v>
          </cell>
          <cell r="E248" t="str">
            <v>杉板桥店</v>
          </cell>
          <cell r="F248" t="str">
            <v>城中片区</v>
          </cell>
        </row>
        <row r="249">
          <cell r="D249">
            <v>721</v>
          </cell>
          <cell r="E249" t="str">
            <v>邛崃洪川小区店</v>
          </cell>
          <cell r="F249" t="str">
            <v>邛崃片区</v>
          </cell>
        </row>
        <row r="250">
          <cell r="D250">
            <v>744</v>
          </cell>
          <cell r="E250" t="str">
            <v>科华路店</v>
          </cell>
          <cell r="F250" t="str">
            <v>城中片区</v>
          </cell>
        </row>
        <row r="251">
          <cell r="D251">
            <v>102935</v>
          </cell>
          <cell r="E251" t="str">
            <v>童子街店</v>
          </cell>
          <cell r="F251" t="str">
            <v>城中片区</v>
          </cell>
        </row>
        <row r="252">
          <cell r="D252">
            <v>105751</v>
          </cell>
          <cell r="E252" t="str">
            <v>中和新下街店</v>
          </cell>
          <cell r="F252" t="str">
            <v>东南片区</v>
          </cell>
        </row>
        <row r="253">
          <cell r="D253">
            <v>717</v>
          </cell>
          <cell r="E253" t="str">
            <v>大邑通达店</v>
          </cell>
          <cell r="F253" t="str">
            <v>大邑片区</v>
          </cell>
        </row>
        <row r="254">
          <cell r="D254">
            <v>585</v>
          </cell>
          <cell r="E254" t="str">
            <v>羊子山西路店</v>
          </cell>
          <cell r="F254" t="str">
            <v>西北片区</v>
          </cell>
        </row>
        <row r="255">
          <cell r="D255">
            <v>102567</v>
          </cell>
          <cell r="E255" t="str">
            <v>武阳西路店</v>
          </cell>
          <cell r="F255" t="str">
            <v>城郊一片</v>
          </cell>
        </row>
        <row r="256">
          <cell r="D256">
            <v>582</v>
          </cell>
          <cell r="E256" t="str">
            <v>青羊区十二桥店</v>
          </cell>
          <cell r="F256" t="str">
            <v>西北片区</v>
          </cell>
        </row>
        <row r="257">
          <cell r="D257">
            <v>102565</v>
          </cell>
          <cell r="E257" t="str">
            <v>佳灵路店</v>
          </cell>
          <cell r="F257" t="str">
            <v>西北片区</v>
          </cell>
        </row>
        <row r="258">
          <cell r="D258">
            <v>329</v>
          </cell>
          <cell r="E258" t="str">
            <v>温江店</v>
          </cell>
          <cell r="F258" t="str">
            <v>城郊二片</v>
          </cell>
        </row>
        <row r="259">
          <cell r="D259">
            <v>373</v>
          </cell>
          <cell r="E259" t="str">
            <v>通盈街店</v>
          </cell>
          <cell r="F259" t="str">
            <v>城中片区</v>
          </cell>
        </row>
        <row r="260">
          <cell r="D260">
            <v>307</v>
          </cell>
          <cell r="E260" t="str">
            <v>旗舰店</v>
          </cell>
          <cell r="F260" t="str">
            <v>旗舰片区</v>
          </cell>
        </row>
        <row r="261">
          <cell r="D261">
            <v>102478</v>
          </cell>
          <cell r="E261" t="str">
            <v>静明路店</v>
          </cell>
          <cell r="F261" t="str">
            <v>城中片区</v>
          </cell>
        </row>
        <row r="262">
          <cell r="D262">
            <v>743</v>
          </cell>
          <cell r="E262" t="str">
            <v>成华区万宇路店</v>
          </cell>
          <cell r="F262" t="str">
            <v>东南片区</v>
          </cell>
        </row>
        <row r="263">
          <cell r="D263">
            <v>105910</v>
          </cell>
          <cell r="E263" t="str">
            <v>紫薇东路店</v>
          </cell>
          <cell r="F263" t="str">
            <v>东南片区</v>
          </cell>
        </row>
        <row r="264">
          <cell r="D264">
            <v>581</v>
          </cell>
          <cell r="E264" t="str">
            <v>成华区二环路北四段店汇融名城店</v>
          </cell>
          <cell r="F264" t="str">
            <v>西北片区</v>
          </cell>
        </row>
        <row r="265">
          <cell r="D265">
            <v>347</v>
          </cell>
          <cell r="E265" t="str">
            <v>清江东路2店</v>
          </cell>
          <cell r="F265" t="str">
            <v>西北片区</v>
          </cell>
        </row>
        <row r="266">
          <cell r="D266">
            <v>744</v>
          </cell>
          <cell r="E266" t="str">
            <v>科华路店</v>
          </cell>
          <cell r="F266" t="str">
            <v>城中片区</v>
          </cell>
        </row>
        <row r="267">
          <cell r="D267">
            <v>105910</v>
          </cell>
          <cell r="E267" t="str">
            <v>紫薇东路店</v>
          </cell>
          <cell r="F267" t="str">
            <v>东南片区</v>
          </cell>
        </row>
        <row r="268">
          <cell r="D268">
            <v>718</v>
          </cell>
          <cell r="E268" t="str">
            <v>龙泉驿生店</v>
          </cell>
          <cell r="F268" t="str">
            <v>城中片区</v>
          </cell>
        </row>
        <row r="269">
          <cell r="D269">
            <v>106569</v>
          </cell>
          <cell r="E269" t="str">
            <v>大悦路店</v>
          </cell>
          <cell r="F269" t="str">
            <v>西北片区</v>
          </cell>
        </row>
        <row r="270">
          <cell r="D270">
            <v>107829</v>
          </cell>
          <cell r="E270" t="str">
            <v>解放路店</v>
          </cell>
          <cell r="F270" t="str">
            <v>城中片区</v>
          </cell>
        </row>
        <row r="271">
          <cell r="D271">
            <v>108277</v>
          </cell>
          <cell r="E271" t="str">
            <v>银沙路店</v>
          </cell>
          <cell r="F271" t="str">
            <v>西北片区</v>
          </cell>
        </row>
        <row r="272">
          <cell r="D272">
            <v>745</v>
          </cell>
          <cell r="E272" t="str">
            <v>金沙路店</v>
          </cell>
          <cell r="F272" t="str">
            <v>西北片区</v>
          </cell>
        </row>
        <row r="273">
          <cell r="D273">
            <v>103199</v>
          </cell>
          <cell r="E273" t="str">
            <v>西林一街店</v>
          </cell>
          <cell r="F273" t="str">
            <v>西北片区</v>
          </cell>
        </row>
        <row r="274">
          <cell r="D274">
            <v>707</v>
          </cell>
          <cell r="E274" t="str">
            <v>成华区万科路</v>
          </cell>
          <cell r="F274" t="str">
            <v>东南片区</v>
          </cell>
        </row>
        <row r="275">
          <cell r="D275">
            <v>367</v>
          </cell>
          <cell r="E275" t="str">
            <v>崇州金带街店</v>
          </cell>
          <cell r="F275" t="str">
            <v>城郊二片</v>
          </cell>
        </row>
        <row r="276">
          <cell r="D276">
            <v>101453</v>
          </cell>
          <cell r="E276" t="str">
            <v>温江江安店</v>
          </cell>
          <cell r="F276" t="str">
            <v>城郊二片</v>
          </cell>
        </row>
        <row r="277">
          <cell r="D277">
            <v>329</v>
          </cell>
          <cell r="E277" t="str">
            <v>温江店</v>
          </cell>
          <cell r="F277" t="str">
            <v>城郊二片</v>
          </cell>
        </row>
        <row r="278">
          <cell r="D278">
            <v>511</v>
          </cell>
          <cell r="E278" t="str">
            <v>杉板桥店</v>
          </cell>
          <cell r="F278" t="str">
            <v>城中片区</v>
          </cell>
        </row>
        <row r="279">
          <cell r="D279">
            <v>56</v>
          </cell>
          <cell r="E279" t="str">
            <v>崇州三江店</v>
          </cell>
          <cell r="F279" t="str">
            <v>城郊二片</v>
          </cell>
        </row>
        <row r="280">
          <cell r="D280">
            <v>738</v>
          </cell>
          <cell r="E280" t="str">
            <v>都江堰蒲阳路店</v>
          </cell>
          <cell r="F280" t="str">
            <v>城郊二片</v>
          </cell>
        </row>
        <row r="281">
          <cell r="D281">
            <v>349</v>
          </cell>
          <cell r="E281" t="str">
            <v>人民中路店</v>
          </cell>
          <cell r="F281" t="str">
            <v>城中片区</v>
          </cell>
        </row>
        <row r="282">
          <cell r="D282">
            <v>102935</v>
          </cell>
          <cell r="E282" t="str">
            <v>童子街店</v>
          </cell>
          <cell r="F282" t="str">
            <v>城中片区</v>
          </cell>
        </row>
        <row r="283">
          <cell r="D283">
            <v>104429</v>
          </cell>
          <cell r="E283" t="str">
            <v>大华街店</v>
          </cell>
          <cell r="F283" t="str">
            <v>西北片区</v>
          </cell>
        </row>
        <row r="284">
          <cell r="D284">
            <v>101453</v>
          </cell>
          <cell r="E284" t="str">
            <v>温江江安店</v>
          </cell>
          <cell r="F284" t="str">
            <v>城郊二片</v>
          </cell>
        </row>
        <row r="285">
          <cell r="D285">
            <v>105396</v>
          </cell>
          <cell r="E285" t="str">
            <v>武侯区航中街店</v>
          </cell>
          <cell r="F285" t="str">
            <v>东南片区</v>
          </cell>
        </row>
        <row r="286">
          <cell r="D286">
            <v>359</v>
          </cell>
          <cell r="E286" t="str">
            <v>枣子巷店</v>
          </cell>
          <cell r="F286" t="str">
            <v>西北片区</v>
          </cell>
        </row>
        <row r="287">
          <cell r="D287">
            <v>517</v>
          </cell>
          <cell r="E287" t="str">
            <v>青羊区北东街店</v>
          </cell>
          <cell r="F287" t="str">
            <v>城中片区</v>
          </cell>
        </row>
        <row r="288">
          <cell r="D288">
            <v>511</v>
          </cell>
          <cell r="E288" t="str">
            <v>杉板桥店</v>
          </cell>
          <cell r="F288" t="str">
            <v>城中片区</v>
          </cell>
        </row>
        <row r="289">
          <cell r="D289">
            <v>102565</v>
          </cell>
          <cell r="E289" t="str">
            <v>佳灵路店</v>
          </cell>
          <cell r="F289" t="str">
            <v>西北片区</v>
          </cell>
        </row>
        <row r="290">
          <cell r="D290">
            <v>337</v>
          </cell>
          <cell r="E290" t="str">
            <v>浆洗街店</v>
          </cell>
          <cell r="F290" t="str">
            <v>城中片区</v>
          </cell>
        </row>
        <row r="291">
          <cell r="D291">
            <v>578</v>
          </cell>
          <cell r="E291" t="str">
            <v>华油路店</v>
          </cell>
          <cell r="F291" t="str">
            <v>城中片区</v>
          </cell>
        </row>
        <row r="292">
          <cell r="D292">
            <v>748</v>
          </cell>
          <cell r="E292" t="str">
            <v>大邑东街店</v>
          </cell>
          <cell r="F292" t="str">
            <v>大邑片区</v>
          </cell>
        </row>
        <row r="293">
          <cell r="D293">
            <v>754</v>
          </cell>
          <cell r="E293" t="str">
            <v>崇州尚贤坊店</v>
          </cell>
          <cell r="F293" t="str">
            <v>城郊二片</v>
          </cell>
        </row>
        <row r="294">
          <cell r="D294">
            <v>713</v>
          </cell>
          <cell r="E294" t="str">
            <v>都江堰聚源镇中心街联建房药店</v>
          </cell>
          <cell r="F294" t="str">
            <v>城郊二片</v>
          </cell>
        </row>
        <row r="295">
          <cell r="D295">
            <v>747</v>
          </cell>
          <cell r="E295" t="str">
            <v>郫县一环路东南段店</v>
          </cell>
          <cell r="F295" t="str">
            <v>城中片区</v>
          </cell>
        </row>
        <row r="296">
          <cell r="D296">
            <v>104533</v>
          </cell>
          <cell r="E296" t="str">
            <v>大邑潘家街店</v>
          </cell>
          <cell r="F296" t="str">
            <v>大邑片区</v>
          </cell>
        </row>
        <row r="297">
          <cell r="D297">
            <v>710</v>
          </cell>
          <cell r="E297" t="str">
            <v>都江堰问道西路</v>
          </cell>
          <cell r="F297" t="str">
            <v>城郊二片</v>
          </cell>
        </row>
        <row r="298">
          <cell r="D298">
            <v>307</v>
          </cell>
          <cell r="E298" t="str">
            <v>旗舰店</v>
          </cell>
          <cell r="F298" t="str">
            <v>旗舰片区</v>
          </cell>
        </row>
        <row r="299">
          <cell r="D299">
            <v>738</v>
          </cell>
          <cell r="E299" t="str">
            <v>都江堰蒲阳路店</v>
          </cell>
          <cell r="F299" t="str">
            <v>城郊二片</v>
          </cell>
        </row>
        <row r="300">
          <cell r="D300">
            <v>718</v>
          </cell>
          <cell r="E300" t="str">
            <v>龙泉驿生店</v>
          </cell>
          <cell r="F300" t="str">
            <v>城中片区</v>
          </cell>
        </row>
        <row r="301">
          <cell r="D301">
            <v>104430</v>
          </cell>
          <cell r="E301" t="str">
            <v>中和大道店</v>
          </cell>
          <cell r="F301" t="str">
            <v>东南片区</v>
          </cell>
        </row>
        <row r="302">
          <cell r="D302">
            <v>727</v>
          </cell>
          <cell r="E302" t="str">
            <v>交大黄苑东街</v>
          </cell>
          <cell r="F302" t="str">
            <v>西北片区</v>
          </cell>
        </row>
        <row r="303">
          <cell r="D303">
            <v>513</v>
          </cell>
          <cell r="E303" t="str">
            <v>顺和街店</v>
          </cell>
          <cell r="F303" t="str">
            <v>西北片区</v>
          </cell>
        </row>
        <row r="304">
          <cell r="D304">
            <v>349</v>
          </cell>
          <cell r="E304" t="str">
            <v>人民中路店</v>
          </cell>
          <cell r="F304" t="str">
            <v>城中片区</v>
          </cell>
        </row>
        <row r="305">
          <cell r="D305">
            <v>52</v>
          </cell>
          <cell r="E305" t="str">
            <v>崇州中心店</v>
          </cell>
          <cell r="F305" t="str">
            <v>城郊二片</v>
          </cell>
        </row>
        <row r="306">
          <cell r="D306">
            <v>107728</v>
          </cell>
          <cell r="E306" t="str">
            <v>大邑北街店</v>
          </cell>
          <cell r="F306" t="str">
            <v>大邑片区</v>
          </cell>
        </row>
        <row r="307">
          <cell r="D307">
            <v>573</v>
          </cell>
          <cell r="E307" t="str">
            <v>双流锦华路店</v>
          </cell>
          <cell r="F307" t="str">
            <v>东南片区</v>
          </cell>
        </row>
        <row r="308">
          <cell r="D308">
            <v>587</v>
          </cell>
          <cell r="E308" t="str">
            <v>都江堰景中店</v>
          </cell>
          <cell r="F308" t="str">
            <v>城郊二片</v>
          </cell>
        </row>
        <row r="309">
          <cell r="D309">
            <v>746</v>
          </cell>
          <cell r="E309" t="str">
            <v>大邑内蒙古桃源店</v>
          </cell>
          <cell r="F309" t="str">
            <v>大邑片区</v>
          </cell>
        </row>
        <row r="310">
          <cell r="D310">
            <v>108277</v>
          </cell>
          <cell r="E310" t="str">
            <v>银沙路店</v>
          </cell>
          <cell r="F310" t="str">
            <v>西北片区</v>
          </cell>
        </row>
        <row r="311">
          <cell r="D311">
            <v>391</v>
          </cell>
          <cell r="E311" t="str">
            <v>金丝街店</v>
          </cell>
          <cell r="F311" t="str">
            <v>城中片区</v>
          </cell>
        </row>
        <row r="312">
          <cell r="D312">
            <v>106569</v>
          </cell>
          <cell r="E312" t="str">
            <v>大悦路店</v>
          </cell>
          <cell r="F312" t="str">
            <v>西北片区</v>
          </cell>
        </row>
        <row r="313">
          <cell r="D313">
            <v>104533</v>
          </cell>
          <cell r="E313" t="str">
            <v>大邑潘家街店</v>
          </cell>
          <cell r="F313" t="str">
            <v>大邑片区</v>
          </cell>
        </row>
        <row r="314">
          <cell r="D314">
            <v>105267</v>
          </cell>
          <cell r="E314" t="str">
            <v>蜀汉东路店</v>
          </cell>
          <cell r="F314" t="str">
            <v>西北片区</v>
          </cell>
        </row>
        <row r="315">
          <cell r="D315">
            <v>307</v>
          </cell>
          <cell r="E315" t="str">
            <v>旗舰店</v>
          </cell>
          <cell r="F315" t="str">
            <v>旗舰片区</v>
          </cell>
        </row>
        <row r="316">
          <cell r="D316">
            <v>341</v>
          </cell>
          <cell r="E316" t="str">
            <v>邛崃中心店</v>
          </cell>
          <cell r="F316" t="str">
            <v>邛崃片区</v>
          </cell>
        </row>
        <row r="317">
          <cell r="D317">
            <v>106399</v>
          </cell>
          <cell r="E317" t="str">
            <v>蜀辉路店</v>
          </cell>
          <cell r="F317" t="str">
            <v>西北片区</v>
          </cell>
        </row>
        <row r="318">
          <cell r="D318">
            <v>387</v>
          </cell>
          <cell r="E318" t="str">
            <v>新乐中街店</v>
          </cell>
          <cell r="F318" t="str">
            <v>东南片区</v>
          </cell>
        </row>
        <row r="319">
          <cell r="D319">
            <v>570</v>
          </cell>
          <cell r="E319" t="str">
            <v>青羊浣花滨河路店</v>
          </cell>
          <cell r="F319" t="str">
            <v>西北片区</v>
          </cell>
        </row>
        <row r="320">
          <cell r="D320">
            <v>106569</v>
          </cell>
          <cell r="E320" t="str">
            <v>大悦路店</v>
          </cell>
          <cell r="F320" t="str">
            <v>西北片区</v>
          </cell>
        </row>
        <row r="321">
          <cell r="D321">
            <v>106399</v>
          </cell>
          <cell r="E321" t="str">
            <v>蜀辉路店</v>
          </cell>
          <cell r="F321" t="str">
            <v>西北片区</v>
          </cell>
        </row>
        <row r="322">
          <cell r="D322">
            <v>743</v>
          </cell>
          <cell r="E322" t="str">
            <v>成华区万宇路店</v>
          </cell>
          <cell r="F322" t="str">
            <v>东南片区</v>
          </cell>
        </row>
        <row r="323">
          <cell r="D323">
            <v>103639</v>
          </cell>
          <cell r="E323" t="str">
            <v>金马河路店</v>
          </cell>
          <cell r="F323" t="str">
            <v>东南片区</v>
          </cell>
        </row>
        <row r="324">
          <cell r="D324">
            <v>549</v>
          </cell>
          <cell r="E324" t="str">
            <v>大邑东壕沟店</v>
          </cell>
          <cell r="F324" t="str">
            <v>大邑片区</v>
          </cell>
        </row>
        <row r="325">
          <cell r="D325">
            <v>102934</v>
          </cell>
          <cell r="E325" t="str">
            <v>银河北街店</v>
          </cell>
          <cell r="F325" t="str">
            <v>西北片区</v>
          </cell>
        </row>
        <row r="326">
          <cell r="D326">
            <v>52</v>
          </cell>
          <cell r="E326" t="str">
            <v>崇州中心店</v>
          </cell>
          <cell r="F326" t="str">
            <v>城郊二片</v>
          </cell>
        </row>
        <row r="327">
          <cell r="D327">
            <v>712</v>
          </cell>
          <cell r="E327" t="str">
            <v>成华区华泰路</v>
          </cell>
          <cell r="F327" t="str">
            <v>东南片区</v>
          </cell>
        </row>
        <row r="328">
          <cell r="D328">
            <v>103199</v>
          </cell>
          <cell r="E328" t="str">
            <v>西林一街店</v>
          </cell>
          <cell r="F328" t="str">
            <v>西北片区</v>
          </cell>
        </row>
        <row r="329">
          <cell r="D329">
            <v>391</v>
          </cell>
          <cell r="E329" t="str">
            <v>金丝街店</v>
          </cell>
          <cell r="F329" t="str">
            <v>城中片区</v>
          </cell>
        </row>
        <row r="330">
          <cell r="D330">
            <v>102479</v>
          </cell>
          <cell r="E330" t="str">
            <v>劼人路店</v>
          </cell>
          <cell r="F330" t="str">
            <v>城中片区</v>
          </cell>
        </row>
        <row r="331">
          <cell r="D331">
            <v>349</v>
          </cell>
          <cell r="E331" t="str">
            <v>人民中路店</v>
          </cell>
          <cell r="F331" t="str">
            <v>城中片区</v>
          </cell>
        </row>
        <row r="332">
          <cell r="D332">
            <v>349</v>
          </cell>
          <cell r="E332" t="str">
            <v>人民中路店</v>
          </cell>
          <cell r="F332" t="str">
            <v>城中片区</v>
          </cell>
        </row>
        <row r="333">
          <cell r="D333">
            <v>106865</v>
          </cell>
          <cell r="E333" t="str">
            <v>丝竹路店</v>
          </cell>
          <cell r="F333" t="str">
            <v>城中片区</v>
          </cell>
        </row>
        <row r="334">
          <cell r="D334">
            <v>741</v>
          </cell>
          <cell r="E334" t="str">
            <v>新怡店</v>
          </cell>
          <cell r="F334" t="str">
            <v>西北片区</v>
          </cell>
        </row>
        <row r="335">
          <cell r="D335">
            <v>399</v>
          </cell>
          <cell r="E335" t="str">
            <v>天久北巷店</v>
          </cell>
          <cell r="F335" t="str">
            <v>东南片区</v>
          </cell>
        </row>
        <row r="336">
          <cell r="D336">
            <v>379</v>
          </cell>
          <cell r="E336" t="str">
            <v>土龙路店</v>
          </cell>
          <cell r="F336" t="str">
            <v>西北片区</v>
          </cell>
        </row>
        <row r="337">
          <cell r="D337">
            <v>379</v>
          </cell>
          <cell r="E337" t="str">
            <v>土龙路店</v>
          </cell>
          <cell r="F337" t="str">
            <v>西北片区</v>
          </cell>
        </row>
        <row r="338">
          <cell r="D338">
            <v>103198</v>
          </cell>
          <cell r="E338" t="str">
            <v>贝森北路店</v>
          </cell>
          <cell r="F338" t="str">
            <v>西北片区</v>
          </cell>
        </row>
        <row r="339">
          <cell r="D339">
            <v>745</v>
          </cell>
          <cell r="E339" t="str">
            <v>金沙路店</v>
          </cell>
          <cell r="F339" t="str">
            <v>西北片区</v>
          </cell>
        </row>
        <row r="340">
          <cell r="D340">
            <v>337</v>
          </cell>
          <cell r="E340" t="str">
            <v>浆洗街店</v>
          </cell>
          <cell r="F340" t="str">
            <v>城中片区</v>
          </cell>
        </row>
        <row r="341">
          <cell r="D341">
            <v>546</v>
          </cell>
          <cell r="E341" t="str">
            <v>榕声路店</v>
          </cell>
          <cell r="F341" t="str">
            <v>东南片区</v>
          </cell>
        </row>
        <row r="342">
          <cell r="D342">
            <v>585</v>
          </cell>
          <cell r="E342" t="str">
            <v>羊子山西路店</v>
          </cell>
          <cell r="F342" t="str">
            <v>西北片区</v>
          </cell>
        </row>
        <row r="343">
          <cell r="D343">
            <v>733</v>
          </cell>
          <cell r="E343" t="str">
            <v>双流区三强西街药店</v>
          </cell>
          <cell r="F343" t="str">
            <v>东南片区</v>
          </cell>
        </row>
        <row r="344">
          <cell r="D344">
            <v>387</v>
          </cell>
          <cell r="E344" t="str">
            <v>新乐中街店</v>
          </cell>
          <cell r="F344" t="str">
            <v>东南片区</v>
          </cell>
        </row>
        <row r="345">
          <cell r="D345">
            <v>750</v>
          </cell>
          <cell r="E345" t="str">
            <v>成汉南路店</v>
          </cell>
          <cell r="F345" t="str">
            <v>东南片区</v>
          </cell>
        </row>
        <row r="346">
          <cell r="D346">
            <v>571</v>
          </cell>
          <cell r="E346" t="str">
            <v>高新区民丰大道店</v>
          </cell>
          <cell r="F346" t="str">
            <v>东南片区</v>
          </cell>
        </row>
        <row r="347">
          <cell r="D347">
            <v>513</v>
          </cell>
          <cell r="E347" t="str">
            <v>顺和街店</v>
          </cell>
          <cell r="F347" t="str">
            <v>西北片区</v>
          </cell>
        </row>
        <row r="348">
          <cell r="D348">
            <v>737</v>
          </cell>
          <cell r="E348" t="str">
            <v>高新区大源北街</v>
          </cell>
          <cell r="F348" t="str">
            <v>东南片区</v>
          </cell>
        </row>
        <row r="349">
          <cell r="D349">
            <v>365</v>
          </cell>
          <cell r="E349" t="str">
            <v>光华村街店</v>
          </cell>
          <cell r="F349" t="str">
            <v>西北片区</v>
          </cell>
        </row>
        <row r="350">
          <cell r="D350">
            <v>104430</v>
          </cell>
          <cell r="E350" t="str">
            <v>中和大道店</v>
          </cell>
          <cell r="F350" t="str">
            <v>东南片区</v>
          </cell>
        </row>
        <row r="351">
          <cell r="D351">
            <v>105751</v>
          </cell>
          <cell r="E351" t="str">
            <v>中和新下街店</v>
          </cell>
          <cell r="F351" t="str">
            <v>东南片区</v>
          </cell>
        </row>
        <row r="352">
          <cell r="D352">
            <v>106568</v>
          </cell>
          <cell r="E352" t="str">
            <v>中和公济桥店</v>
          </cell>
          <cell r="F352" t="str">
            <v>东南片区</v>
          </cell>
        </row>
        <row r="353">
          <cell r="D353">
            <v>359</v>
          </cell>
          <cell r="E353" t="str">
            <v>枣子巷店</v>
          </cell>
          <cell r="F353" t="str">
            <v>西北片区</v>
          </cell>
        </row>
        <row r="354">
          <cell r="D354">
            <v>357</v>
          </cell>
          <cell r="E354" t="str">
            <v>清江东路店</v>
          </cell>
          <cell r="F354" t="str">
            <v>西北片区</v>
          </cell>
        </row>
        <row r="355">
          <cell r="D355">
            <v>570</v>
          </cell>
          <cell r="E355" t="str">
            <v>青羊浣花滨河路店</v>
          </cell>
          <cell r="F355" t="str">
            <v>西北片区</v>
          </cell>
        </row>
        <row r="356">
          <cell r="D356">
            <v>513</v>
          </cell>
          <cell r="E356" t="str">
            <v>顺和街店</v>
          </cell>
          <cell r="F356" t="str">
            <v>西北片区</v>
          </cell>
        </row>
        <row r="357">
          <cell r="D357">
            <v>546</v>
          </cell>
          <cell r="E357" t="str">
            <v>榕声路店</v>
          </cell>
          <cell r="F357" t="str">
            <v>东南片区</v>
          </cell>
        </row>
        <row r="358">
          <cell r="D358">
            <v>106485</v>
          </cell>
          <cell r="E358" t="str">
            <v>元华二巷店</v>
          </cell>
          <cell r="F358" t="str">
            <v>东南片区</v>
          </cell>
        </row>
        <row r="359">
          <cell r="D359">
            <v>517</v>
          </cell>
          <cell r="E359" t="str">
            <v>青羊区北东街店</v>
          </cell>
          <cell r="F359" t="str">
            <v>城中片区</v>
          </cell>
        </row>
        <row r="360">
          <cell r="D360">
            <v>744</v>
          </cell>
          <cell r="E360" t="str">
            <v>科华路店</v>
          </cell>
          <cell r="F360" t="str">
            <v>城中片区</v>
          </cell>
        </row>
        <row r="361">
          <cell r="D361">
            <v>723</v>
          </cell>
          <cell r="E361" t="str">
            <v>锦江区柳翠路店</v>
          </cell>
          <cell r="F361" t="str">
            <v>城中片区</v>
          </cell>
        </row>
        <row r="362">
          <cell r="D362">
            <v>102934</v>
          </cell>
          <cell r="E362" t="str">
            <v>银河北街店</v>
          </cell>
          <cell r="F362" t="str">
            <v>西北片区</v>
          </cell>
        </row>
        <row r="363">
          <cell r="D363">
            <v>724</v>
          </cell>
          <cell r="E363" t="str">
            <v>观音桥店</v>
          </cell>
          <cell r="F363" t="str">
            <v>东南片区</v>
          </cell>
        </row>
        <row r="364">
          <cell r="D364">
            <v>750</v>
          </cell>
          <cell r="E364" t="str">
            <v>成汉南路店</v>
          </cell>
          <cell r="F364" t="str">
            <v>东南片区</v>
          </cell>
        </row>
        <row r="365">
          <cell r="D365">
            <v>343</v>
          </cell>
          <cell r="E365" t="str">
            <v>光华店</v>
          </cell>
          <cell r="F365" t="str">
            <v>西北片区</v>
          </cell>
        </row>
        <row r="366">
          <cell r="D366">
            <v>598</v>
          </cell>
          <cell r="E366" t="str">
            <v>锦江区水杉街店</v>
          </cell>
          <cell r="F366" t="str">
            <v>东南片区</v>
          </cell>
        </row>
        <row r="367">
          <cell r="D367">
            <v>598</v>
          </cell>
          <cell r="E367" t="str">
            <v>锦江区水杉街店</v>
          </cell>
          <cell r="F367" t="str">
            <v>东南片区</v>
          </cell>
        </row>
        <row r="368">
          <cell r="D368">
            <v>745</v>
          </cell>
          <cell r="E368" t="str">
            <v>金沙路店</v>
          </cell>
          <cell r="F368" t="str">
            <v>西北片区</v>
          </cell>
        </row>
        <row r="369">
          <cell r="D369">
            <v>367</v>
          </cell>
          <cell r="E369" t="str">
            <v>崇州金带街店</v>
          </cell>
          <cell r="F369" t="str">
            <v>城郊二片</v>
          </cell>
        </row>
        <row r="370">
          <cell r="D370">
            <v>107829</v>
          </cell>
          <cell r="E370" t="str">
            <v>解放路店</v>
          </cell>
          <cell r="F370" t="str">
            <v>城中片区</v>
          </cell>
        </row>
        <row r="371">
          <cell r="D371">
            <v>102934</v>
          </cell>
          <cell r="E371" t="str">
            <v>银河北街店</v>
          </cell>
          <cell r="F371" t="str">
            <v>西北片区</v>
          </cell>
        </row>
        <row r="372">
          <cell r="D372">
            <v>514</v>
          </cell>
          <cell r="E372" t="str">
            <v>新津邓双店</v>
          </cell>
          <cell r="F372" t="str">
            <v>新津片区</v>
          </cell>
        </row>
        <row r="373">
          <cell r="D373">
            <v>102935</v>
          </cell>
          <cell r="E373" t="str">
            <v>童子街店</v>
          </cell>
          <cell r="F373" t="str">
            <v>城中片区</v>
          </cell>
        </row>
        <row r="374">
          <cell r="D374">
            <v>373</v>
          </cell>
          <cell r="E374" t="str">
            <v>通盈街店</v>
          </cell>
          <cell r="F374" t="str">
            <v>城中片区</v>
          </cell>
        </row>
        <row r="375">
          <cell r="D375">
            <v>106865</v>
          </cell>
          <cell r="E375" t="str">
            <v>丝竹路店</v>
          </cell>
          <cell r="F375" t="str">
            <v>城中片区</v>
          </cell>
        </row>
        <row r="376">
          <cell r="D376">
            <v>101453</v>
          </cell>
          <cell r="E376" t="str">
            <v>温江江安店</v>
          </cell>
          <cell r="F376" t="str">
            <v>城郊二片</v>
          </cell>
        </row>
        <row r="377">
          <cell r="D377">
            <v>754</v>
          </cell>
          <cell r="E377" t="str">
            <v>崇州尚贤坊店</v>
          </cell>
          <cell r="F377" t="str">
            <v>城郊二片</v>
          </cell>
        </row>
        <row r="378">
          <cell r="D378">
            <v>733</v>
          </cell>
          <cell r="E378" t="str">
            <v>双流区三强西街药店</v>
          </cell>
          <cell r="F378" t="str">
            <v>东南片区</v>
          </cell>
        </row>
        <row r="379">
          <cell r="D379">
            <v>387</v>
          </cell>
          <cell r="E379" t="str">
            <v>新乐中街店</v>
          </cell>
          <cell r="F379" t="str">
            <v>东南片区</v>
          </cell>
        </row>
        <row r="380">
          <cell r="D380">
            <v>105751</v>
          </cell>
          <cell r="E380" t="str">
            <v>中和新下街店</v>
          </cell>
          <cell r="F380" t="str">
            <v>东南片区</v>
          </cell>
        </row>
        <row r="381">
          <cell r="D381">
            <v>105751</v>
          </cell>
          <cell r="E381" t="str">
            <v>中和新下街店</v>
          </cell>
          <cell r="F381" t="str">
            <v>东南片区</v>
          </cell>
        </row>
        <row r="382">
          <cell r="D382">
            <v>104430</v>
          </cell>
          <cell r="E382" t="str">
            <v>中和大道店</v>
          </cell>
          <cell r="F382" t="str">
            <v>东南片区</v>
          </cell>
        </row>
        <row r="383">
          <cell r="D383">
            <v>747</v>
          </cell>
          <cell r="E383" t="str">
            <v>郫县一环路东南段店</v>
          </cell>
          <cell r="F383" t="str">
            <v>城中片区</v>
          </cell>
        </row>
        <row r="384">
          <cell r="D384">
            <v>351</v>
          </cell>
          <cell r="E384" t="str">
            <v>都江堰中心药店</v>
          </cell>
          <cell r="F384" t="str">
            <v>城郊二片</v>
          </cell>
        </row>
        <row r="385">
          <cell r="D385">
            <v>102564</v>
          </cell>
          <cell r="E385" t="str">
            <v>邛崃翠荫街店</v>
          </cell>
          <cell r="F385" t="str">
            <v>邛崃片区</v>
          </cell>
        </row>
        <row r="386">
          <cell r="D386">
            <v>716</v>
          </cell>
          <cell r="E386" t="str">
            <v>大邑沙渠镇店</v>
          </cell>
          <cell r="F386" t="str">
            <v>大邑片区</v>
          </cell>
        </row>
        <row r="387">
          <cell r="D387">
            <v>546</v>
          </cell>
          <cell r="E387" t="str">
            <v>榕声路店</v>
          </cell>
          <cell r="F387" t="str">
            <v>东南片区</v>
          </cell>
        </row>
        <row r="388">
          <cell r="D388">
            <v>103198</v>
          </cell>
          <cell r="E388" t="str">
            <v>贝森北路店</v>
          </cell>
          <cell r="F388" t="str">
            <v>西北片区</v>
          </cell>
        </row>
        <row r="389">
          <cell r="D389">
            <v>365</v>
          </cell>
          <cell r="E389" t="str">
            <v>光华村街店</v>
          </cell>
          <cell r="F389" t="str">
            <v>西北片区</v>
          </cell>
        </row>
        <row r="390">
          <cell r="D390">
            <v>399</v>
          </cell>
          <cell r="E390" t="str">
            <v>天久北巷店</v>
          </cell>
          <cell r="F390" t="str">
            <v>东南片区</v>
          </cell>
        </row>
        <row r="391">
          <cell r="D391">
            <v>104429</v>
          </cell>
          <cell r="E391" t="str">
            <v>大华街店</v>
          </cell>
          <cell r="F391" t="str">
            <v>西北片区</v>
          </cell>
        </row>
        <row r="392">
          <cell r="D392">
            <v>105910</v>
          </cell>
          <cell r="E392" t="str">
            <v>紫薇东路店</v>
          </cell>
          <cell r="F392" t="str">
            <v>东南片区</v>
          </cell>
        </row>
        <row r="393">
          <cell r="D393">
            <v>571</v>
          </cell>
          <cell r="E393" t="str">
            <v>高新区民丰大道店</v>
          </cell>
          <cell r="F393" t="str">
            <v>东南片区</v>
          </cell>
        </row>
        <row r="394">
          <cell r="D394">
            <v>753</v>
          </cell>
          <cell r="E394" t="str">
            <v>合欢树街店</v>
          </cell>
          <cell r="F394" t="str">
            <v>东南片区</v>
          </cell>
        </row>
        <row r="395">
          <cell r="D395">
            <v>515</v>
          </cell>
          <cell r="E395" t="str">
            <v>崔家店</v>
          </cell>
          <cell r="F395" t="str">
            <v>城中片区</v>
          </cell>
        </row>
        <row r="396">
          <cell r="D396">
            <v>573</v>
          </cell>
          <cell r="E396" t="str">
            <v>双流锦华路店</v>
          </cell>
          <cell r="F396" t="str">
            <v>东南片区</v>
          </cell>
        </row>
        <row r="397">
          <cell r="D397">
            <v>102479</v>
          </cell>
          <cell r="E397" t="str">
            <v>劼人路店</v>
          </cell>
          <cell r="F397" t="str">
            <v>城中片区</v>
          </cell>
        </row>
        <row r="398">
          <cell r="D398">
            <v>752</v>
          </cell>
          <cell r="E398" t="str">
            <v>聚萃街店</v>
          </cell>
          <cell r="F398" t="str">
            <v>西北片区</v>
          </cell>
        </row>
        <row r="399">
          <cell r="D399">
            <v>585</v>
          </cell>
          <cell r="E399" t="str">
            <v>羊子山西路店</v>
          </cell>
          <cell r="F399" t="str">
            <v>西北片区</v>
          </cell>
        </row>
        <row r="400">
          <cell r="D400">
            <v>598</v>
          </cell>
          <cell r="E400" t="str">
            <v>锦江区水杉街店</v>
          </cell>
          <cell r="F400" t="str">
            <v>东南片区</v>
          </cell>
        </row>
        <row r="401">
          <cell r="D401">
            <v>570</v>
          </cell>
          <cell r="E401" t="str">
            <v>青羊浣花滨河路店</v>
          </cell>
          <cell r="F401" t="str">
            <v>西北片区</v>
          </cell>
        </row>
        <row r="402">
          <cell r="D402">
            <v>106569</v>
          </cell>
          <cell r="E402" t="str">
            <v>大悦路店</v>
          </cell>
          <cell r="F402" t="str">
            <v>西北片区</v>
          </cell>
        </row>
        <row r="403">
          <cell r="D403">
            <v>377</v>
          </cell>
          <cell r="E403" t="str">
            <v>新园大道店</v>
          </cell>
          <cell r="F403" t="str">
            <v>东南片区</v>
          </cell>
        </row>
        <row r="404">
          <cell r="D404">
            <v>103639</v>
          </cell>
          <cell r="E404" t="str">
            <v>金马河路店</v>
          </cell>
          <cell r="F404" t="str">
            <v>东南片区</v>
          </cell>
        </row>
        <row r="405">
          <cell r="D405">
            <v>357</v>
          </cell>
          <cell r="E405" t="str">
            <v>清江东路店</v>
          </cell>
          <cell r="F405" t="str">
            <v>西北片区</v>
          </cell>
        </row>
        <row r="406">
          <cell r="D406">
            <v>745</v>
          </cell>
          <cell r="E406" t="str">
            <v>金沙路店</v>
          </cell>
          <cell r="F406" t="str">
            <v>西北片区</v>
          </cell>
        </row>
        <row r="407">
          <cell r="D407">
            <v>107829</v>
          </cell>
          <cell r="E407" t="str">
            <v>解放路店</v>
          </cell>
          <cell r="F407" t="str">
            <v>城中片区</v>
          </cell>
        </row>
        <row r="408">
          <cell r="D408">
            <v>391</v>
          </cell>
          <cell r="E408" t="str">
            <v>金丝街店</v>
          </cell>
          <cell r="F408" t="str">
            <v>城中片区</v>
          </cell>
        </row>
        <row r="409">
          <cell r="D409">
            <v>582</v>
          </cell>
          <cell r="E409" t="str">
            <v>青羊区十二桥店</v>
          </cell>
          <cell r="F409" t="str">
            <v>西北片区</v>
          </cell>
        </row>
        <row r="410">
          <cell r="D410">
            <v>377</v>
          </cell>
          <cell r="E410" t="str">
            <v>新园大道店</v>
          </cell>
          <cell r="F410" t="str">
            <v>东南片区</v>
          </cell>
        </row>
        <row r="411">
          <cell r="D411">
            <v>578</v>
          </cell>
          <cell r="E411" t="str">
            <v>华油路店</v>
          </cell>
          <cell r="F411" t="str">
            <v>城中片区</v>
          </cell>
        </row>
        <row r="412">
          <cell r="D412">
            <v>572</v>
          </cell>
          <cell r="E412" t="str">
            <v>郫筒镇东大街药店</v>
          </cell>
          <cell r="F412" t="str">
            <v>城中片区</v>
          </cell>
        </row>
        <row r="413">
          <cell r="D413">
            <v>747</v>
          </cell>
          <cell r="E413" t="str">
            <v>郫县一环路东南段店</v>
          </cell>
          <cell r="F413" t="str">
            <v>城中片区</v>
          </cell>
        </row>
        <row r="414">
          <cell r="D414">
            <v>107658</v>
          </cell>
          <cell r="E414" t="str">
            <v>新都万和北路店</v>
          </cell>
          <cell r="F414" t="str">
            <v>西北片区</v>
          </cell>
        </row>
        <row r="415">
          <cell r="D415">
            <v>307</v>
          </cell>
          <cell r="E415" t="str">
            <v>旗舰店</v>
          </cell>
          <cell r="F415" t="str">
            <v>旗舰片区</v>
          </cell>
        </row>
        <row r="416">
          <cell r="D416">
            <v>307</v>
          </cell>
          <cell r="E416" t="str">
            <v>旗舰店</v>
          </cell>
          <cell r="F416" t="str">
            <v>旗舰片区</v>
          </cell>
        </row>
        <row r="417">
          <cell r="D417">
            <v>517</v>
          </cell>
          <cell r="E417" t="str">
            <v>青羊区北东街店</v>
          </cell>
          <cell r="F417" t="str">
            <v>城中片区</v>
          </cell>
        </row>
        <row r="418">
          <cell r="D418">
            <v>578</v>
          </cell>
          <cell r="E418" t="str">
            <v>华油路店</v>
          </cell>
          <cell r="F418" t="str">
            <v>城中片区</v>
          </cell>
        </row>
        <row r="419">
          <cell r="D419">
            <v>102934</v>
          </cell>
          <cell r="E419" t="str">
            <v>银河北街店</v>
          </cell>
          <cell r="F419" t="str">
            <v>西北片区</v>
          </cell>
        </row>
        <row r="420">
          <cell r="D420">
            <v>750</v>
          </cell>
          <cell r="E420" t="str">
            <v>成汉南路店</v>
          </cell>
          <cell r="F420" t="str">
            <v>东南片区</v>
          </cell>
        </row>
        <row r="421">
          <cell r="D421">
            <v>737</v>
          </cell>
          <cell r="E421" t="str">
            <v>高新区大源北街</v>
          </cell>
          <cell r="F421" t="str">
            <v>东南片区</v>
          </cell>
        </row>
        <row r="422">
          <cell r="D422">
            <v>571</v>
          </cell>
          <cell r="E422" t="str">
            <v>高新区民丰大道店</v>
          </cell>
          <cell r="F422" t="str">
            <v>东南片区</v>
          </cell>
        </row>
        <row r="423">
          <cell r="D423">
            <v>102934</v>
          </cell>
          <cell r="E423" t="str">
            <v>银河北街店</v>
          </cell>
          <cell r="F423" t="str">
            <v>西北片区</v>
          </cell>
        </row>
        <row r="424">
          <cell r="D424">
            <v>750</v>
          </cell>
          <cell r="E424" t="str">
            <v>成汉南路店</v>
          </cell>
          <cell r="F424" t="str">
            <v>东南片区</v>
          </cell>
        </row>
        <row r="425">
          <cell r="D425">
            <v>102565</v>
          </cell>
          <cell r="E425" t="str">
            <v>佳灵路店</v>
          </cell>
          <cell r="F425" t="str">
            <v>西北片区</v>
          </cell>
        </row>
        <row r="426">
          <cell r="D426">
            <v>103198</v>
          </cell>
          <cell r="E426" t="str">
            <v>贝森北路店</v>
          </cell>
          <cell r="F426" t="str">
            <v>西北片区</v>
          </cell>
        </row>
        <row r="427">
          <cell r="D427">
            <v>105396</v>
          </cell>
          <cell r="E427" t="str">
            <v>武侯区航中街店</v>
          </cell>
          <cell r="F427" t="str">
            <v>东南片区</v>
          </cell>
        </row>
        <row r="428">
          <cell r="D428">
            <v>359</v>
          </cell>
          <cell r="E428" t="str">
            <v>枣子巷店</v>
          </cell>
          <cell r="F428" t="str">
            <v>西北片区</v>
          </cell>
        </row>
        <row r="429">
          <cell r="D429">
            <v>515</v>
          </cell>
          <cell r="E429" t="str">
            <v>崔家店</v>
          </cell>
          <cell r="F429" t="str">
            <v>城中片区</v>
          </cell>
        </row>
        <row r="430">
          <cell r="D430">
            <v>387</v>
          </cell>
          <cell r="E430" t="str">
            <v>新乐中街店</v>
          </cell>
          <cell r="F430" t="str">
            <v>东南片区</v>
          </cell>
        </row>
        <row r="431">
          <cell r="D431">
            <v>105910</v>
          </cell>
          <cell r="E431" t="str">
            <v>紫薇东路店</v>
          </cell>
          <cell r="F431" t="str">
            <v>东南片区</v>
          </cell>
        </row>
        <row r="432">
          <cell r="D432">
            <v>741</v>
          </cell>
          <cell r="E432" t="str">
            <v>新怡店</v>
          </cell>
          <cell r="F432" t="str">
            <v>西北片区</v>
          </cell>
        </row>
        <row r="433">
          <cell r="D433">
            <v>581</v>
          </cell>
          <cell r="E433" t="str">
            <v>成华区二环路北四段店汇融名城店</v>
          </cell>
          <cell r="F433" t="str">
            <v>西北片区</v>
          </cell>
        </row>
        <row r="434">
          <cell r="D434">
            <v>743</v>
          </cell>
          <cell r="E434" t="str">
            <v>成华区万宇路店</v>
          </cell>
          <cell r="F434" t="str">
            <v>东南片区</v>
          </cell>
        </row>
        <row r="435">
          <cell r="D435">
            <v>724</v>
          </cell>
          <cell r="E435" t="str">
            <v>观音桥店</v>
          </cell>
          <cell r="F435" t="str">
            <v>东南片区</v>
          </cell>
        </row>
        <row r="436">
          <cell r="D436">
            <v>707</v>
          </cell>
          <cell r="E436" t="str">
            <v>成华区万科路</v>
          </cell>
          <cell r="F436" t="str">
            <v>东南片区</v>
          </cell>
        </row>
        <row r="437">
          <cell r="D437">
            <v>329</v>
          </cell>
          <cell r="E437" t="str">
            <v>温江店</v>
          </cell>
          <cell r="F437" t="str">
            <v>城郊二片</v>
          </cell>
        </row>
        <row r="438">
          <cell r="D438">
            <v>355</v>
          </cell>
          <cell r="E438" t="str">
            <v>双林路店</v>
          </cell>
          <cell r="F438" t="str">
            <v>城中片区</v>
          </cell>
        </row>
        <row r="439">
          <cell r="D439">
            <v>329</v>
          </cell>
          <cell r="E439" t="str">
            <v>温江店</v>
          </cell>
          <cell r="F439" t="str">
            <v>城郊二片</v>
          </cell>
        </row>
        <row r="440">
          <cell r="D440">
            <v>581</v>
          </cell>
          <cell r="E440" t="str">
            <v>成华区二环路北四段店汇融名城店</v>
          </cell>
          <cell r="F440" t="str">
            <v>西北片区</v>
          </cell>
        </row>
        <row r="441">
          <cell r="D441">
            <v>106485</v>
          </cell>
          <cell r="E441" t="str">
            <v>元华二巷店</v>
          </cell>
          <cell r="F441" t="str">
            <v>东南片区</v>
          </cell>
        </row>
        <row r="442">
          <cell r="D442">
            <v>108277</v>
          </cell>
          <cell r="E442" t="str">
            <v>银沙路店</v>
          </cell>
          <cell r="F442" t="str">
            <v>西北片区</v>
          </cell>
        </row>
        <row r="443">
          <cell r="D443">
            <v>365</v>
          </cell>
          <cell r="E443" t="str">
            <v>光华村街店</v>
          </cell>
          <cell r="F443" t="str">
            <v>西北片区</v>
          </cell>
        </row>
        <row r="444">
          <cell r="D444">
            <v>377</v>
          </cell>
          <cell r="E444" t="str">
            <v>新园大道店</v>
          </cell>
          <cell r="F444" t="str">
            <v>东南片区</v>
          </cell>
        </row>
        <row r="445">
          <cell r="D445">
            <v>102935</v>
          </cell>
          <cell r="E445" t="str">
            <v>童子街店</v>
          </cell>
          <cell r="F445" t="str">
            <v>城中片区</v>
          </cell>
        </row>
        <row r="446">
          <cell r="D446">
            <v>347</v>
          </cell>
          <cell r="E446" t="str">
            <v>清江东路2店</v>
          </cell>
          <cell r="F446" t="str">
            <v>西北片区</v>
          </cell>
        </row>
        <row r="447">
          <cell r="D447">
            <v>343</v>
          </cell>
          <cell r="E447" t="str">
            <v>光华店</v>
          </cell>
          <cell r="F447" t="str">
            <v>西北片区</v>
          </cell>
        </row>
        <row r="448">
          <cell r="D448">
            <v>742</v>
          </cell>
          <cell r="E448" t="str">
            <v>庆云南街店</v>
          </cell>
          <cell r="F448" t="str">
            <v>城中片区</v>
          </cell>
        </row>
        <row r="449">
          <cell r="D449">
            <v>337</v>
          </cell>
          <cell r="E449" t="str">
            <v>浆洗街店</v>
          </cell>
          <cell r="F449" t="str">
            <v>城中片区</v>
          </cell>
        </row>
        <row r="450">
          <cell r="D450">
            <v>337</v>
          </cell>
          <cell r="E450" t="str">
            <v>浆洗街店</v>
          </cell>
          <cell r="F450" t="str">
            <v>城中片区</v>
          </cell>
        </row>
        <row r="451">
          <cell r="D451">
            <v>517</v>
          </cell>
          <cell r="E451" t="str">
            <v>青羊区北东街店</v>
          </cell>
          <cell r="F451" t="str">
            <v>城中片区</v>
          </cell>
        </row>
        <row r="452">
          <cell r="D452">
            <v>343</v>
          </cell>
          <cell r="E452" t="str">
            <v>光华店</v>
          </cell>
          <cell r="F452" t="str">
            <v>西北片区</v>
          </cell>
        </row>
        <row r="453">
          <cell r="D453">
            <v>373</v>
          </cell>
          <cell r="E453" t="str">
            <v>通盈街店</v>
          </cell>
          <cell r="F453" t="str">
            <v>城中片区</v>
          </cell>
        </row>
        <row r="454">
          <cell r="D454">
            <v>108277</v>
          </cell>
          <cell r="E454" t="str">
            <v>银沙路店</v>
          </cell>
          <cell r="F454" t="str">
            <v>西北片区</v>
          </cell>
        </row>
        <row r="455">
          <cell r="D455">
            <v>726</v>
          </cell>
          <cell r="E455" t="str">
            <v>交大三店</v>
          </cell>
          <cell r="F455" t="str">
            <v>西北片区</v>
          </cell>
        </row>
        <row r="456">
          <cell r="D456">
            <v>744</v>
          </cell>
          <cell r="E456" t="str">
            <v>科华路店</v>
          </cell>
          <cell r="F456" t="str">
            <v>城中片区</v>
          </cell>
        </row>
        <row r="457">
          <cell r="D457">
            <v>107658</v>
          </cell>
          <cell r="E457" t="str">
            <v>新都万和北路店</v>
          </cell>
          <cell r="F457" t="str">
            <v>西北片区</v>
          </cell>
        </row>
        <row r="458">
          <cell r="D458">
            <v>106865</v>
          </cell>
          <cell r="E458" t="str">
            <v>丝竹路店</v>
          </cell>
          <cell r="F458" t="str">
            <v>城中片区</v>
          </cell>
        </row>
        <row r="459">
          <cell r="D459">
            <v>727</v>
          </cell>
          <cell r="E459" t="str">
            <v>交大黄苑东街</v>
          </cell>
          <cell r="F459" t="str">
            <v>西北片区</v>
          </cell>
        </row>
        <row r="460">
          <cell r="D460">
            <v>105267</v>
          </cell>
          <cell r="E460" t="str">
            <v>蜀汉东路店</v>
          </cell>
          <cell r="F460" t="str">
            <v>西北片区</v>
          </cell>
        </row>
        <row r="461">
          <cell r="D461">
            <v>308</v>
          </cell>
          <cell r="E461" t="str">
            <v>红星店</v>
          </cell>
          <cell r="F461" t="str">
            <v>城中片区</v>
          </cell>
        </row>
        <row r="462">
          <cell r="D462">
            <v>308</v>
          </cell>
          <cell r="E462" t="str">
            <v>红星店</v>
          </cell>
          <cell r="F462" t="str">
            <v>城中片区</v>
          </cell>
        </row>
        <row r="463">
          <cell r="D463">
            <v>517</v>
          </cell>
          <cell r="E463" t="str">
            <v>青羊区北东街店</v>
          </cell>
          <cell r="F463" t="str">
            <v>城中片区</v>
          </cell>
        </row>
        <row r="464">
          <cell r="D464">
            <v>307</v>
          </cell>
          <cell r="E464" t="str">
            <v>旗舰店</v>
          </cell>
          <cell r="F464" t="str">
            <v>旗舰片区</v>
          </cell>
        </row>
        <row r="465">
          <cell r="D465">
            <v>102478</v>
          </cell>
          <cell r="E465" t="str">
            <v>静明路店</v>
          </cell>
          <cell r="F465" t="str">
            <v>城中片区</v>
          </cell>
        </row>
        <row r="466">
          <cell r="D466">
            <v>347</v>
          </cell>
          <cell r="E466" t="str">
            <v>清江东路2店</v>
          </cell>
          <cell r="F466" t="str">
            <v>西北片区</v>
          </cell>
        </row>
        <row r="467">
          <cell r="D467">
            <v>52</v>
          </cell>
          <cell r="E467" t="str">
            <v>崇州中心店</v>
          </cell>
          <cell r="F467" t="str">
            <v>城郊二片</v>
          </cell>
        </row>
        <row r="468">
          <cell r="D468">
            <v>104428</v>
          </cell>
          <cell r="E468" t="str">
            <v>崇州永康东路店</v>
          </cell>
          <cell r="F468" t="str">
            <v>城郊二片</v>
          </cell>
        </row>
        <row r="469">
          <cell r="D469">
            <v>104838</v>
          </cell>
          <cell r="E469" t="str">
            <v>崇州蜀州中路店</v>
          </cell>
          <cell r="F469" t="str">
            <v>城郊二片</v>
          </cell>
        </row>
        <row r="470">
          <cell r="D470">
            <v>107728</v>
          </cell>
          <cell r="E470" t="str">
            <v>大邑北街店</v>
          </cell>
          <cell r="F470" t="str">
            <v>大邑片区</v>
          </cell>
        </row>
        <row r="471">
          <cell r="D471">
            <v>748</v>
          </cell>
          <cell r="E471" t="str">
            <v>大邑东街店</v>
          </cell>
          <cell r="F471" t="str">
            <v>大邑片区</v>
          </cell>
        </row>
        <row r="472">
          <cell r="D472">
            <v>102564</v>
          </cell>
          <cell r="E472" t="str">
            <v>邛崃翠荫街店</v>
          </cell>
          <cell r="F472" t="str">
            <v>邛崃片区</v>
          </cell>
        </row>
        <row r="473">
          <cell r="D473">
            <v>341</v>
          </cell>
          <cell r="E473" t="str">
            <v>邛崃中心店</v>
          </cell>
          <cell r="F473" t="str">
            <v>邛崃片区</v>
          </cell>
        </row>
        <row r="474">
          <cell r="D474">
            <v>102478</v>
          </cell>
          <cell r="E474" t="str">
            <v>静明路店</v>
          </cell>
          <cell r="F474" t="str">
            <v>城中片区</v>
          </cell>
        </row>
        <row r="475">
          <cell r="D475">
            <v>549</v>
          </cell>
          <cell r="E475" t="str">
            <v>大邑东壕沟店</v>
          </cell>
          <cell r="F475" t="str">
            <v>大邑片区</v>
          </cell>
        </row>
        <row r="476">
          <cell r="D476">
            <v>754</v>
          </cell>
          <cell r="E476" t="str">
            <v>崇州尚贤坊店</v>
          </cell>
          <cell r="F476" t="str">
            <v>城郊二片</v>
          </cell>
        </row>
        <row r="477">
          <cell r="D477">
            <v>108656</v>
          </cell>
          <cell r="E477" t="str">
            <v>五津西路2店</v>
          </cell>
          <cell r="F477" t="str">
            <v>新津片区</v>
          </cell>
        </row>
        <row r="478">
          <cell r="D478">
            <v>102567</v>
          </cell>
          <cell r="E478" t="str">
            <v>武阳西路店</v>
          </cell>
          <cell r="F478" t="str">
            <v>新津片区</v>
          </cell>
        </row>
        <row r="479">
          <cell r="D479">
            <v>385</v>
          </cell>
          <cell r="E479" t="str">
            <v>新津五津西路店</v>
          </cell>
          <cell r="F479" t="str">
            <v>新津片区</v>
          </cell>
        </row>
        <row r="480">
          <cell r="D480">
            <v>307</v>
          </cell>
          <cell r="E480" t="str">
            <v>旗舰店</v>
          </cell>
          <cell r="F480" t="str">
            <v>旗舰片区</v>
          </cell>
        </row>
        <row r="481">
          <cell r="D481">
            <v>732</v>
          </cell>
          <cell r="E481" t="str">
            <v>邛崃羊安镇店</v>
          </cell>
          <cell r="F481" t="str">
            <v>邛崃片区</v>
          </cell>
        </row>
        <row r="482">
          <cell r="D482">
            <v>308</v>
          </cell>
          <cell r="E482" t="str">
            <v>红星店</v>
          </cell>
          <cell r="F482" t="str">
            <v>城中片区</v>
          </cell>
        </row>
        <row r="483">
          <cell r="D483">
            <v>545</v>
          </cell>
          <cell r="E483" t="str">
            <v>龙潭西路店</v>
          </cell>
          <cell r="F483" t="str">
            <v>东南片区</v>
          </cell>
        </row>
        <row r="484">
          <cell r="D484">
            <v>371</v>
          </cell>
          <cell r="E484" t="str">
            <v>新津兴义店</v>
          </cell>
          <cell r="F484" t="str">
            <v>新津片区</v>
          </cell>
        </row>
        <row r="485">
          <cell r="D485">
            <v>582</v>
          </cell>
          <cell r="E485" t="str">
            <v>青羊区十二桥店</v>
          </cell>
          <cell r="F485" t="str">
            <v>西北片区</v>
          </cell>
        </row>
        <row r="486">
          <cell r="D486">
            <v>337</v>
          </cell>
          <cell r="E486" t="str">
            <v>浆洗街店</v>
          </cell>
          <cell r="F486" t="str">
            <v>城中片区</v>
          </cell>
        </row>
        <row r="487">
          <cell r="D487">
            <v>307</v>
          </cell>
          <cell r="E487" t="str">
            <v>旗舰店</v>
          </cell>
          <cell r="F487" t="str">
            <v>旗舰片区</v>
          </cell>
        </row>
        <row r="488">
          <cell r="D488">
            <v>307</v>
          </cell>
          <cell r="E488" t="str">
            <v>旗舰店</v>
          </cell>
          <cell r="F488" t="str">
            <v>旗舰片区</v>
          </cell>
        </row>
        <row r="489">
          <cell r="D489">
            <v>337</v>
          </cell>
          <cell r="E489" t="str">
            <v>浆洗街店</v>
          </cell>
          <cell r="F489" t="str">
            <v>城中片区</v>
          </cell>
        </row>
        <row r="490">
          <cell r="D490">
            <v>355</v>
          </cell>
          <cell r="E490" t="str">
            <v>双林路店</v>
          </cell>
          <cell r="F490" t="str">
            <v>城中片区</v>
          </cell>
        </row>
        <row r="491">
          <cell r="D491">
            <v>581</v>
          </cell>
          <cell r="E491" t="str">
            <v>成华区二环路北四段店汇融名城店</v>
          </cell>
          <cell r="F491" t="str">
            <v>西北片区</v>
          </cell>
        </row>
        <row r="492">
          <cell r="D492">
            <v>307</v>
          </cell>
          <cell r="E492" t="str">
            <v>旗舰店</v>
          </cell>
          <cell r="F492" t="str">
            <v>旗舰片区</v>
          </cell>
        </row>
        <row r="493">
          <cell r="D493">
            <v>341</v>
          </cell>
          <cell r="E493" t="str">
            <v>邛崃中心店</v>
          </cell>
          <cell r="F493" t="str">
            <v>城郊一片</v>
          </cell>
        </row>
        <row r="494">
          <cell r="D494">
            <v>307</v>
          </cell>
          <cell r="E494" t="str">
            <v>旗舰店</v>
          </cell>
          <cell r="F494" t="str">
            <v>旗舰片区</v>
          </cell>
        </row>
        <row r="495">
          <cell r="D495">
            <v>571</v>
          </cell>
          <cell r="E495" t="str">
            <v>高新区民丰大道店</v>
          </cell>
          <cell r="F495" t="str">
            <v>东南片区</v>
          </cell>
        </row>
        <row r="496">
          <cell r="D496">
            <v>343</v>
          </cell>
          <cell r="E496" t="str">
            <v>光华店</v>
          </cell>
          <cell r="F496" t="str">
            <v>西北片区</v>
          </cell>
        </row>
        <row r="497">
          <cell r="D497">
            <v>351</v>
          </cell>
          <cell r="E497" t="str">
            <v>都江堰中心药店</v>
          </cell>
          <cell r="F497" t="str">
            <v>城郊二片</v>
          </cell>
        </row>
        <row r="498">
          <cell r="D498">
            <v>582</v>
          </cell>
          <cell r="E498" t="str">
            <v>青羊区十二桥店</v>
          </cell>
          <cell r="F498" t="str">
            <v>西北片区</v>
          </cell>
        </row>
        <row r="499">
          <cell r="D499">
            <v>341</v>
          </cell>
          <cell r="E499" t="str">
            <v>邛崃中心店</v>
          </cell>
          <cell r="F499" t="str">
            <v>城郊一片</v>
          </cell>
        </row>
        <row r="500">
          <cell r="D500">
            <v>102479</v>
          </cell>
          <cell r="E500" t="str">
            <v>劼人路店</v>
          </cell>
          <cell r="F500" t="str">
            <v>城中片区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员工动销考核（12.31）"/>
      <sheetName val="员工动销考核处罚部分（12.31）"/>
      <sheetName val="后勤员工处罚、奖励明细表（19.12.31）"/>
      <sheetName val="员工奖励明细（19.12.31）"/>
    </sheetNames>
    <sheetDataSet>
      <sheetData sheetId="0">
        <row r="1">
          <cell r="B1" t="str">
            <v>员工ID</v>
          </cell>
          <cell r="C1" t="str">
            <v>姓名</v>
          </cell>
          <cell r="D1" t="str">
            <v>门店
ID</v>
          </cell>
          <cell r="E1" t="str">
            <v>部门</v>
          </cell>
          <cell r="F1" t="str">
            <v>片区</v>
          </cell>
          <cell r="G1" t="str">
            <v>司龄</v>
          </cell>
          <cell r="H1" t="str">
            <v>实收金额/万元</v>
          </cell>
        </row>
        <row r="1">
          <cell r="J1" t="str">
            <v>进销毛利/万元</v>
          </cell>
        </row>
        <row r="1">
          <cell r="L1" t="str">
            <v>客流</v>
          </cell>
        </row>
        <row r="1">
          <cell r="N1" t="str">
            <v>客单价</v>
          </cell>
        </row>
        <row r="1">
          <cell r="P1" t="str">
            <v>中西成药品种数</v>
          </cell>
        </row>
        <row r="1">
          <cell r="R1" t="str">
            <v>动销天数</v>
          </cell>
        </row>
        <row r="1">
          <cell r="T1" t="str">
            <v>动销天数差异</v>
          </cell>
          <cell r="U1" t="str">
            <v>动销目标</v>
          </cell>
          <cell r="V1" t="str">
            <v>任务 
 差额</v>
          </cell>
          <cell r="W1" t="str">
            <v>处罚金额</v>
          </cell>
          <cell r="X1" t="str">
            <v>销售品种数环比增长率</v>
          </cell>
        </row>
        <row r="2">
          <cell r="H2" t="str">
            <v>10月</v>
          </cell>
          <cell r="I2" t="str">
            <v>11月</v>
          </cell>
          <cell r="J2" t="str">
            <v>10月</v>
          </cell>
          <cell r="K2" t="str">
            <v>11月</v>
          </cell>
          <cell r="L2" t="str">
            <v>10月</v>
          </cell>
          <cell r="M2" t="str">
            <v>11月</v>
          </cell>
          <cell r="N2" t="str">
            <v>10月</v>
          </cell>
          <cell r="O2" t="str">
            <v>11月</v>
          </cell>
          <cell r="P2" t="str">
            <v>10月</v>
          </cell>
          <cell r="Q2" t="str">
            <v>11月</v>
          </cell>
          <cell r="R2" t="str">
            <v>10月</v>
          </cell>
          <cell r="S2" t="str">
            <v>11月</v>
          </cell>
        </row>
        <row r="3">
          <cell r="B3">
            <v>8489</v>
          </cell>
          <cell r="C3" t="str">
            <v>朱春梅</v>
          </cell>
          <cell r="D3">
            <v>108656</v>
          </cell>
          <cell r="E3" t="str">
            <v>五津西路2店</v>
          </cell>
          <cell r="F3" t="str">
            <v>新津片区</v>
          </cell>
          <cell r="G3">
            <v>6.50875548579402</v>
          </cell>
          <cell r="H3">
            <v>3.833592</v>
          </cell>
          <cell r="I3">
            <v>5.106541</v>
          </cell>
          <cell r="J3">
            <v>0.670802720359999</v>
          </cell>
          <cell r="K3">
            <v>0.913906854999949</v>
          </cell>
          <cell r="L3">
            <v>288</v>
          </cell>
          <cell r="M3">
            <v>361</v>
          </cell>
          <cell r="N3">
            <v>112.28</v>
          </cell>
          <cell r="O3">
            <v>141.46</v>
          </cell>
          <cell r="P3">
            <v>297</v>
          </cell>
          <cell r="Q3">
            <v>273</v>
          </cell>
          <cell r="R3">
            <v>24</v>
          </cell>
          <cell r="S3">
            <v>27</v>
          </cell>
          <cell r="T3">
            <v>3</v>
          </cell>
          <cell r="U3">
            <v>6</v>
          </cell>
          <cell r="V3">
            <v>-30</v>
          </cell>
          <cell r="W3">
            <v>36</v>
          </cell>
          <cell r="X3">
            <v>-0.0808080808080808</v>
          </cell>
        </row>
        <row r="4">
          <cell r="B4">
            <v>5954</v>
          </cell>
          <cell r="C4" t="str">
            <v>祁荣</v>
          </cell>
          <cell r="D4">
            <v>108656</v>
          </cell>
          <cell r="E4" t="str">
            <v>五津西路2店</v>
          </cell>
          <cell r="F4" t="str">
            <v>新津片区</v>
          </cell>
          <cell r="G4">
            <v>8.67039932141045</v>
          </cell>
          <cell r="H4">
            <v>3.957562</v>
          </cell>
          <cell r="I4">
            <v>5.56687</v>
          </cell>
          <cell r="J4">
            <v>0.759104496200009</v>
          </cell>
          <cell r="K4">
            <v>0.975700528199931</v>
          </cell>
          <cell r="L4">
            <v>301</v>
          </cell>
          <cell r="M4">
            <v>433</v>
          </cell>
          <cell r="N4">
            <v>109.77</v>
          </cell>
          <cell r="O4">
            <v>128.96</v>
          </cell>
          <cell r="P4">
            <v>329</v>
          </cell>
          <cell r="Q4">
            <v>336</v>
          </cell>
          <cell r="R4">
            <v>25</v>
          </cell>
          <cell r="S4">
            <v>28</v>
          </cell>
          <cell r="T4">
            <v>3</v>
          </cell>
          <cell r="U4">
            <v>6</v>
          </cell>
          <cell r="V4">
            <v>1</v>
          </cell>
        </row>
        <row r="4">
          <cell r="X4">
            <v>0.0212765957446809</v>
          </cell>
        </row>
        <row r="5">
          <cell r="B5">
            <v>12555</v>
          </cell>
          <cell r="C5" t="str">
            <v>魏乔连</v>
          </cell>
          <cell r="D5">
            <v>108656</v>
          </cell>
          <cell r="E5" t="str">
            <v>五津西路2店</v>
          </cell>
          <cell r="F5" t="str">
            <v>新津片区</v>
          </cell>
          <cell r="G5">
            <v>0.46491986935566</v>
          </cell>
          <cell r="H5">
            <v>2.435068</v>
          </cell>
          <cell r="I5">
            <v>3.262692</v>
          </cell>
          <cell r="J5">
            <v>0.638471749999999</v>
          </cell>
          <cell r="K5">
            <v>0.55341566186099</v>
          </cell>
          <cell r="L5">
            <v>167</v>
          </cell>
          <cell r="M5">
            <v>311</v>
          </cell>
          <cell r="N5">
            <v>57.84</v>
          </cell>
          <cell r="O5">
            <v>104.72</v>
          </cell>
          <cell r="P5">
            <v>346</v>
          </cell>
          <cell r="Q5">
            <v>252</v>
          </cell>
          <cell r="R5">
            <v>28</v>
          </cell>
          <cell r="S5">
            <v>28</v>
          </cell>
          <cell r="T5">
            <v>0</v>
          </cell>
          <cell r="U5">
            <v>12</v>
          </cell>
          <cell r="V5">
            <v>-106</v>
          </cell>
          <cell r="W5">
            <v>72</v>
          </cell>
          <cell r="X5">
            <v>-0.271676300578035</v>
          </cell>
        </row>
        <row r="6">
          <cell r="B6">
            <v>10586</v>
          </cell>
          <cell r="C6" t="str">
            <v>曹娉</v>
          </cell>
          <cell r="D6">
            <v>108277</v>
          </cell>
          <cell r="E6" t="str">
            <v>银沙路店</v>
          </cell>
          <cell r="F6" t="str">
            <v>西北片区</v>
          </cell>
          <cell r="G6">
            <v>0.489577403602235</v>
          </cell>
          <cell r="H6">
            <v>3.128647</v>
          </cell>
          <cell r="I6">
            <v>3.649762</v>
          </cell>
          <cell r="J6">
            <v>0.97755095262785</v>
          </cell>
          <cell r="K6">
            <v>0.91952818185299</v>
          </cell>
          <cell r="L6">
            <v>622</v>
          </cell>
          <cell r="M6">
            <v>730</v>
          </cell>
          <cell r="N6">
            <v>44.9</v>
          </cell>
          <cell r="O6">
            <v>50</v>
          </cell>
          <cell r="P6">
            <v>517</v>
          </cell>
          <cell r="Q6">
            <v>512</v>
          </cell>
          <cell r="R6">
            <v>29</v>
          </cell>
          <cell r="S6">
            <v>29</v>
          </cell>
          <cell r="T6">
            <v>0</v>
          </cell>
          <cell r="U6">
            <v>12</v>
          </cell>
          <cell r="V6">
            <v>-17</v>
          </cell>
          <cell r="W6">
            <v>36</v>
          </cell>
          <cell r="X6">
            <v>-0.00967117988394584</v>
          </cell>
        </row>
        <row r="7">
          <cell r="B7">
            <v>11782</v>
          </cell>
          <cell r="C7" t="str">
            <v>胡欣</v>
          </cell>
          <cell r="D7">
            <v>108277</v>
          </cell>
          <cell r="E7" t="str">
            <v>银沙路店</v>
          </cell>
          <cell r="F7" t="str">
            <v>西北片区</v>
          </cell>
          <cell r="G7">
            <v>0.508755485794016</v>
          </cell>
          <cell r="H7">
            <v>3.112229</v>
          </cell>
          <cell r="I7">
            <v>3.661839</v>
          </cell>
          <cell r="J7">
            <v>0.809320921371999</v>
          </cell>
          <cell r="K7">
            <v>0.871181593259289</v>
          </cell>
          <cell r="L7">
            <v>477</v>
          </cell>
          <cell r="M7">
            <v>698</v>
          </cell>
          <cell r="N7">
            <v>55.77</v>
          </cell>
          <cell r="O7">
            <v>52.46</v>
          </cell>
          <cell r="P7">
            <v>455</v>
          </cell>
          <cell r="Q7">
            <v>505</v>
          </cell>
          <cell r="R7">
            <v>25</v>
          </cell>
          <cell r="S7">
            <v>28</v>
          </cell>
          <cell r="T7">
            <v>3</v>
          </cell>
          <cell r="U7">
            <v>12</v>
          </cell>
          <cell r="V7">
            <v>38</v>
          </cell>
        </row>
        <row r="7">
          <cell r="X7">
            <v>0.10989010989011</v>
          </cell>
        </row>
        <row r="8">
          <cell r="B8">
            <v>12496</v>
          </cell>
          <cell r="C8" t="str">
            <v>叶焕颜</v>
          </cell>
          <cell r="D8">
            <v>108277</v>
          </cell>
          <cell r="E8" t="str">
            <v>银沙路店</v>
          </cell>
          <cell r="F8" t="str">
            <v>西北片区</v>
          </cell>
          <cell r="G8">
            <v>0.489577403602235</v>
          </cell>
          <cell r="H8">
            <v>1.89355</v>
          </cell>
          <cell r="I8">
            <v>2.117281</v>
          </cell>
          <cell r="J8">
            <v>0.51426493000002</v>
          </cell>
          <cell r="K8">
            <v>0.48407841258397</v>
          </cell>
          <cell r="L8">
            <v>408</v>
          </cell>
          <cell r="M8">
            <v>566</v>
          </cell>
          <cell r="N8">
            <v>37.15</v>
          </cell>
          <cell r="O8">
            <v>37.41</v>
          </cell>
          <cell r="P8">
            <v>374</v>
          </cell>
          <cell r="Q8">
            <v>398</v>
          </cell>
          <cell r="R8">
            <v>27</v>
          </cell>
          <cell r="S8">
            <v>29</v>
          </cell>
          <cell r="T8">
            <v>2</v>
          </cell>
          <cell r="U8">
            <v>12</v>
          </cell>
          <cell r="V8">
            <v>12</v>
          </cell>
        </row>
        <row r="8">
          <cell r="X8">
            <v>0.0641711229946524</v>
          </cell>
        </row>
        <row r="9">
          <cell r="B9">
            <v>12317</v>
          </cell>
          <cell r="C9" t="str">
            <v>袁红桃</v>
          </cell>
          <cell r="D9">
            <v>107829</v>
          </cell>
          <cell r="E9" t="str">
            <v>解放路店</v>
          </cell>
          <cell r="F9" t="str">
            <v>城中片区</v>
          </cell>
          <cell r="G9">
            <v>0.621084252917304</v>
          </cell>
          <cell r="H9">
            <v>1.540665</v>
          </cell>
          <cell r="I9">
            <v>1.934982</v>
          </cell>
          <cell r="J9">
            <v>0.48578915228303</v>
          </cell>
          <cell r="K9">
            <v>0.59327104188358</v>
          </cell>
          <cell r="L9">
            <v>311</v>
          </cell>
          <cell r="M9">
            <v>358</v>
          </cell>
          <cell r="N9">
            <v>44.02</v>
          </cell>
          <cell r="O9">
            <v>54.05</v>
          </cell>
          <cell r="P9">
            <v>277</v>
          </cell>
          <cell r="Q9">
            <v>275</v>
          </cell>
          <cell r="R9">
            <v>30</v>
          </cell>
          <cell r="S9">
            <v>28</v>
          </cell>
          <cell r="T9">
            <v>-2</v>
          </cell>
          <cell r="U9">
            <v>12</v>
          </cell>
          <cell r="V9">
            <v>-14</v>
          </cell>
          <cell r="W9">
            <v>36</v>
          </cell>
          <cell r="X9">
            <v>-0.0072202166064982</v>
          </cell>
        </row>
        <row r="10">
          <cell r="B10">
            <v>11330</v>
          </cell>
          <cell r="C10" t="str">
            <v>任嘉欣</v>
          </cell>
          <cell r="D10">
            <v>107829</v>
          </cell>
          <cell r="E10" t="str">
            <v>解放路店</v>
          </cell>
          <cell r="F10" t="str">
            <v>城中片区</v>
          </cell>
          <cell r="G10">
            <v>1.50875548579402</v>
          </cell>
          <cell r="H10">
            <v>2.068269</v>
          </cell>
          <cell r="I10">
            <v>2.478008</v>
          </cell>
          <cell r="J10">
            <v>0.60857626233798</v>
          </cell>
          <cell r="K10">
            <v>0.69167727367598</v>
          </cell>
          <cell r="L10">
            <v>392</v>
          </cell>
          <cell r="M10">
            <v>419</v>
          </cell>
          <cell r="N10">
            <v>54.14</v>
          </cell>
          <cell r="O10">
            <v>59.14</v>
          </cell>
          <cell r="P10">
            <v>327</v>
          </cell>
          <cell r="Q10">
            <v>369</v>
          </cell>
          <cell r="R10">
            <v>29</v>
          </cell>
          <cell r="S10">
            <v>28</v>
          </cell>
          <cell r="T10">
            <v>-1</v>
          </cell>
          <cell r="U10">
            <v>8</v>
          </cell>
          <cell r="V10">
            <v>34</v>
          </cell>
        </row>
        <row r="10">
          <cell r="X10">
            <v>0.128440366972477</v>
          </cell>
        </row>
        <row r="11">
          <cell r="B11">
            <v>12461</v>
          </cell>
          <cell r="C11" t="str">
            <v>周炫岑</v>
          </cell>
          <cell r="D11">
            <v>107829</v>
          </cell>
          <cell r="E11" t="str">
            <v>解放路店</v>
          </cell>
          <cell r="F11" t="str">
            <v>城中片区</v>
          </cell>
          <cell r="G11">
            <v>0.489577403602235</v>
          </cell>
          <cell r="H11">
            <v>1.387101</v>
          </cell>
          <cell r="I11">
            <v>1.819918</v>
          </cell>
          <cell r="J11">
            <v>0.43201502841141</v>
          </cell>
          <cell r="K11">
            <v>0.44929349685399</v>
          </cell>
          <cell r="L11">
            <v>286</v>
          </cell>
          <cell r="M11">
            <v>398</v>
          </cell>
          <cell r="N11">
            <v>40.21</v>
          </cell>
          <cell r="O11">
            <v>45.73</v>
          </cell>
          <cell r="P11">
            <v>260</v>
          </cell>
          <cell r="Q11">
            <v>324</v>
          </cell>
          <cell r="R11">
            <v>30</v>
          </cell>
          <cell r="S11">
            <v>30</v>
          </cell>
          <cell r="T11">
            <v>0</v>
          </cell>
          <cell r="U11">
            <v>12</v>
          </cell>
          <cell r="V11">
            <v>52</v>
          </cell>
        </row>
        <row r="11">
          <cell r="X11">
            <v>0.246153846153846</v>
          </cell>
        </row>
        <row r="12">
          <cell r="B12">
            <v>11779</v>
          </cell>
          <cell r="C12" t="str">
            <v>冯洁</v>
          </cell>
          <cell r="D12">
            <v>107829</v>
          </cell>
          <cell r="E12" t="str">
            <v>解放路店</v>
          </cell>
          <cell r="F12" t="str">
            <v>城中片区</v>
          </cell>
          <cell r="G12">
            <v>0.508755485794016</v>
          </cell>
          <cell r="H12">
            <v>1.447376</v>
          </cell>
          <cell r="I12">
            <v>1.976811</v>
          </cell>
          <cell r="J12">
            <v>0.42522544380001</v>
          </cell>
          <cell r="K12">
            <v>0.52739856605999</v>
          </cell>
          <cell r="L12">
            <v>336</v>
          </cell>
          <cell r="M12">
            <v>377</v>
          </cell>
          <cell r="N12">
            <v>43.6</v>
          </cell>
          <cell r="O12">
            <v>52.44</v>
          </cell>
          <cell r="P12">
            <v>290</v>
          </cell>
          <cell r="Q12">
            <v>304</v>
          </cell>
          <cell r="R12">
            <v>30</v>
          </cell>
          <cell r="S12">
            <v>28</v>
          </cell>
          <cell r="T12">
            <v>-2</v>
          </cell>
          <cell r="U12">
            <v>12</v>
          </cell>
          <cell r="V12">
            <v>2</v>
          </cell>
        </row>
        <row r="12">
          <cell r="X12">
            <v>0.0482758620689655</v>
          </cell>
        </row>
        <row r="13">
          <cell r="B13">
            <v>11012</v>
          </cell>
          <cell r="C13" t="str">
            <v>孙莉</v>
          </cell>
          <cell r="D13">
            <v>107728</v>
          </cell>
          <cell r="E13" t="str">
            <v>大邑北街店</v>
          </cell>
          <cell r="F13" t="str">
            <v>大邑片区</v>
          </cell>
          <cell r="G13">
            <v>2.65396096524607</v>
          </cell>
          <cell r="H13">
            <v>3.314715</v>
          </cell>
          <cell r="I13">
            <v>4.250022</v>
          </cell>
          <cell r="J13">
            <v>0.84914878057398</v>
          </cell>
          <cell r="K13">
            <v>1.08664603336003</v>
          </cell>
          <cell r="L13">
            <v>572</v>
          </cell>
          <cell r="M13">
            <v>588</v>
          </cell>
          <cell r="N13">
            <v>69.24</v>
          </cell>
          <cell r="O13">
            <v>72.28</v>
          </cell>
          <cell r="P13">
            <v>405</v>
          </cell>
          <cell r="Q13">
            <v>505</v>
          </cell>
          <cell r="R13">
            <v>26</v>
          </cell>
          <cell r="S13">
            <v>27</v>
          </cell>
          <cell r="T13">
            <v>1</v>
          </cell>
          <cell r="U13">
            <v>6</v>
          </cell>
          <cell r="V13">
            <v>94</v>
          </cell>
        </row>
        <row r="13">
          <cell r="X13">
            <v>0.246913580246914</v>
          </cell>
        </row>
        <row r="14">
          <cell r="B14">
            <v>12094</v>
          </cell>
          <cell r="C14" t="str">
            <v>吕晓琴</v>
          </cell>
          <cell r="D14">
            <v>107728</v>
          </cell>
          <cell r="E14" t="str">
            <v>大邑北街店</v>
          </cell>
          <cell r="F14" t="str">
            <v>大邑片区</v>
          </cell>
          <cell r="G14">
            <v>0.86491986935566</v>
          </cell>
          <cell r="H14">
            <v>3.75668</v>
          </cell>
          <cell r="I14">
            <v>4.572217</v>
          </cell>
          <cell r="J14">
            <v>0.828409935500019</v>
          </cell>
          <cell r="K14">
            <v>1.17192480154397</v>
          </cell>
          <cell r="L14">
            <v>566</v>
          </cell>
          <cell r="M14">
            <v>685</v>
          </cell>
          <cell r="N14">
            <v>69.18</v>
          </cell>
          <cell r="O14">
            <v>66.75</v>
          </cell>
          <cell r="P14">
            <v>435</v>
          </cell>
          <cell r="Q14">
            <v>530</v>
          </cell>
          <cell r="R14">
            <v>27</v>
          </cell>
          <cell r="S14">
            <v>29</v>
          </cell>
          <cell r="T14">
            <v>2</v>
          </cell>
          <cell r="U14">
            <v>12</v>
          </cell>
          <cell r="V14">
            <v>83</v>
          </cell>
        </row>
        <row r="14">
          <cell r="X14">
            <v>0.218390804597701</v>
          </cell>
        </row>
        <row r="15">
          <cell r="B15">
            <v>12532</v>
          </cell>
          <cell r="C15" t="str">
            <v>李阿其</v>
          </cell>
          <cell r="D15">
            <v>107728</v>
          </cell>
          <cell r="E15" t="str">
            <v>大邑北街店</v>
          </cell>
          <cell r="F15" t="str">
            <v>大邑片区</v>
          </cell>
          <cell r="G15">
            <v>0.467659595383057</v>
          </cell>
          <cell r="H15">
            <v>0.907187</v>
          </cell>
          <cell r="I15">
            <v>1.384287</v>
          </cell>
          <cell r="J15">
            <v>0.21147275</v>
          </cell>
          <cell r="K15">
            <v>0.33747300550002</v>
          </cell>
          <cell r="L15">
            <v>276</v>
          </cell>
          <cell r="M15">
            <v>350</v>
          </cell>
          <cell r="N15">
            <v>29.26</v>
          </cell>
          <cell r="O15">
            <v>39.55</v>
          </cell>
          <cell r="P15">
            <v>273</v>
          </cell>
          <cell r="Q15">
            <v>345</v>
          </cell>
          <cell r="R15">
            <v>24</v>
          </cell>
          <cell r="S15">
            <v>26</v>
          </cell>
          <cell r="T15">
            <v>2</v>
          </cell>
          <cell r="U15">
            <v>12</v>
          </cell>
          <cell r="V15">
            <v>60</v>
          </cell>
        </row>
        <row r="15">
          <cell r="X15">
            <v>0.263736263736264</v>
          </cell>
        </row>
        <row r="16">
          <cell r="B16">
            <v>7388</v>
          </cell>
          <cell r="C16" t="str">
            <v>廖红</v>
          </cell>
          <cell r="D16">
            <v>107658</v>
          </cell>
          <cell r="E16" t="str">
            <v>新都万和北路店</v>
          </cell>
          <cell r="F16" t="str">
            <v>西北片区</v>
          </cell>
          <cell r="G16">
            <v>1.18820754058854</v>
          </cell>
          <cell r="H16">
            <v>2.734292</v>
          </cell>
          <cell r="I16">
            <v>2.272636</v>
          </cell>
          <cell r="J16">
            <v>0.653709478776975</v>
          </cell>
          <cell r="K16">
            <v>0.570090163330009</v>
          </cell>
          <cell r="L16">
            <v>432</v>
          </cell>
          <cell r="M16">
            <v>566</v>
          </cell>
          <cell r="N16">
            <v>55.24</v>
          </cell>
          <cell r="O16">
            <v>40.15</v>
          </cell>
          <cell r="P16">
            <v>407</v>
          </cell>
          <cell r="Q16">
            <v>410</v>
          </cell>
          <cell r="R16">
            <v>25</v>
          </cell>
          <cell r="S16">
            <v>26</v>
          </cell>
          <cell r="T16">
            <v>1</v>
          </cell>
          <cell r="U16">
            <v>8</v>
          </cell>
          <cell r="V16">
            <v>-5</v>
          </cell>
          <cell r="W16">
            <v>25</v>
          </cell>
          <cell r="X16">
            <v>0.00737100737100737</v>
          </cell>
        </row>
        <row r="17">
          <cell r="B17">
            <v>4562</v>
          </cell>
          <cell r="C17" t="str">
            <v>欧玲</v>
          </cell>
          <cell r="D17">
            <v>107658</v>
          </cell>
          <cell r="E17" t="str">
            <v>新都万和北路店</v>
          </cell>
          <cell r="F17" t="str">
            <v>西北片区</v>
          </cell>
          <cell r="G17">
            <v>0.837522609081687</v>
          </cell>
          <cell r="H17">
            <v>3.135278</v>
          </cell>
          <cell r="I17">
            <v>3.043202</v>
          </cell>
          <cell r="J17">
            <v>1.00409574238698</v>
          </cell>
          <cell r="K17">
            <v>0.841713764236026</v>
          </cell>
          <cell r="L17">
            <v>586</v>
          </cell>
          <cell r="M17">
            <v>715</v>
          </cell>
          <cell r="N17">
            <v>42.31</v>
          </cell>
          <cell r="O17">
            <v>42.56</v>
          </cell>
          <cell r="P17">
            <v>552</v>
          </cell>
          <cell r="Q17">
            <v>577</v>
          </cell>
          <cell r="R17">
            <v>26</v>
          </cell>
          <cell r="S17">
            <v>26</v>
          </cell>
          <cell r="T17">
            <v>0</v>
          </cell>
          <cell r="U17">
            <v>12</v>
          </cell>
          <cell r="V17">
            <v>13</v>
          </cell>
        </row>
        <row r="17">
          <cell r="X17">
            <v>0.0452898550724638</v>
          </cell>
        </row>
        <row r="18">
          <cell r="B18">
            <v>12468</v>
          </cell>
          <cell r="C18" t="str">
            <v>朱静</v>
          </cell>
          <cell r="D18">
            <v>107658</v>
          </cell>
          <cell r="E18" t="str">
            <v>新都万和北路店</v>
          </cell>
          <cell r="F18" t="str">
            <v>西北片区</v>
          </cell>
          <cell r="G18">
            <v>0.489577403602235</v>
          </cell>
          <cell r="H18">
            <v>1.334823</v>
          </cell>
          <cell r="I18">
            <v>2.130712</v>
          </cell>
          <cell r="J18">
            <v>0.32005733182962</v>
          </cell>
          <cell r="K18">
            <v>0.494418676459998</v>
          </cell>
          <cell r="L18">
            <v>437</v>
          </cell>
          <cell r="M18">
            <v>608</v>
          </cell>
          <cell r="N18">
            <v>32.4</v>
          </cell>
          <cell r="O18">
            <v>35.04</v>
          </cell>
          <cell r="P18">
            <v>326</v>
          </cell>
          <cell r="Q18">
            <v>439</v>
          </cell>
          <cell r="R18">
            <v>26</v>
          </cell>
          <cell r="S18">
            <v>26</v>
          </cell>
          <cell r="T18">
            <v>0</v>
          </cell>
          <cell r="U18">
            <v>12</v>
          </cell>
          <cell r="V18">
            <v>101</v>
          </cell>
        </row>
        <row r="18">
          <cell r="X18">
            <v>0.346625766871166</v>
          </cell>
        </row>
        <row r="19">
          <cell r="B19">
            <v>12511</v>
          </cell>
          <cell r="C19" t="str">
            <v>周晓琪</v>
          </cell>
          <cell r="D19">
            <v>107658</v>
          </cell>
          <cell r="E19" t="str">
            <v>新都万和北路店</v>
          </cell>
          <cell r="F19" t="str">
            <v>西北片区</v>
          </cell>
          <cell r="G19">
            <v>0.489577403602235</v>
          </cell>
          <cell r="H19">
            <v>1.922611</v>
          </cell>
          <cell r="I19">
            <v>1.868731</v>
          </cell>
          <cell r="J19">
            <v>0.475658520499998</v>
          </cell>
          <cell r="K19">
            <v>0.437658098363989</v>
          </cell>
          <cell r="L19">
            <v>429</v>
          </cell>
          <cell r="M19">
            <v>515</v>
          </cell>
          <cell r="N19">
            <v>39.81</v>
          </cell>
          <cell r="O19">
            <v>36.29</v>
          </cell>
          <cell r="P19">
            <v>387</v>
          </cell>
          <cell r="Q19">
            <v>421</v>
          </cell>
          <cell r="R19">
            <v>25</v>
          </cell>
          <cell r="S19">
            <v>25</v>
          </cell>
          <cell r="T19">
            <v>0</v>
          </cell>
          <cell r="U19">
            <v>12</v>
          </cell>
          <cell r="V19">
            <v>22</v>
          </cell>
        </row>
        <row r="19">
          <cell r="X19">
            <v>0.0878552971576227</v>
          </cell>
        </row>
        <row r="20">
          <cell r="B20">
            <v>9822</v>
          </cell>
          <cell r="C20" t="str">
            <v>蔡旌晶</v>
          </cell>
          <cell r="D20">
            <v>106865</v>
          </cell>
          <cell r="E20" t="str">
            <v>丝竹路店</v>
          </cell>
          <cell r="F20" t="str">
            <v>城中片区</v>
          </cell>
          <cell r="G20">
            <v>4.71697466387621</v>
          </cell>
          <cell r="H20">
            <v>2.454279</v>
          </cell>
          <cell r="I20">
            <v>3.716307</v>
          </cell>
          <cell r="J20">
            <v>0.606153790284021</v>
          </cell>
          <cell r="K20">
            <v>0.85113170289492</v>
          </cell>
          <cell r="L20">
            <v>371</v>
          </cell>
          <cell r="M20">
            <v>529</v>
          </cell>
          <cell r="N20">
            <v>52.44</v>
          </cell>
          <cell r="O20">
            <v>70.25</v>
          </cell>
          <cell r="P20">
            <v>386</v>
          </cell>
          <cell r="Q20">
            <v>404</v>
          </cell>
          <cell r="R20">
            <v>28</v>
          </cell>
          <cell r="S20">
            <v>29</v>
          </cell>
          <cell r="T20">
            <v>1</v>
          </cell>
          <cell r="U20">
            <v>6</v>
          </cell>
          <cell r="V20">
            <v>12</v>
          </cell>
        </row>
        <row r="20">
          <cell r="X20">
            <v>0.0466321243523316</v>
          </cell>
        </row>
        <row r="21">
          <cell r="B21">
            <v>11335</v>
          </cell>
          <cell r="C21" t="str">
            <v>王盛英</v>
          </cell>
          <cell r="D21">
            <v>106865</v>
          </cell>
          <cell r="E21" t="str">
            <v>丝竹路店</v>
          </cell>
          <cell r="F21" t="str">
            <v>城中片区</v>
          </cell>
          <cell r="G21">
            <v>1.50875548579402</v>
          </cell>
          <cell r="H21">
            <v>2.549129</v>
          </cell>
          <cell r="I21">
            <v>2.807444</v>
          </cell>
          <cell r="J21">
            <v>0.75155006463096</v>
          </cell>
          <cell r="K21">
            <v>0.64337085730499</v>
          </cell>
          <cell r="L21">
            <v>517</v>
          </cell>
          <cell r="M21">
            <v>601</v>
          </cell>
          <cell r="N21">
            <v>41.86</v>
          </cell>
          <cell r="O21">
            <v>46.71</v>
          </cell>
          <cell r="P21">
            <v>447</v>
          </cell>
          <cell r="Q21">
            <v>447</v>
          </cell>
          <cell r="R21">
            <v>30</v>
          </cell>
          <cell r="S21">
            <v>29</v>
          </cell>
          <cell r="T21">
            <v>-1</v>
          </cell>
          <cell r="U21">
            <v>8</v>
          </cell>
          <cell r="V21">
            <v>-8</v>
          </cell>
          <cell r="W21">
            <v>40</v>
          </cell>
          <cell r="X21">
            <v>0</v>
          </cell>
        </row>
        <row r="22">
          <cell r="B22">
            <v>12203</v>
          </cell>
          <cell r="C22" t="str">
            <v>刘静</v>
          </cell>
          <cell r="D22">
            <v>106865</v>
          </cell>
          <cell r="E22" t="str">
            <v>丝竹路店</v>
          </cell>
          <cell r="F22" t="str">
            <v>城中片区</v>
          </cell>
          <cell r="G22">
            <v>0.736152746067988</v>
          </cell>
          <cell r="H22">
            <v>1.6297</v>
          </cell>
          <cell r="I22">
            <v>2.627879</v>
          </cell>
          <cell r="J22">
            <v>0.44727692433995</v>
          </cell>
          <cell r="K22">
            <v>0.64107755485195</v>
          </cell>
          <cell r="L22">
            <v>324</v>
          </cell>
          <cell r="M22">
            <v>505</v>
          </cell>
          <cell r="N22">
            <v>41.47</v>
          </cell>
          <cell r="O22">
            <v>52.04</v>
          </cell>
          <cell r="P22">
            <v>340</v>
          </cell>
          <cell r="Q22">
            <v>384</v>
          </cell>
          <cell r="R22">
            <v>28</v>
          </cell>
          <cell r="S22">
            <v>29</v>
          </cell>
          <cell r="T22">
            <v>1</v>
          </cell>
          <cell r="U22">
            <v>12</v>
          </cell>
          <cell r="V22">
            <v>32</v>
          </cell>
        </row>
        <row r="22">
          <cell r="X22">
            <v>0.129411764705882</v>
          </cell>
        </row>
        <row r="23">
          <cell r="B23">
            <v>12512</v>
          </cell>
          <cell r="C23" t="str">
            <v>吴潇潇</v>
          </cell>
          <cell r="D23">
            <v>106865</v>
          </cell>
          <cell r="E23" t="str">
            <v>丝竹路店</v>
          </cell>
          <cell r="F23" t="str">
            <v>城中片区</v>
          </cell>
          <cell r="G23">
            <v>0.489577403602235</v>
          </cell>
          <cell r="H23">
            <v>1.224349</v>
          </cell>
          <cell r="I23">
            <v>2.151093</v>
          </cell>
          <cell r="J23">
            <v>0.275655877449999</v>
          </cell>
          <cell r="K23">
            <v>0.39370425325197</v>
          </cell>
          <cell r="L23">
            <v>323</v>
          </cell>
          <cell r="M23">
            <v>454</v>
          </cell>
          <cell r="N23">
            <v>30.46</v>
          </cell>
          <cell r="O23">
            <v>47.25</v>
          </cell>
          <cell r="P23">
            <v>320</v>
          </cell>
          <cell r="Q23">
            <v>355</v>
          </cell>
          <cell r="R23">
            <v>28</v>
          </cell>
          <cell r="S23">
            <v>29</v>
          </cell>
          <cell r="T23">
            <v>1</v>
          </cell>
          <cell r="U23">
            <v>12</v>
          </cell>
          <cell r="V23">
            <v>23</v>
          </cell>
        </row>
        <row r="23">
          <cell r="X23">
            <v>0.109375</v>
          </cell>
        </row>
        <row r="24">
          <cell r="B24">
            <v>12135</v>
          </cell>
          <cell r="C24" t="str">
            <v>汪婷</v>
          </cell>
          <cell r="D24">
            <v>106569</v>
          </cell>
          <cell r="E24" t="str">
            <v>大悦路店</v>
          </cell>
          <cell r="F24" t="str">
            <v>西北片区</v>
          </cell>
          <cell r="G24">
            <v>0.812865074835112</v>
          </cell>
          <cell r="H24">
            <v>4.454761</v>
          </cell>
          <cell r="I24">
            <v>5.217093</v>
          </cell>
          <cell r="J24">
            <v>1.26756895949994</v>
          </cell>
          <cell r="K24">
            <v>1.41102140328719</v>
          </cell>
          <cell r="L24">
            <v>571</v>
          </cell>
          <cell r="M24">
            <v>583</v>
          </cell>
          <cell r="N24">
            <v>84.69</v>
          </cell>
          <cell r="O24">
            <v>89.49</v>
          </cell>
          <cell r="P24">
            <v>503</v>
          </cell>
          <cell r="Q24">
            <v>514</v>
          </cell>
          <cell r="R24">
            <v>28</v>
          </cell>
          <cell r="S24">
            <v>27</v>
          </cell>
          <cell r="T24">
            <v>-1</v>
          </cell>
          <cell r="U24">
            <v>12</v>
          </cell>
          <cell r="V24">
            <v>-1</v>
          </cell>
          <cell r="W24">
            <v>3</v>
          </cell>
          <cell r="X24">
            <v>0.0218687872763419</v>
          </cell>
        </row>
        <row r="25">
          <cell r="B25">
            <v>11776</v>
          </cell>
          <cell r="C25" t="str">
            <v>杨艳</v>
          </cell>
          <cell r="D25">
            <v>106569</v>
          </cell>
          <cell r="E25" t="str">
            <v>大悦路店</v>
          </cell>
          <cell r="F25" t="str">
            <v>西北片区</v>
          </cell>
          <cell r="G25">
            <v>0.508755485794016</v>
          </cell>
          <cell r="H25">
            <v>4.266615</v>
          </cell>
          <cell r="I25">
            <v>4.077266</v>
          </cell>
          <cell r="J25">
            <v>1.21500638720997</v>
          </cell>
          <cell r="K25">
            <v>1.1621669320677</v>
          </cell>
          <cell r="L25">
            <v>506</v>
          </cell>
          <cell r="M25">
            <v>492</v>
          </cell>
          <cell r="N25">
            <v>82.85</v>
          </cell>
          <cell r="O25">
            <v>82.87</v>
          </cell>
          <cell r="P25">
            <v>471</v>
          </cell>
          <cell r="Q25">
            <v>434</v>
          </cell>
          <cell r="R25">
            <v>26</v>
          </cell>
          <cell r="S25">
            <v>26</v>
          </cell>
          <cell r="T25">
            <v>0</v>
          </cell>
          <cell r="U25">
            <v>12</v>
          </cell>
          <cell r="V25">
            <v>-49</v>
          </cell>
          <cell r="W25">
            <v>36</v>
          </cell>
          <cell r="X25">
            <v>-0.0785562632696391</v>
          </cell>
        </row>
        <row r="26">
          <cell r="B26">
            <v>12157</v>
          </cell>
          <cell r="C26" t="str">
            <v>黄焰</v>
          </cell>
          <cell r="D26">
            <v>106569</v>
          </cell>
          <cell r="E26" t="str">
            <v>大悦路店</v>
          </cell>
          <cell r="F26" t="str">
            <v>西北片区</v>
          </cell>
          <cell r="G26">
            <v>0.790947266615934</v>
          </cell>
          <cell r="H26">
            <v>3.382909</v>
          </cell>
          <cell r="I26">
            <v>5.088679</v>
          </cell>
          <cell r="J26">
            <v>1.049897521541</v>
          </cell>
          <cell r="K26">
            <v>1.31020979523939</v>
          </cell>
          <cell r="L26">
            <v>451</v>
          </cell>
          <cell r="M26">
            <v>579</v>
          </cell>
          <cell r="N26">
            <v>80.93</v>
          </cell>
          <cell r="O26">
            <v>87.86</v>
          </cell>
          <cell r="P26">
            <v>416</v>
          </cell>
          <cell r="Q26">
            <v>483</v>
          </cell>
          <cell r="R26">
            <v>26</v>
          </cell>
          <cell r="S26">
            <v>29</v>
          </cell>
          <cell r="T26">
            <v>3</v>
          </cell>
          <cell r="U26">
            <v>12</v>
          </cell>
          <cell r="V26">
            <v>55</v>
          </cell>
        </row>
        <row r="26">
          <cell r="X26">
            <v>0.161057692307692</v>
          </cell>
        </row>
        <row r="27">
          <cell r="B27">
            <v>12452</v>
          </cell>
          <cell r="C27" t="str">
            <v>孔慧玥</v>
          </cell>
          <cell r="D27">
            <v>106569</v>
          </cell>
          <cell r="E27" t="str">
            <v>大悦路店</v>
          </cell>
          <cell r="F27" t="str">
            <v>西北片区</v>
          </cell>
          <cell r="G27">
            <v>0.506015759766619</v>
          </cell>
          <cell r="H27">
            <v>2.123733</v>
          </cell>
          <cell r="I27">
            <v>2.710165</v>
          </cell>
          <cell r="J27">
            <v>0.637638687349989</v>
          </cell>
          <cell r="K27">
            <v>0.743123971964387</v>
          </cell>
          <cell r="L27">
            <v>586</v>
          </cell>
          <cell r="M27">
            <v>560</v>
          </cell>
          <cell r="N27">
            <v>33.98</v>
          </cell>
          <cell r="O27">
            <v>48.4</v>
          </cell>
          <cell r="P27">
            <v>411</v>
          </cell>
          <cell r="Q27">
            <v>468</v>
          </cell>
          <cell r="R27">
            <v>28</v>
          </cell>
          <cell r="S27">
            <v>28</v>
          </cell>
          <cell r="T27">
            <v>0</v>
          </cell>
          <cell r="U27">
            <v>12</v>
          </cell>
          <cell r="V27">
            <v>45</v>
          </cell>
        </row>
        <row r="27">
          <cell r="X27">
            <v>0.138686131386861</v>
          </cell>
        </row>
        <row r="28">
          <cell r="B28">
            <v>9295</v>
          </cell>
          <cell r="C28" t="str">
            <v>纪莉萍</v>
          </cell>
          <cell r="D28">
            <v>106568</v>
          </cell>
          <cell r="E28" t="str">
            <v>中和公济桥店</v>
          </cell>
          <cell r="F28" t="str">
            <v>东南片区</v>
          </cell>
          <cell r="G28">
            <v>2.36081028031456</v>
          </cell>
          <cell r="H28">
            <v>1.656579</v>
          </cell>
          <cell r="I28">
            <v>2.122095</v>
          </cell>
          <cell r="J28">
            <v>0.50278534287299</v>
          </cell>
          <cell r="K28">
            <v>0.60866056539996</v>
          </cell>
          <cell r="L28">
            <v>317</v>
          </cell>
          <cell r="M28">
            <v>271</v>
          </cell>
          <cell r="N28">
            <v>47.2</v>
          </cell>
          <cell r="O28">
            <v>78.31</v>
          </cell>
          <cell r="P28">
            <v>307</v>
          </cell>
          <cell r="Q28">
            <v>249</v>
          </cell>
          <cell r="R28">
            <v>27</v>
          </cell>
          <cell r="S28">
            <v>25</v>
          </cell>
          <cell r="T28">
            <v>-2</v>
          </cell>
          <cell r="U28">
            <v>6</v>
          </cell>
          <cell r="V28">
            <v>-64</v>
          </cell>
          <cell r="W28">
            <v>48</v>
          </cell>
          <cell r="X28">
            <v>-0.188925081433225</v>
          </cell>
        </row>
        <row r="29">
          <cell r="B29">
            <v>12222</v>
          </cell>
          <cell r="C29" t="str">
            <v>崔露</v>
          </cell>
          <cell r="D29">
            <v>106568</v>
          </cell>
          <cell r="E29" t="str">
            <v>中和公济桥店</v>
          </cell>
          <cell r="F29" t="str">
            <v>东南片区</v>
          </cell>
          <cell r="G29">
            <v>0.736152746067988</v>
          </cell>
          <cell r="H29">
            <v>2.159871</v>
          </cell>
          <cell r="I29">
            <v>1.37267</v>
          </cell>
          <cell r="J29">
            <v>0.63672743079998</v>
          </cell>
          <cell r="K29">
            <v>0.45345204825999</v>
          </cell>
          <cell r="L29">
            <v>472</v>
          </cell>
          <cell r="M29">
            <v>382</v>
          </cell>
          <cell r="N29">
            <v>42.02</v>
          </cell>
          <cell r="O29">
            <v>35.93</v>
          </cell>
          <cell r="P29">
            <v>373</v>
          </cell>
          <cell r="Q29">
            <v>298</v>
          </cell>
          <cell r="R29">
            <v>27</v>
          </cell>
          <cell r="S29">
            <v>25</v>
          </cell>
          <cell r="T29">
            <v>-2</v>
          </cell>
          <cell r="U29">
            <v>12</v>
          </cell>
          <cell r="V29">
            <v>-87</v>
          </cell>
          <cell r="W29">
            <v>48</v>
          </cell>
          <cell r="X29">
            <v>-0.201072386058981</v>
          </cell>
        </row>
        <row r="30">
          <cell r="B30">
            <v>12717</v>
          </cell>
          <cell r="C30" t="str">
            <v>邱如秀</v>
          </cell>
          <cell r="D30">
            <v>106568</v>
          </cell>
          <cell r="E30" t="str">
            <v>中和公济桥店</v>
          </cell>
          <cell r="F30" t="str">
            <v>东南片区</v>
          </cell>
          <cell r="G30">
            <v>0.232043157026893</v>
          </cell>
          <cell r="H30">
            <v>2.795816</v>
          </cell>
          <cell r="I30">
            <v>3.47126</v>
          </cell>
          <cell r="J30">
            <v>1.052297718917</v>
          </cell>
          <cell r="K30">
            <v>1.17147413002339</v>
          </cell>
          <cell r="L30">
            <v>0</v>
          </cell>
          <cell r="M30">
            <v>563</v>
          </cell>
          <cell r="N30">
            <v>50.72</v>
          </cell>
          <cell r="O30">
            <v>61.66</v>
          </cell>
          <cell r="P30">
            <v>406</v>
          </cell>
          <cell r="Q30">
            <v>467</v>
          </cell>
          <cell r="R30">
            <v>18</v>
          </cell>
          <cell r="S30">
            <v>26</v>
          </cell>
          <cell r="T30">
            <v>8</v>
          </cell>
        </row>
        <row r="30">
          <cell r="V30">
            <v>61</v>
          </cell>
        </row>
        <row r="30">
          <cell r="X30">
            <v>0.150246305418719</v>
          </cell>
        </row>
        <row r="31">
          <cell r="B31">
            <v>11319</v>
          </cell>
          <cell r="C31" t="str">
            <v>卫荟垟</v>
          </cell>
          <cell r="D31">
            <v>106485</v>
          </cell>
          <cell r="E31" t="str">
            <v>元华二巷店</v>
          </cell>
          <cell r="F31" t="str">
            <v>东南片区</v>
          </cell>
          <cell r="G31">
            <v>1.50875548579402</v>
          </cell>
          <cell r="H31">
            <v>2.985082</v>
          </cell>
          <cell r="I31">
            <v>3.095735</v>
          </cell>
          <cell r="J31">
            <v>0.52769634319995</v>
          </cell>
          <cell r="K31">
            <v>0.61879046402342</v>
          </cell>
          <cell r="L31">
            <v>806</v>
          </cell>
          <cell r="M31">
            <v>590</v>
          </cell>
          <cell r="N31">
            <v>42.02</v>
          </cell>
          <cell r="O31">
            <v>52.47</v>
          </cell>
          <cell r="P31">
            <v>480</v>
          </cell>
          <cell r="Q31">
            <v>426</v>
          </cell>
          <cell r="R31">
            <v>28</v>
          </cell>
          <cell r="S31">
            <v>26</v>
          </cell>
          <cell r="T31">
            <v>-2</v>
          </cell>
          <cell r="U31">
            <v>8</v>
          </cell>
          <cell r="V31">
            <v>-62</v>
          </cell>
          <cell r="W31">
            <v>48</v>
          </cell>
          <cell r="X31">
            <v>-0.1125</v>
          </cell>
        </row>
        <row r="32">
          <cell r="B32">
            <v>8763</v>
          </cell>
          <cell r="C32" t="str">
            <v>谭凤旭</v>
          </cell>
          <cell r="D32">
            <v>106485</v>
          </cell>
          <cell r="E32" t="str">
            <v>元华二巷店</v>
          </cell>
          <cell r="F32" t="str">
            <v>东南片区</v>
          </cell>
          <cell r="G32">
            <v>6.21834452688991</v>
          </cell>
          <cell r="H32">
            <v>4.861812</v>
          </cell>
          <cell r="I32">
            <v>4.53057</v>
          </cell>
          <cell r="J32">
            <v>1.32965784694799</v>
          </cell>
          <cell r="K32">
            <v>1.12282378492805</v>
          </cell>
          <cell r="L32">
            <v>749</v>
          </cell>
          <cell r="M32">
            <v>544</v>
          </cell>
          <cell r="N32">
            <v>99.06</v>
          </cell>
          <cell r="O32">
            <v>82.6</v>
          </cell>
          <cell r="P32">
            <v>396</v>
          </cell>
          <cell r="Q32">
            <v>428</v>
          </cell>
          <cell r="R32">
            <v>27</v>
          </cell>
          <cell r="S32">
            <v>28</v>
          </cell>
          <cell r="T32">
            <v>1</v>
          </cell>
          <cell r="U32">
            <v>6</v>
          </cell>
          <cell r="V32">
            <v>26</v>
          </cell>
        </row>
        <row r="32">
          <cell r="X32">
            <v>0.0808080808080808</v>
          </cell>
        </row>
        <row r="33">
          <cell r="B33">
            <v>12495</v>
          </cell>
          <cell r="C33" t="str">
            <v>杨昕雨</v>
          </cell>
          <cell r="D33">
            <v>106485</v>
          </cell>
          <cell r="E33" t="str">
            <v>元华二巷店</v>
          </cell>
          <cell r="F33" t="str">
            <v>东南片区</v>
          </cell>
          <cell r="G33">
            <v>0.489577403602235</v>
          </cell>
          <cell r="H33">
            <v>1.882258</v>
          </cell>
          <cell r="I33">
            <v>2.36824</v>
          </cell>
          <cell r="J33">
            <v>0.33952854238542</v>
          </cell>
          <cell r="K33">
            <v>0.34459876581531</v>
          </cell>
          <cell r="L33">
            <v>386</v>
          </cell>
          <cell r="M33">
            <v>542</v>
          </cell>
          <cell r="N33">
            <v>36.97</v>
          </cell>
          <cell r="O33">
            <v>43.69</v>
          </cell>
          <cell r="P33">
            <v>382</v>
          </cell>
          <cell r="Q33">
            <v>410</v>
          </cell>
          <cell r="R33">
            <v>28</v>
          </cell>
          <cell r="S33">
            <v>30</v>
          </cell>
          <cell r="T33">
            <v>2</v>
          </cell>
          <cell r="U33">
            <v>12</v>
          </cell>
          <cell r="V33">
            <v>16</v>
          </cell>
        </row>
        <row r="33">
          <cell r="X33">
            <v>0.0732984293193717</v>
          </cell>
        </row>
        <row r="34">
          <cell r="B34">
            <v>12229</v>
          </cell>
          <cell r="C34" t="str">
            <v>周红梅</v>
          </cell>
          <cell r="D34">
            <v>106485</v>
          </cell>
          <cell r="E34" t="str">
            <v>元华二巷店</v>
          </cell>
          <cell r="F34" t="str">
            <v>东南片区</v>
          </cell>
          <cell r="G34">
            <v>0.736152746067988</v>
          </cell>
          <cell r="H34">
            <v>1.715064</v>
          </cell>
          <cell r="I34">
            <v>2.461839</v>
          </cell>
          <cell r="J34">
            <v>0.335817814478737</v>
          </cell>
          <cell r="K34">
            <v>0.42412739104699</v>
          </cell>
          <cell r="L34">
            <v>438</v>
          </cell>
          <cell r="M34">
            <v>534</v>
          </cell>
          <cell r="N34">
            <v>38.35</v>
          </cell>
          <cell r="O34">
            <v>46.1</v>
          </cell>
          <cell r="P34">
            <v>365</v>
          </cell>
          <cell r="Q34">
            <v>436</v>
          </cell>
          <cell r="R34">
            <v>30</v>
          </cell>
          <cell r="S34">
            <v>30</v>
          </cell>
          <cell r="T34">
            <v>0</v>
          </cell>
          <cell r="U34">
            <v>12</v>
          </cell>
          <cell r="V34">
            <v>59</v>
          </cell>
        </row>
        <row r="34">
          <cell r="X34">
            <v>0.194520547945205</v>
          </cell>
        </row>
        <row r="35">
          <cell r="B35">
            <v>12144</v>
          </cell>
          <cell r="C35" t="str">
            <v>张阿几</v>
          </cell>
          <cell r="D35">
            <v>106399</v>
          </cell>
          <cell r="E35" t="str">
            <v>蜀辉路店</v>
          </cell>
          <cell r="F35" t="str">
            <v>西北片区</v>
          </cell>
          <cell r="G35">
            <v>0.812865074835112</v>
          </cell>
          <cell r="H35">
            <v>4.297001</v>
          </cell>
          <cell r="I35">
            <v>4.401211</v>
          </cell>
          <cell r="J35">
            <v>1.12189829657399</v>
          </cell>
          <cell r="K35">
            <v>1.26603142042497</v>
          </cell>
          <cell r="L35">
            <v>666</v>
          </cell>
          <cell r="M35">
            <v>806</v>
          </cell>
          <cell r="N35">
            <v>49.21</v>
          </cell>
          <cell r="O35">
            <v>54.61</v>
          </cell>
          <cell r="P35">
            <v>595</v>
          </cell>
          <cell r="Q35">
            <v>578</v>
          </cell>
          <cell r="R35">
            <v>29</v>
          </cell>
          <cell r="S35">
            <v>29</v>
          </cell>
          <cell r="T35">
            <v>0</v>
          </cell>
          <cell r="U35">
            <v>12</v>
          </cell>
          <cell r="V35">
            <v>-29</v>
          </cell>
          <cell r="W35">
            <v>36</v>
          </cell>
          <cell r="X35">
            <v>-0.0285714285714286</v>
          </cell>
        </row>
        <row r="36">
          <cell r="B36">
            <v>10860</v>
          </cell>
          <cell r="C36" t="str">
            <v>付能梅</v>
          </cell>
          <cell r="D36">
            <v>106399</v>
          </cell>
          <cell r="E36" t="str">
            <v>蜀辉路店</v>
          </cell>
          <cell r="F36" t="str">
            <v>西北片区</v>
          </cell>
          <cell r="G36">
            <v>3.14711165017758</v>
          </cell>
          <cell r="H36">
            <v>4.535207</v>
          </cell>
          <cell r="I36">
            <v>4.699608</v>
          </cell>
          <cell r="J36">
            <v>1.22624654431103</v>
          </cell>
          <cell r="K36">
            <v>1.23822378659404</v>
          </cell>
          <cell r="L36">
            <v>687</v>
          </cell>
          <cell r="M36">
            <v>786</v>
          </cell>
          <cell r="N36">
            <v>59.34</v>
          </cell>
          <cell r="O36">
            <v>59.79</v>
          </cell>
          <cell r="P36">
            <v>586</v>
          </cell>
          <cell r="Q36">
            <v>600</v>
          </cell>
          <cell r="R36">
            <v>29</v>
          </cell>
          <cell r="S36">
            <v>27</v>
          </cell>
          <cell r="T36">
            <v>-2</v>
          </cell>
          <cell r="U36">
            <v>6</v>
          </cell>
          <cell r="V36">
            <v>8</v>
          </cell>
        </row>
        <row r="36">
          <cell r="X36">
            <v>0.0238907849829352</v>
          </cell>
        </row>
        <row r="37">
          <cell r="B37">
            <v>12158</v>
          </cell>
          <cell r="C37" t="str">
            <v>王佳</v>
          </cell>
          <cell r="D37">
            <v>106399</v>
          </cell>
          <cell r="E37" t="str">
            <v>蜀辉路店</v>
          </cell>
          <cell r="F37" t="str">
            <v>西北片区</v>
          </cell>
          <cell r="G37">
            <v>0.785467814561139</v>
          </cell>
          <cell r="H37">
            <v>4.44831</v>
          </cell>
          <cell r="I37">
            <v>4.798301</v>
          </cell>
          <cell r="J37">
            <v>1.164930954535</v>
          </cell>
          <cell r="K37">
            <v>1.18498455752901</v>
          </cell>
          <cell r="L37">
            <v>713</v>
          </cell>
          <cell r="M37">
            <v>800</v>
          </cell>
          <cell r="N37">
            <v>58.5</v>
          </cell>
          <cell r="O37">
            <v>59.79</v>
          </cell>
          <cell r="P37">
            <v>561</v>
          </cell>
          <cell r="Q37">
            <v>583</v>
          </cell>
          <cell r="R37">
            <v>28</v>
          </cell>
          <cell r="S37">
            <v>28</v>
          </cell>
          <cell r="T37">
            <v>0</v>
          </cell>
          <cell r="U37">
            <v>12</v>
          </cell>
          <cell r="V37">
            <v>10</v>
          </cell>
        </row>
        <row r="37">
          <cell r="X37">
            <v>0.0392156862745098</v>
          </cell>
        </row>
        <row r="38">
          <cell r="B38">
            <v>12146</v>
          </cell>
          <cell r="C38" t="str">
            <v>邓琦</v>
          </cell>
          <cell r="D38">
            <v>105910</v>
          </cell>
          <cell r="E38" t="str">
            <v>紫薇东路店</v>
          </cell>
          <cell r="F38" t="str">
            <v>东南片区</v>
          </cell>
          <cell r="G38">
            <v>0.810125348807714</v>
          </cell>
          <cell r="H38">
            <v>2.26812</v>
          </cell>
          <cell r="I38">
            <v>2.394753</v>
          </cell>
          <cell r="J38">
            <v>0.711580479585789</v>
          </cell>
          <cell r="K38">
            <v>0.62690004416997</v>
          </cell>
          <cell r="L38">
            <v>497</v>
          </cell>
          <cell r="M38">
            <v>463</v>
          </cell>
          <cell r="N38">
            <v>47.55</v>
          </cell>
          <cell r="O38">
            <v>51.72</v>
          </cell>
          <cell r="P38">
            <v>368</v>
          </cell>
          <cell r="Q38">
            <v>354</v>
          </cell>
          <cell r="R38">
            <v>27</v>
          </cell>
          <cell r="S38">
            <v>28</v>
          </cell>
          <cell r="T38">
            <v>1</v>
          </cell>
          <cell r="U38">
            <v>12</v>
          </cell>
          <cell r="V38">
            <v>-26</v>
          </cell>
          <cell r="W38">
            <v>36</v>
          </cell>
          <cell r="X38">
            <v>-0.0380434782608696</v>
          </cell>
        </row>
        <row r="39">
          <cell r="B39">
            <v>12442</v>
          </cell>
          <cell r="C39" t="str">
            <v>廖欣雨</v>
          </cell>
          <cell r="D39">
            <v>105910</v>
          </cell>
          <cell r="E39" t="str">
            <v>紫薇东路店</v>
          </cell>
          <cell r="F39" t="str">
            <v>东南片区</v>
          </cell>
          <cell r="G39">
            <v>0.506015759766619</v>
          </cell>
          <cell r="H39">
            <v>1.310328</v>
          </cell>
          <cell r="I39">
            <v>1.531398</v>
          </cell>
          <cell r="J39">
            <v>0.42165164639865</v>
          </cell>
          <cell r="K39">
            <v>0.360710182349475</v>
          </cell>
          <cell r="L39">
            <v>289</v>
          </cell>
          <cell r="M39">
            <v>403</v>
          </cell>
          <cell r="N39">
            <v>35.32</v>
          </cell>
          <cell r="O39">
            <v>38</v>
          </cell>
          <cell r="P39">
            <v>314</v>
          </cell>
          <cell r="Q39">
            <v>327</v>
          </cell>
          <cell r="R39">
            <v>28</v>
          </cell>
          <cell r="S39">
            <v>28</v>
          </cell>
          <cell r="T39">
            <v>0</v>
          </cell>
          <cell r="U39">
            <v>12</v>
          </cell>
          <cell r="V39">
            <v>1</v>
          </cell>
        </row>
        <row r="39">
          <cell r="X39">
            <v>0.0414012738853503</v>
          </cell>
        </row>
        <row r="40">
          <cell r="B40">
            <v>12485</v>
          </cell>
          <cell r="C40" t="str">
            <v>谢敏</v>
          </cell>
          <cell r="D40">
            <v>105910</v>
          </cell>
          <cell r="E40" t="str">
            <v>紫薇东路店</v>
          </cell>
          <cell r="F40" t="str">
            <v>东南片区</v>
          </cell>
          <cell r="G40">
            <v>0.489577403602235</v>
          </cell>
          <cell r="H40">
            <v>1.590601</v>
          </cell>
          <cell r="I40">
            <v>1.769534</v>
          </cell>
          <cell r="J40">
            <v>0.41889534565799</v>
          </cell>
          <cell r="K40">
            <v>0.464724822393998</v>
          </cell>
          <cell r="L40">
            <v>389</v>
          </cell>
          <cell r="M40">
            <v>485</v>
          </cell>
          <cell r="N40">
            <v>39.67</v>
          </cell>
          <cell r="O40">
            <v>36.49</v>
          </cell>
          <cell r="P40">
            <v>329</v>
          </cell>
          <cell r="Q40">
            <v>383</v>
          </cell>
          <cell r="R40">
            <v>27</v>
          </cell>
          <cell r="S40">
            <v>28</v>
          </cell>
          <cell r="T40">
            <v>1</v>
          </cell>
          <cell r="U40">
            <v>12</v>
          </cell>
          <cell r="V40">
            <v>42</v>
          </cell>
        </row>
        <row r="40">
          <cell r="X40">
            <v>0.164133738601824</v>
          </cell>
        </row>
        <row r="41">
          <cell r="B41">
            <v>11774</v>
          </cell>
          <cell r="C41" t="str">
            <v>曹师</v>
          </cell>
          <cell r="D41">
            <v>105910</v>
          </cell>
          <cell r="E41" t="str">
            <v>紫薇东路店</v>
          </cell>
          <cell r="F41" t="str">
            <v>东南片区</v>
          </cell>
          <cell r="G41">
            <v>0.508755485794016</v>
          </cell>
          <cell r="H41">
            <v>2.407421</v>
          </cell>
          <cell r="I41">
            <v>3.11043</v>
          </cell>
          <cell r="J41">
            <v>0.648054484818972</v>
          </cell>
          <cell r="K41">
            <v>0.726838378300016</v>
          </cell>
          <cell r="L41">
            <v>384</v>
          </cell>
          <cell r="M41">
            <v>520</v>
          </cell>
          <cell r="N41">
            <v>48.15</v>
          </cell>
          <cell r="O41">
            <v>59.82</v>
          </cell>
          <cell r="P41">
            <v>437</v>
          </cell>
          <cell r="Q41">
            <v>399</v>
          </cell>
          <cell r="R41">
            <v>26</v>
          </cell>
          <cell r="S41">
            <v>29</v>
          </cell>
          <cell r="T41">
            <v>3</v>
          </cell>
          <cell r="U41">
            <v>12</v>
          </cell>
          <cell r="V41">
            <v>-50</v>
          </cell>
          <cell r="W41">
            <v>36</v>
          </cell>
          <cell r="X41">
            <v>-0.0869565217391304</v>
          </cell>
        </row>
        <row r="42">
          <cell r="B42">
            <v>12221</v>
          </cell>
          <cell r="C42" t="str">
            <v>宋婷婷</v>
          </cell>
          <cell r="D42">
            <v>105751</v>
          </cell>
          <cell r="E42" t="str">
            <v>中和新下街店</v>
          </cell>
          <cell r="F42" t="str">
            <v>东南片区</v>
          </cell>
          <cell r="G42">
            <v>0.736152746067988</v>
          </cell>
          <cell r="H42">
            <v>3.281824</v>
          </cell>
          <cell r="I42">
            <v>3.267459</v>
          </cell>
          <cell r="J42">
            <v>1.09156700612901</v>
          </cell>
          <cell r="K42">
            <v>1.03942928701475</v>
          </cell>
          <cell r="L42">
            <v>813</v>
          </cell>
          <cell r="M42">
            <v>683</v>
          </cell>
          <cell r="N42">
            <v>45.39</v>
          </cell>
          <cell r="O42">
            <v>47.84</v>
          </cell>
          <cell r="P42">
            <v>518</v>
          </cell>
          <cell r="Q42">
            <v>479</v>
          </cell>
          <cell r="R42">
            <v>28</v>
          </cell>
          <cell r="S42">
            <v>28</v>
          </cell>
          <cell r="T42">
            <v>0</v>
          </cell>
          <cell r="U42">
            <v>12</v>
          </cell>
          <cell r="V42">
            <v>-51</v>
          </cell>
          <cell r="W42">
            <v>48</v>
          </cell>
          <cell r="X42">
            <v>-0.0752895752895753</v>
          </cell>
        </row>
        <row r="43">
          <cell r="B43">
            <v>11622</v>
          </cell>
          <cell r="C43" t="str">
            <v>甘俊莉</v>
          </cell>
          <cell r="D43">
            <v>105751</v>
          </cell>
          <cell r="E43" t="str">
            <v>中和新下街店</v>
          </cell>
          <cell r="F43" t="str">
            <v>东南片区</v>
          </cell>
          <cell r="G43">
            <v>0.37450891045155</v>
          </cell>
          <cell r="H43">
            <v>4.261082</v>
          </cell>
          <cell r="I43">
            <v>5.047808</v>
          </cell>
          <cell r="J43">
            <v>1.69518843549297</v>
          </cell>
          <cell r="K43">
            <v>1.82843278160495</v>
          </cell>
          <cell r="L43">
            <v>778</v>
          </cell>
          <cell r="M43">
            <v>826</v>
          </cell>
          <cell r="N43">
            <v>56.59</v>
          </cell>
          <cell r="O43">
            <v>60.97</v>
          </cell>
          <cell r="P43">
            <v>500</v>
          </cell>
          <cell r="Q43">
            <v>586</v>
          </cell>
          <cell r="R43">
            <v>25</v>
          </cell>
          <cell r="S43">
            <v>26</v>
          </cell>
          <cell r="T43">
            <v>1</v>
          </cell>
          <cell r="U43">
            <v>12</v>
          </cell>
          <cell r="V43">
            <v>74</v>
          </cell>
        </row>
        <row r="43">
          <cell r="X43">
            <v>0.172</v>
          </cell>
        </row>
        <row r="44">
          <cell r="B44">
            <v>12396</v>
          </cell>
          <cell r="C44" t="str">
            <v>罗悦</v>
          </cell>
          <cell r="D44">
            <v>105751</v>
          </cell>
          <cell r="E44" t="str">
            <v>中和新下街店</v>
          </cell>
          <cell r="F44" t="str">
            <v>东南片区</v>
          </cell>
          <cell r="G44">
            <v>0.541632198122783</v>
          </cell>
          <cell r="H44">
            <v>2.454839</v>
          </cell>
          <cell r="I44">
            <v>3.844284</v>
          </cell>
          <cell r="J44">
            <v>0.780273211739991</v>
          </cell>
          <cell r="K44">
            <v>1.19304035697539</v>
          </cell>
          <cell r="L44">
            <v>661</v>
          </cell>
          <cell r="M44">
            <v>874</v>
          </cell>
          <cell r="N44">
            <v>40.31</v>
          </cell>
          <cell r="O44">
            <v>43.98</v>
          </cell>
          <cell r="P44">
            <v>418</v>
          </cell>
          <cell r="Q44">
            <v>600</v>
          </cell>
          <cell r="R44">
            <v>25</v>
          </cell>
          <cell r="S44">
            <v>29</v>
          </cell>
          <cell r="T44">
            <v>4</v>
          </cell>
          <cell r="U44">
            <v>12</v>
          </cell>
          <cell r="V44">
            <v>170</v>
          </cell>
        </row>
        <row r="44">
          <cell r="X44">
            <v>0.435406698564593</v>
          </cell>
        </row>
        <row r="45">
          <cell r="B45">
            <v>12395</v>
          </cell>
          <cell r="C45" t="str">
            <v>吴惠</v>
          </cell>
          <cell r="D45">
            <v>105751</v>
          </cell>
          <cell r="E45" t="str">
            <v>中和新下街店</v>
          </cell>
          <cell r="F45" t="str">
            <v>东南片区</v>
          </cell>
          <cell r="G45">
            <v>0.541632198122783</v>
          </cell>
          <cell r="H45">
            <v>2.676186</v>
          </cell>
          <cell r="I45">
            <v>4.677486</v>
          </cell>
          <cell r="J45">
            <v>0.968037708893679</v>
          </cell>
          <cell r="K45">
            <v>1.45622132853674</v>
          </cell>
          <cell r="L45">
            <v>689</v>
          </cell>
          <cell r="M45">
            <v>817</v>
          </cell>
          <cell r="N45">
            <v>45.75</v>
          </cell>
          <cell r="O45">
            <v>57.25</v>
          </cell>
          <cell r="P45">
            <v>440</v>
          </cell>
          <cell r="Q45">
            <v>564</v>
          </cell>
          <cell r="R45">
            <v>26</v>
          </cell>
          <cell r="S45">
            <v>27</v>
          </cell>
          <cell r="T45">
            <v>1</v>
          </cell>
          <cell r="U45">
            <v>12</v>
          </cell>
          <cell r="V45">
            <v>112</v>
          </cell>
        </row>
        <row r="45">
          <cell r="X45">
            <v>0.281818181818182</v>
          </cell>
        </row>
        <row r="46">
          <cell r="B46">
            <v>9689</v>
          </cell>
          <cell r="C46" t="str">
            <v>黄鑫</v>
          </cell>
          <cell r="D46">
            <v>105396</v>
          </cell>
          <cell r="E46" t="str">
            <v>武侯区航中街店</v>
          </cell>
          <cell r="F46" t="str">
            <v>东南片区</v>
          </cell>
          <cell r="G46">
            <v>4.54163219812278</v>
          </cell>
          <cell r="H46">
            <v>1.919738</v>
          </cell>
          <cell r="I46">
            <v>2.331496</v>
          </cell>
          <cell r="J46">
            <v>0.5996746607138</v>
          </cell>
          <cell r="K46">
            <v>0.714628734535996</v>
          </cell>
          <cell r="L46">
            <v>449</v>
          </cell>
          <cell r="M46">
            <v>472</v>
          </cell>
          <cell r="N46">
            <v>44.65</v>
          </cell>
          <cell r="O46">
            <v>49.4</v>
          </cell>
          <cell r="P46">
            <v>361</v>
          </cell>
          <cell r="Q46">
            <v>364</v>
          </cell>
          <cell r="R46">
            <v>22</v>
          </cell>
          <cell r="S46">
            <v>25</v>
          </cell>
          <cell r="T46">
            <v>3</v>
          </cell>
          <cell r="U46">
            <v>6</v>
          </cell>
          <cell r="V46">
            <v>-3</v>
          </cell>
          <cell r="W46">
            <v>18</v>
          </cell>
          <cell r="X46">
            <v>0.00831024930747922</v>
          </cell>
        </row>
        <row r="47">
          <cell r="B47">
            <v>7369</v>
          </cell>
          <cell r="C47" t="str">
            <v>晏玲</v>
          </cell>
          <cell r="D47">
            <v>105396</v>
          </cell>
          <cell r="E47" t="str">
            <v>武侯区航中街店</v>
          </cell>
          <cell r="F47" t="str">
            <v>东南片区</v>
          </cell>
          <cell r="G47">
            <v>2.49505685565703</v>
          </cell>
          <cell r="H47">
            <v>4.190465</v>
          </cell>
          <cell r="I47">
            <v>3.094586</v>
          </cell>
          <cell r="J47">
            <v>1.25308692740695</v>
          </cell>
          <cell r="K47">
            <v>0.94406256927085</v>
          </cell>
          <cell r="L47">
            <v>580</v>
          </cell>
          <cell r="M47">
            <v>480</v>
          </cell>
          <cell r="N47">
            <v>65.58</v>
          </cell>
          <cell r="O47">
            <v>64.47</v>
          </cell>
          <cell r="P47">
            <v>432</v>
          </cell>
          <cell r="Q47">
            <v>338</v>
          </cell>
          <cell r="R47">
            <v>24</v>
          </cell>
          <cell r="S47">
            <v>28</v>
          </cell>
          <cell r="T47">
            <v>4</v>
          </cell>
          <cell r="U47">
            <v>6</v>
          </cell>
          <cell r="V47">
            <v>-100</v>
          </cell>
          <cell r="W47">
            <v>48</v>
          </cell>
          <cell r="X47">
            <v>-0.217592592592593</v>
          </cell>
        </row>
        <row r="48">
          <cell r="B48">
            <v>12481</v>
          </cell>
          <cell r="C48" t="str">
            <v>唐静</v>
          </cell>
          <cell r="D48">
            <v>105396</v>
          </cell>
          <cell r="E48" t="str">
            <v>武侯区航中街店</v>
          </cell>
          <cell r="F48" t="str">
            <v>东南片区</v>
          </cell>
          <cell r="G48">
            <v>0.489577403602235</v>
          </cell>
          <cell r="H48">
            <v>2.892131</v>
          </cell>
          <cell r="I48">
            <v>2.409965</v>
          </cell>
          <cell r="J48">
            <v>0.98772613896598</v>
          </cell>
          <cell r="K48">
            <v>0.757553578774266</v>
          </cell>
          <cell r="L48">
            <v>589</v>
          </cell>
          <cell r="M48">
            <v>432</v>
          </cell>
          <cell r="N48">
            <v>52.85</v>
          </cell>
          <cell r="O48">
            <v>55.79</v>
          </cell>
          <cell r="P48">
            <v>352</v>
          </cell>
          <cell r="Q48">
            <v>297</v>
          </cell>
          <cell r="R48">
            <v>21</v>
          </cell>
          <cell r="S48">
            <v>28</v>
          </cell>
          <cell r="T48">
            <v>7</v>
          </cell>
          <cell r="U48">
            <v>12</v>
          </cell>
          <cell r="V48">
            <v>-67</v>
          </cell>
          <cell r="W48">
            <v>24</v>
          </cell>
          <cell r="X48">
            <v>-0.15625</v>
          </cell>
        </row>
        <row r="49">
          <cell r="B49">
            <v>12726</v>
          </cell>
          <cell r="C49" t="str">
            <v>李莉萍</v>
          </cell>
          <cell r="D49">
            <v>105396</v>
          </cell>
          <cell r="E49" t="str">
            <v>武侯区航中街店</v>
          </cell>
          <cell r="F49" t="str">
            <v>东南片区</v>
          </cell>
          <cell r="G49">
            <v>0.218344526889906</v>
          </cell>
          <cell r="H49">
            <v>0.527317</v>
          </cell>
          <cell r="I49">
            <v>2.558638</v>
          </cell>
          <cell r="J49">
            <v>0.18313427</v>
          </cell>
          <cell r="K49">
            <v>0.857376920558881</v>
          </cell>
          <cell r="L49">
            <v>0</v>
          </cell>
          <cell r="M49">
            <v>449</v>
          </cell>
          <cell r="N49">
            <v>66.84</v>
          </cell>
          <cell r="O49">
            <v>56.99</v>
          </cell>
          <cell r="P49">
            <v>84</v>
          </cell>
          <cell r="Q49">
            <v>297</v>
          </cell>
          <cell r="R49">
            <v>4</v>
          </cell>
          <cell r="S49">
            <v>29</v>
          </cell>
          <cell r="T49">
            <v>25</v>
          </cell>
        </row>
        <row r="49">
          <cell r="V49">
            <v>213</v>
          </cell>
        </row>
        <row r="49">
          <cell r="X49">
            <v>2.53571428571429</v>
          </cell>
        </row>
        <row r="50">
          <cell r="B50">
            <v>5457</v>
          </cell>
          <cell r="C50" t="str">
            <v>江月红</v>
          </cell>
          <cell r="D50">
            <v>105267</v>
          </cell>
          <cell r="E50" t="str">
            <v>蜀汉东路店</v>
          </cell>
          <cell r="F50" t="str">
            <v>西北片区</v>
          </cell>
          <cell r="G50">
            <v>8.51423493784881</v>
          </cell>
          <cell r="H50">
            <v>4.070077</v>
          </cell>
          <cell r="I50">
            <v>5.991277</v>
          </cell>
          <cell r="J50">
            <v>1.07716824204904</v>
          </cell>
          <cell r="K50">
            <v>1.73537966836703</v>
          </cell>
          <cell r="L50">
            <v>585</v>
          </cell>
          <cell r="M50">
            <v>850</v>
          </cell>
          <cell r="N50">
            <v>68.12</v>
          </cell>
          <cell r="O50">
            <v>70.49</v>
          </cell>
          <cell r="P50">
            <v>509</v>
          </cell>
          <cell r="Q50">
            <v>671</v>
          </cell>
          <cell r="R50">
            <v>25</v>
          </cell>
          <cell r="S50">
            <v>29</v>
          </cell>
          <cell r="T50">
            <v>4</v>
          </cell>
          <cell r="U50">
            <v>6</v>
          </cell>
          <cell r="V50">
            <v>156</v>
          </cell>
        </row>
        <row r="50">
          <cell r="X50">
            <v>0.318271119842829</v>
          </cell>
        </row>
        <row r="51">
          <cell r="B51">
            <v>12234</v>
          </cell>
          <cell r="C51" t="str">
            <v>李洋米</v>
          </cell>
          <cell r="D51">
            <v>105267</v>
          </cell>
          <cell r="E51" t="str">
            <v>蜀汉东路店</v>
          </cell>
          <cell r="F51" t="str">
            <v>西北片区</v>
          </cell>
          <cell r="G51">
            <v>0.749851376204975</v>
          </cell>
          <cell r="H51">
            <v>3.728606</v>
          </cell>
          <cell r="I51">
            <v>5.222729</v>
          </cell>
          <cell r="J51">
            <v>1.20325796075198</v>
          </cell>
          <cell r="K51">
            <v>1.40067748706497</v>
          </cell>
          <cell r="L51">
            <v>659</v>
          </cell>
          <cell r="M51">
            <v>792</v>
          </cell>
          <cell r="N51">
            <v>51.22</v>
          </cell>
          <cell r="O51">
            <v>65.94</v>
          </cell>
          <cell r="P51">
            <v>511</v>
          </cell>
          <cell r="Q51">
            <v>555</v>
          </cell>
          <cell r="R51">
            <v>28</v>
          </cell>
          <cell r="S51">
            <v>27</v>
          </cell>
          <cell r="T51">
            <v>-1</v>
          </cell>
          <cell r="U51">
            <v>12</v>
          </cell>
          <cell r="V51">
            <v>32</v>
          </cell>
        </row>
        <row r="51">
          <cell r="X51">
            <v>0.086105675146771</v>
          </cell>
        </row>
        <row r="52">
          <cell r="B52">
            <v>12514</v>
          </cell>
          <cell r="C52" t="str">
            <v>龚诗清</v>
          </cell>
          <cell r="D52">
            <v>105267</v>
          </cell>
          <cell r="E52" t="str">
            <v>蜀汉东路店</v>
          </cell>
          <cell r="F52" t="str">
            <v>西北片区</v>
          </cell>
          <cell r="G52">
            <v>0.489577403602235</v>
          </cell>
          <cell r="H52">
            <v>1.907807</v>
          </cell>
          <cell r="I52">
            <v>3.216557</v>
          </cell>
          <cell r="J52">
            <v>0.50920537419997</v>
          </cell>
          <cell r="K52">
            <v>0.744045774616979</v>
          </cell>
          <cell r="L52">
            <v>410</v>
          </cell>
          <cell r="M52">
            <v>729</v>
          </cell>
          <cell r="N52">
            <v>45.1</v>
          </cell>
          <cell r="O52">
            <v>44.12</v>
          </cell>
          <cell r="P52">
            <v>338</v>
          </cell>
          <cell r="Q52">
            <v>520</v>
          </cell>
          <cell r="R52">
            <v>23</v>
          </cell>
          <cell r="S52">
            <v>28</v>
          </cell>
          <cell r="T52">
            <v>5</v>
          </cell>
          <cell r="U52">
            <v>12</v>
          </cell>
          <cell r="V52">
            <v>170</v>
          </cell>
        </row>
        <row r="52">
          <cell r="X52">
            <v>0.538461538461538</v>
          </cell>
        </row>
        <row r="53">
          <cell r="B53">
            <v>10857</v>
          </cell>
          <cell r="C53" t="str">
            <v>余济秀</v>
          </cell>
          <cell r="D53">
            <v>105267</v>
          </cell>
          <cell r="E53" t="str">
            <v>蜀汉东路店</v>
          </cell>
          <cell r="F53" t="str">
            <v>西北片区</v>
          </cell>
          <cell r="G53" t="str">
            <v>离职</v>
          </cell>
          <cell r="H53">
            <v>3.761325</v>
          </cell>
          <cell r="I53">
            <v>0.815971</v>
          </cell>
          <cell r="J53">
            <v>1.00692420032296</v>
          </cell>
          <cell r="K53">
            <v>0.22867453039999</v>
          </cell>
          <cell r="L53">
            <v>801</v>
          </cell>
          <cell r="M53">
            <v>159</v>
          </cell>
          <cell r="N53">
            <v>52.1</v>
          </cell>
          <cell r="O53">
            <v>51.32</v>
          </cell>
          <cell r="P53">
            <v>507</v>
          </cell>
          <cell r="Q53">
            <v>149</v>
          </cell>
          <cell r="R53">
            <v>27</v>
          </cell>
          <cell r="S53">
            <v>7</v>
          </cell>
          <cell r="T53">
            <v>-20</v>
          </cell>
          <cell r="U53">
            <v>6</v>
          </cell>
          <cell r="V53">
            <v>12</v>
          </cell>
        </row>
        <row r="53">
          <cell r="X53">
            <v>-0.706114398422091</v>
          </cell>
        </row>
        <row r="54">
          <cell r="B54">
            <v>10218</v>
          </cell>
          <cell r="C54" t="str">
            <v>王旭2</v>
          </cell>
          <cell r="D54">
            <v>104838</v>
          </cell>
          <cell r="E54" t="str">
            <v>崇州蜀州中路店</v>
          </cell>
          <cell r="F54" t="str">
            <v>城郊二片</v>
          </cell>
          <cell r="G54">
            <v>4.2293034309995</v>
          </cell>
          <cell r="H54">
            <v>4.075244</v>
          </cell>
          <cell r="I54">
            <v>3.171603</v>
          </cell>
          <cell r="J54">
            <v>1.06235248763339</v>
          </cell>
          <cell r="K54">
            <v>0.687206701499991</v>
          </cell>
          <cell r="L54">
            <v>777</v>
          </cell>
          <cell r="M54">
            <v>636</v>
          </cell>
          <cell r="N54">
            <v>58.64</v>
          </cell>
          <cell r="O54">
            <v>49.87</v>
          </cell>
          <cell r="P54">
            <v>544</v>
          </cell>
          <cell r="Q54">
            <v>512</v>
          </cell>
          <cell r="R54">
            <v>26</v>
          </cell>
          <cell r="S54">
            <v>29</v>
          </cell>
          <cell r="T54">
            <v>3</v>
          </cell>
          <cell r="U54">
            <v>6</v>
          </cell>
          <cell r="V54">
            <v>-38</v>
          </cell>
          <cell r="W54">
            <v>36</v>
          </cell>
          <cell r="X54">
            <v>-0.0588235294117647</v>
          </cell>
        </row>
        <row r="55">
          <cell r="B55">
            <v>12531</v>
          </cell>
          <cell r="C55" t="str">
            <v>沈艳洁</v>
          </cell>
          <cell r="D55">
            <v>104838</v>
          </cell>
          <cell r="E55" t="str">
            <v>崇州蜀州中路店</v>
          </cell>
          <cell r="F55" t="str">
            <v>城郊二片</v>
          </cell>
          <cell r="G55">
            <v>0.467659595383057</v>
          </cell>
          <cell r="H55">
            <v>2.554025</v>
          </cell>
          <cell r="I55">
            <v>1.914702</v>
          </cell>
          <cell r="J55">
            <v>0.614033753299969</v>
          </cell>
          <cell r="K55">
            <v>0.436322627999977</v>
          </cell>
          <cell r="L55">
            <v>484</v>
          </cell>
          <cell r="M55">
            <v>469</v>
          </cell>
          <cell r="N55">
            <v>41.39</v>
          </cell>
          <cell r="O55">
            <v>40.83</v>
          </cell>
          <cell r="P55">
            <v>489</v>
          </cell>
          <cell r="Q55">
            <v>397</v>
          </cell>
          <cell r="R55">
            <v>28</v>
          </cell>
          <cell r="S55">
            <v>28</v>
          </cell>
          <cell r="T55">
            <v>0</v>
          </cell>
          <cell r="U55">
            <v>12</v>
          </cell>
          <cell r="V55">
            <v>-104</v>
          </cell>
          <cell r="W55">
            <v>72</v>
          </cell>
          <cell r="X55">
            <v>-0.188139059304703</v>
          </cell>
        </row>
        <row r="56">
          <cell r="B56">
            <v>11241</v>
          </cell>
          <cell r="C56" t="str">
            <v>郑娇</v>
          </cell>
          <cell r="D56">
            <v>104838</v>
          </cell>
          <cell r="E56" t="str">
            <v>崇州蜀州中路店</v>
          </cell>
          <cell r="F56" t="str">
            <v>城郊二片</v>
          </cell>
          <cell r="G56">
            <v>2.2293034309995</v>
          </cell>
          <cell r="H56">
            <v>4.409627</v>
          </cell>
          <cell r="I56">
            <v>3.948059</v>
          </cell>
          <cell r="J56">
            <v>1.19110281830799</v>
          </cell>
          <cell r="K56">
            <v>0.98127155419597</v>
          </cell>
          <cell r="L56">
            <v>689</v>
          </cell>
          <cell r="M56">
            <v>581</v>
          </cell>
          <cell r="N56">
            <v>59.51</v>
          </cell>
          <cell r="O56">
            <v>67.75</v>
          </cell>
          <cell r="P56">
            <v>635</v>
          </cell>
          <cell r="Q56">
            <v>518</v>
          </cell>
          <cell r="R56">
            <v>27</v>
          </cell>
          <cell r="S56">
            <v>25</v>
          </cell>
          <cell r="T56">
            <v>-2</v>
          </cell>
          <cell r="U56">
            <v>6</v>
          </cell>
          <cell r="V56">
            <v>-123</v>
          </cell>
          <cell r="W56">
            <v>72</v>
          </cell>
          <cell r="X56">
            <v>-0.184251968503937</v>
          </cell>
        </row>
        <row r="57">
          <cell r="B57">
            <v>12539</v>
          </cell>
          <cell r="C57" t="str">
            <v>苏婷婷</v>
          </cell>
          <cell r="D57">
            <v>104838</v>
          </cell>
          <cell r="E57" t="str">
            <v>崇州蜀州中路店</v>
          </cell>
          <cell r="F57" t="str">
            <v>城郊二片</v>
          </cell>
          <cell r="G57">
            <v>0.467659595383057</v>
          </cell>
          <cell r="H57">
            <v>1.367366</v>
          </cell>
          <cell r="I57">
            <v>1.776315</v>
          </cell>
          <cell r="J57">
            <v>0.352796630500006</v>
          </cell>
          <cell r="K57">
            <v>0.383751442316649</v>
          </cell>
          <cell r="L57">
            <v>236</v>
          </cell>
          <cell r="M57">
            <v>470</v>
          </cell>
          <cell r="N57">
            <v>44.77</v>
          </cell>
          <cell r="O57">
            <v>37.79</v>
          </cell>
          <cell r="P57">
            <v>266</v>
          </cell>
          <cell r="Q57">
            <v>368</v>
          </cell>
          <cell r="R57">
            <v>28</v>
          </cell>
          <cell r="S57">
            <v>28</v>
          </cell>
          <cell r="T57">
            <v>0</v>
          </cell>
          <cell r="U57">
            <v>12</v>
          </cell>
          <cell r="V57">
            <v>90</v>
          </cell>
        </row>
        <row r="57">
          <cell r="X57">
            <v>0.383458646616541</v>
          </cell>
        </row>
        <row r="58">
          <cell r="B58">
            <v>4081</v>
          </cell>
          <cell r="C58" t="str">
            <v>黄梅2</v>
          </cell>
          <cell r="D58">
            <v>104533</v>
          </cell>
          <cell r="E58" t="str">
            <v>大邑潘家街店</v>
          </cell>
          <cell r="F58" t="str">
            <v>大邑片区</v>
          </cell>
          <cell r="G58">
            <v>2.36902945839676</v>
          </cell>
          <cell r="H58">
            <v>3.619772</v>
          </cell>
          <cell r="I58">
            <v>4.543</v>
          </cell>
          <cell r="J58">
            <v>1.02078752279996</v>
          </cell>
          <cell r="K58">
            <v>1.13206669090001</v>
          </cell>
          <cell r="L58">
            <v>690</v>
          </cell>
          <cell r="M58">
            <v>770</v>
          </cell>
          <cell r="N58">
            <v>53.53</v>
          </cell>
          <cell r="O58">
            <v>58.99</v>
          </cell>
          <cell r="P58">
            <v>630</v>
          </cell>
          <cell r="Q58">
            <v>646</v>
          </cell>
          <cell r="R58">
            <v>29</v>
          </cell>
          <cell r="S58">
            <v>28</v>
          </cell>
          <cell r="T58">
            <v>-1</v>
          </cell>
          <cell r="U58">
            <v>6</v>
          </cell>
          <cell r="V58">
            <v>10</v>
          </cell>
        </row>
        <row r="58">
          <cell r="X58">
            <v>0.0253968253968254</v>
          </cell>
        </row>
        <row r="59">
          <cell r="B59">
            <v>11977</v>
          </cell>
          <cell r="C59" t="str">
            <v>李娟</v>
          </cell>
          <cell r="D59">
            <v>104533</v>
          </cell>
          <cell r="E59" t="str">
            <v>大邑潘家街店</v>
          </cell>
          <cell r="F59" t="str">
            <v>大邑片区</v>
          </cell>
          <cell r="G59">
            <v>1.16081028031456</v>
          </cell>
          <cell r="H59">
            <v>3.478865</v>
          </cell>
          <cell r="I59">
            <v>4.216848</v>
          </cell>
          <cell r="J59">
            <v>0.96644447772102</v>
          </cell>
          <cell r="K59">
            <v>1.16050069922999</v>
          </cell>
          <cell r="L59">
            <v>612</v>
          </cell>
          <cell r="M59">
            <v>729</v>
          </cell>
          <cell r="N59">
            <v>55.05</v>
          </cell>
          <cell r="O59">
            <v>57.84</v>
          </cell>
          <cell r="P59">
            <v>551</v>
          </cell>
          <cell r="Q59">
            <v>597</v>
          </cell>
          <cell r="R59">
            <v>28</v>
          </cell>
          <cell r="S59">
            <v>29</v>
          </cell>
          <cell r="T59">
            <v>1</v>
          </cell>
          <cell r="U59">
            <v>8</v>
          </cell>
          <cell r="V59">
            <v>38</v>
          </cell>
        </row>
        <row r="59">
          <cell r="X59">
            <v>0.0834845735027223</v>
          </cell>
        </row>
        <row r="60">
          <cell r="B60">
            <v>12136</v>
          </cell>
          <cell r="C60" t="str">
            <v>闵巧</v>
          </cell>
          <cell r="D60">
            <v>104533</v>
          </cell>
          <cell r="E60" t="str">
            <v>大邑潘家街店</v>
          </cell>
          <cell r="F60" t="str">
            <v>大邑片区</v>
          </cell>
          <cell r="G60">
            <v>0.812865074835112</v>
          </cell>
          <cell r="H60">
            <v>2.852217</v>
          </cell>
          <cell r="I60">
            <v>3.884268</v>
          </cell>
          <cell r="J60">
            <v>0.867873673002989</v>
          </cell>
          <cell r="K60">
            <v>1.02734781347998</v>
          </cell>
          <cell r="L60">
            <v>570</v>
          </cell>
          <cell r="M60">
            <v>708</v>
          </cell>
          <cell r="N60">
            <v>44.85</v>
          </cell>
          <cell r="O60">
            <v>54.86</v>
          </cell>
          <cell r="P60">
            <v>544</v>
          </cell>
          <cell r="Q60">
            <v>573</v>
          </cell>
          <cell r="R60">
            <v>28</v>
          </cell>
          <cell r="S60">
            <v>28</v>
          </cell>
          <cell r="T60">
            <v>0</v>
          </cell>
          <cell r="U60">
            <v>12</v>
          </cell>
          <cell r="V60">
            <v>17</v>
          </cell>
        </row>
        <row r="60">
          <cell r="X60">
            <v>0.0533088235294118</v>
          </cell>
        </row>
        <row r="61">
          <cell r="B61">
            <v>12397</v>
          </cell>
          <cell r="C61" t="str">
            <v>潘霞</v>
          </cell>
          <cell r="D61">
            <v>104430</v>
          </cell>
          <cell r="E61" t="str">
            <v>中和大道店</v>
          </cell>
          <cell r="F61" t="str">
            <v>东南片区</v>
          </cell>
          <cell r="G61">
            <v>0.541632198122783</v>
          </cell>
          <cell r="H61">
            <v>2.33647</v>
          </cell>
          <cell r="I61">
            <v>2.759786</v>
          </cell>
          <cell r="J61">
            <v>0.73688830999999</v>
          </cell>
          <cell r="K61">
            <v>0.80060009409045</v>
          </cell>
          <cell r="L61">
            <v>542</v>
          </cell>
          <cell r="M61">
            <v>609</v>
          </cell>
          <cell r="N61">
            <v>43.32</v>
          </cell>
          <cell r="O61">
            <v>45.32</v>
          </cell>
          <cell r="P61">
            <v>403</v>
          </cell>
          <cell r="Q61">
            <v>407</v>
          </cell>
          <cell r="R61">
            <v>25</v>
          </cell>
          <cell r="S61">
            <v>27</v>
          </cell>
          <cell r="T61">
            <v>2</v>
          </cell>
          <cell r="U61">
            <v>12</v>
          </cell>
          <cell r="V61">
            <v>-8</v>
          </cell>
          <cell r="W61">
            <v>12</v>
          </cell>
          <cell r="X61">
            <v>0.00992555831265509</v>
          </cell>
        </row>
        <row r="62">
          <cell r="B62">
            <v>12220</v>
          </cell>
          <cell r="C62" t="str">
            <v>何海燕</v>
          </cell>
          <cell r="D62">
            <v>104430</v>
          </cell>
          <cell r="E62" t="str">
            <v>中和大道店</v>
          </cell>
          <cell r="F62" t="str">
            <v>东南片区</v>
          </cell>
          <cell r="G62">
            <v>0.736152746067988</v>
          </cell>
          <cell r="H62">
            <v>2.389533</v>
          </cell>
          <cell r="I62">
            <v>2.180022</v>
          </cell>
          <cell r="J62">
            <v>0.6100863217</v>
          </cell>
          <cell r="K62">
            <v>0.565398913313699</v>
          </cell>
          <cell r="L62">
            <v>489</v>
          </cell>
          <cell r="M62">
            <v>493</v>
          </cell>
          <cell r="N62">
            <v>45.49</v>
          </cell>
          <cell r="O62">
            <v>44.22</v>
          </cell>
          <cell r="P62">
            <v>374</v>
          </cell>
          <cell r="Q62">
            <v>368</v>
          </cell>
          <cell r="R62">
            <v>27</v>
          </cell>
          <cell r="S62">
            <v>27</v>
          </cell>
          <cell r="T62">
            <v>0</v>
          </cell>
          <cell r="U62">
            <v>12</v>
          </cell>
          <cell r="V62">
            <v>-18</v>
          </cell>
          <cell r="W62">
            <v>36</v>
          </cell>
          <cell r="X62">
            <v>-0.0160427807486631</v>
          </cell>
        </row>
        <row r="63">
          <cell r="B63">
            <v>5665</v>
          </cell>
          <cell r="C63" t="str">
            <v>周红蓉</v>
          </cell>
          <cell r="D63">
            <v>104430</v>
          </cell>
          <cell r="E63" t="str">
            <v>中和大道店</v>
          </cell>
          <cell r="F63" t="str">
            <v>东南片区</v>
          </cell>
          <cell r="G63">
            <v>8.86491986935566</v>
          </cell>
          <cell r="H63">
            <v>3.010422</v>
          </cell>
          <cell r="I63">
            <v>3.370631</v>
          </cell>
          <cell r="J63">
            <v>0.90479164707599</v>
          </cell>
          <cell r="K63">
            <v>0.799282448282089</v>
          </cell>
          <cell r="L63">
            <v>530</v>
          </cell>
          <cell r="M63">
            <v>591</v>
          </cell>
          <cell r="N63">
            <v>48.22</v>
          </cell>
          <cell r="O63">
            <v>57.03</v>
          </cell>
          <cell r="P63">
            <v>468</v>
          </cell>
          <cell r="Q63">
            <v>445</v>
          </cell>
          <cell r="R63">
            <v>25</v>
          </cell>
          <cell r="S63">
            <v>26</v>
          </cell>
          <cell r="T63">
            <v>1</v>
          </cell>
          <cell r="U63">
            <v>6</v>
          </cell>
          <cell r="V63">
            <v>-29</v>
          </cell>
          <cell r="W63">
            <v>36</v>
          </cell>
          <cell r="X63">
            <v>-0.0491452991452991</v>
          </cell>
        </row>
        <row r="64">
          <cell r="B64">
            <v>12048</v>
          </cell>
          <cell r="C64" t="str">
            <v>李文静</v>
          </cell>
          <cell r="D64">
            <v>104430</v>
          </cell>
          <cell r="E64" t="str">
            <v>中和大道店</v>
          </cell>
          <cell r="F64" t="str">
            <v>东南片区</v>
          </cell>
          <cell r="G64">
            <v>0.988207540588536</v>
          </cell>
          <cell r="H64">
            <v>1.852263</v>
          </cell>
          <cell r="I64">
            <v>2.059909</v>
          </cell>
          <cell r="J64">
            <v>0.456077656671986</v>
          </cell>
          <cell r="K64">
            <v>0.56315427510805</v>
          </cell>
          <cell r="L64">
            <v>432</v>
          </cell>
          <cell r="M64">
            <v>564</v>
          </cell>
          <cell r="N64">
            <v>36</v>
          </cell>
          <cell r="O64">
            <v>36.52</v>
          </cell>
          <cell r="P64">
            <v>392</v>
          </cell>
          <cell r="Q64">
            <v>404</v>
          </cell>
          <cell r="R64">
            <v>27</v>
          </cell>
          <cell r="S64">
            <v>27</v>
          </cell>
          <cell r="T64">
            <v>0</v>
          </cell>
          <cell r="U64">
            <v>12</v>
          </cell>
          <cell r="V64">
            <v>0</v>
          </cell>
        </row>
        <row r="64">
          <cell r="X64">
            <v>0.0306122448979592</v>
          </cell>
        </row>
        <row r="65">
          <cell r="B65">
            <v>11863</v>
          </cell>
          <cell r="C65" t="str">
            <v>黄桃</v>
          </cell>
          <cell r="D65">
            <v>104429</v>
          </cell>
          <cell r="E65" t="str">
            <v>大华街店</v>
          </cell>
          <cell r="F65" t="str">
            <v>西北片区</v>
          </cell>
          <cell r="G65">
            <v>1.34163219812278</v>
          </cell>
          <cell r="H65">
            <v>1.331503</v>
          </cell>
          <cell r="I65">
            <v>0.241238</v>
          </cell>
          <cell r="J65">
            <v>0.23971437999998</v>
          </cell>
          <cell r="K65">
            <v>0.05174446999999</v>
          </cell>
          <cell r="L65">
            <v>401</v>
          </cell>
          <cell r="M65">
            <v>43</v>
          </cell>
          <cell r="N65">
            <v>52</v>
          </cell>
          <cell r="O65">
            <v>56.1</v>
          </cell>
          <cell r="P65">
            <v>255</v>
          </cell>
          <cell r="Q65">
            <v>63</v>
          </cell>
          <cell r="R65">
            <v>20</v>
          </cell>
          <cell r="S65">
            <v>6</v>
          </cell>
          <cell r="T65">
            <v>-14</v>
          </cell>
          <cell r="U65">
            <v>8</v>
          </cell>
          <cell r="V65">
            <v>-22</v>
          </cell>
          <cell r="W65">
            <v>40</v>
          </cell>
          <cell r="X65">
            <v>-0.752941176470588</v>
          </cell>
        </row>
        <row r="66">
          <cell r="B66">
            <v>12255</v>
          </cell>
          <cell r="C66" t="str">
            <v>林禹帅</v>
          </cell>
          <cell r="D66">
            <v>104429</v>
          </cell>
          <cell r="E66" t="str">
            <v>大华街店</v>
          </cell>
          <cell r="F66" t="str">
            <v>西北片区</v>
          </cell>
          <cell r="G66">
            <v>0.697796581684427</v>
          </cell>
          <cell r="H66">
            <v>2.368867</v>
          </cell>
          <cell r="I66">
            <v>4.830665</v>
          </cell>
          <cell r="J66">
            <v>0.29080287293004</v>
          </cell>
          <cell r="K66">
            <v>1.08010916678401</v>
          </cell>
          <cell r="L66">
            <v>357</v>
          </cell>
          <cell r="M66">
            <v>436</v>
          </cell>
          <cell r="N66">
            <v>63.34</v>
          </cell>
          <cell r="O66">
            <v>110.8</v>
          </cell>
          <cell r="P66">
            <v>340</v>
          </cell>
          <cell r="Q66">
            <v>417</v>
          </cell>
          <cell r="R66">
            <v>26</v>
          </cell>
          <cell r="S66">
            <v>29</v>
          </cell>
          <cell r="T66">
            <v>3</v>
          </cell>
          <cell r="U66">
            <v>12</v>
          </cell>
          <cell r="V66">
            <v>65</v>
          </cell>
        </row>
        <row r="66">
          <cell r="X66">
            <v>0.226470588235294</v>
          </cell>
        </row>
        <row r="67">
          <cell r="B67">
            <v>12219</v>
          </cell>
          <cell r="C67" t="str">
            <v>黄淑琴</v>
          </cell>
          <cell r="D67">
            <v>104429</v>
          </cell>
          <cell r="E67" t="str">
            <v>大华街店</v>
          </cell>
          <cell r="F67" t="str">
            <v>西北片区</v>
          </cell>
          <cell r="G67">
            <v>0.736152746067988</v>
          </cell>
          <cell r="H67">
            <v>1.752484</v>
          </cell>
          <cell r="I67">
            <v>3.021083</v>
          </cell>
          <cell r="J67">
            <v>0.262899816269929</v>
          </cell>
          <cell r="K67">
            <v>0.673352137515359</v>
          </cell>
          <cell r="L67">
            <v>353</v>
          </cell>
          <cell r="M67">
            <v>424</v>
          </cell>
          <cell r="N67">
            <v>55.11</v>
          </cell>
          <cell r="O67">
            <v>71.25</v>
          </cell>
          <cell r="P67">
            <v>279</v>
          </cell>
          <cell r="Q67">
            <v>369</v>
          </cell>
          <cell r="R67">
            <v>28</v>
          </cell>
          <cell r="S67">
            <v>29</v>
          </cell>
          <cell r="T67">
            <v>1</v>
          </cell>
          <cell r="U67">
            <v>12</v>
          </cell>
          <cell r="V67">
            <v>78</v>
          </cell>
        </row>
        <row r="67">
          <cell r="X67">
            <v>0.32258064516129</v>
          </cell>
        </row>
        <row r="68">
          <cell r="B68">
            <v>12441</v>
          </cell>
          <cell r="C68" t="str">
            <v>周倩</v>
          </cell>
          <cell r="D68">
            <v>104429</v>
          </cell>
          <cell r="E68" t="str">
            <v>大华街店</v>
          </cell>
          <cell r="F68" t="str">
            <v>西北片区</v>
          </cell>
          <cell r="G68">
            <v>0.506015759766619</v>
          </cell>
          <cell r="H68">
            <v>1.311678</v>
          </cell>
          <cell r="I68">
            <v>1.959216</v>
          </cell>
          <cell r="J68">
            <v>0.30512175974931</v>
          </cell>
          <cell r="K68">
            <v>0.395607284969999</v>
          </cell>
          <cell r="L68">
            <v>317</v>
          </cell>
          <cell r="M68">
            <v>485</v>
          </cell>
          <cell r="N68">
            <v>36.44</v>
          </cell>
          <cell r="O68">
            <v>40.4</v>
          </cell>
          <cell r="P68">
            <v>286</v>
          </cell>
          <cell r="Q68">
            <v>395</v>
          </cell>
          <cell r="R68">
            <v>27</v>
          </cell>
          <cell r="S68">
            <v>30</v>
          </cell>
          <cell r="T68">
            <v>3</v>
          </cell>
          <cell r="U68">
            <v>12</v>
          </cell>
          <cell r="V68">
            <v>97</v>
          </cell>
        </row>
        <row r="68">
          <cell r="X68">
            <v>0.381118881118881</v>
          </cell>
        </row>
        <row r="69">
          <cell r="B69">
            <v>6472</v>
          </cell>
          <cell r="C69" t="str">
            <v>胡建梅</v>
          </cell>
          <cell r="D69">
            <v>104428</v>
          </cell>
          <cell r="E69" t="str">
            <v>崇州永康东路店</v>
          </cell>
          <cell r="F69" t="str">
            <v>城郊二片</v>
          </cell>
          <cell r="G69">
            <v>8.38820754058854</v>
          </cell>
          <cell r="H69">
            <v>5.140487</v>
          </cell>
          <cell r="I69">
            <v>6.656908</v>
          </cell>
          <cell r="J69">
            <v>1.45558718455998</v>
          </cell>
          <cell r="K69">
            <v>1.68040562698978</v>
          </cell>
          <cell r="L69">
            <v>594</v>
          </cell>
          <cell r="M69">
            <v>750</v>
          </cell>
          <cell r="N69">
            <v>73.73</v>
          </cell>
          <cell r="O69">
            <v>88.19</v>
          </cell>
          <cell r="P69">
            <v>604</v>
          </cell>
          <cell r="Q69">
            <v>570</v>
          </cell>
          <cell r="R69">
            <v>28</v>
          </cell>
          <cell r="S69">
            <v>28</v>
          </cell>
          <cell r="T69">
            <v>0</v>
          </cell>
          <cell r="U69">
            <v>6</v>
          </cell>
          <cell r="V69">
            <v>-40</v>
          </cell>
          <cell r="W69">
            <v>36</v>
          </cell>
          <cell r="X69">
            <v>-0.0562913907284768</v>
          </cell>
        </row>
        <row r="70">
          <cell r="B70">
            <v>12530</v>
          </cell>
          <cell r="C70" t="str">
            <v>李茂霞</v>
          </cell>
          <cell r="D70">
            <v>104428</v>
          </cell>
          <cell r="E70" t="str">
            <v>崇州永康东路店</v>
          </cell>
          <cell r="F70" t="str">
            <v>城郊二片</v>
          </cell>
          <cell r="G70">
            <v>0.467659595383057</v>
          </cell>
          <cell r="H70">
            <v>2.900916</v>
          </cell>
          <cell r="I70">
            <v>2.606987</v>
          </cell>
          <cell r="J70">
            <v>0.778858185249978</v>
          </cell>
          <cell r="K70">
            <v>0.748834474515379</v>
          </cell>
          <cell r="L70">
            <v>404</v>
          </cell>
          <cell r="M70">
            <v>533</v>
          </cell>
          <cell r="N70">
            <v>54.43</v>
          </cell>
          <cell r="O70">
            <v>48.91</v>
          </cell>
          <cell r="P70">
            <v>424</v>
          </cell>
          <cell r="Q70">
            <v>403</v>
          </cell>
          <cell r="R70">
            <v>27</v>
          </cell>
          <cell r="S70">
            <v>28</v>
          </cell>
          <cell r="T70">
            <v>1</v>
          </cell>
          <cell r="U70">
            <v>12</v>
          </cell>
          <cell r="V70">
            <v>-33</v>
          </cell>
          <cell r="W70">
            <v>36</v>
          </cell>
          <cell r="X70">
            <v>-0.0495283018867925</v>
          </cell>
        </row>
        <row r="71">
          <cell r="B71">
            <v>9841</v>
          </cell>
          <cell r="C71" t="str">
            <v>邓洋</v>
          </cell>
          <cell r="D71">
            <v>104428</v>
          </cell>
          <cell r="E71" t="str">
            <v>崇州永康东路店</v>
          </cell>
          <cell r="F71" t="str">
            <v>城郊二片</v>
          </cell>
          <cell r="G71">
            <v>2.17724863647895</v>
          </cell>
          <cell r="H71">
            <v>3.957677</v>
          </cell>
          <cell r="I71">
            <v>4.174172</v>
          </cell>
          <cell r="J71">
            <v>1.19295828764001</v>
          </cell>
          <cell r="K71">
            <v>1.15836144443995</v>
          </cell>
          <cell r="L71">
            <v>524</v>
          </cell>
          <cell r="M71">
            <v>600</v>
          </cell>
          <cell r="N71">
            <v>66.19</v>
          </cell>
          <cell r="O71">
            <v>69.57</v>
          </cell>
          <cell r="P71">
            <v>476</v>
          </cell>
          <cell r="Q71">
            <v>462</v>
          </cell>
          <cell r="R71">
            <v>26</v>
          </cell>
          <cell r="S71">
            <v>27</v>
          </cell>
          <cell r="T71">
            <v>1</v>
          </cell>
          <cell r="U71">
            <v>6</v>
          </cell>
          <cell r="V71">
            <v>-20</v>
          </cell>
          <cell r="W71">
            <v>36</v>
          </cell>
          <cell r="X71">
            <v>-0.0294117647058824</v>
          </cell>
        </row>
        <row r="72">
          <cell r="B72">
            <v>11446</v>
          </cell>
          <cell r="C72" t="str">
            <v>杨菊</v>
          </cell>
          <cell r="D72">
            <v>104428</v>
          </cell>
          <cell r="E72" t="str">
            <v>崇州永康东路店</v>
          </cell>
          <cell r="F72" t="str">
            <v>城郊二片</v>
          </cell>
          <cell r="G72">
            <v>1.74711165017758</v>
          </cell>
          <cell r="H72">
            <v>4.375424</v>
          </cell>
          <cell r="I72">
            <v>3.658252</v>
          </cell>
          <cell r="J72">
            <v>1.27204522749997</v>
          </cell>
          <cell r="K72">
            <v>0.90350420074993</v>
          </cell>
          <cell r="L72">
            <v>393</v>
          </cell>
          <cell r="M72">
            <v>572</v>
          </cell>
          <cell r="N72">
            <v>68.99</v>
          </cell>
          <cell r="O72">
            <v>63.96</v>
          </cell>
          <cell r="P72">
            <v>474</v>
          </cell>
          <cell r="Q72">
            <v>481</v>
          </cell>
          <cell r="R72">
            <v>27</v>
          </cell>
          <cell r="S72">
            <v>29</v>
          </cell>
          <cell r="T72">
            <v>2</v>
          </cell>
          <cell r="U72">
            <v>8</v>
          </cell>
          <cell r="V72">
            <v>-1</v>
          </cell>
          <cell r="W72">
            <v>5</v>
          </cell>
          <cell r="X72">
            <v>0.0147679324894515</v>
          </cell>
        </row>
        <row r="73">
          <cell r="B73">
            <v>9682</v>
          </cell>
          <cell r="C73" t="str">
            <v>刘思蝶</v>
          </cell>
          <cell r="D73">
            <v>103639</v>
          </cell>
          <cell r="E73" t="str">
            <v>金马河路店</v>
          </cell>
          <cell r="F73" t="str">
            <v>东南片区</v>
          </cell>
          <cell r="G73">
            <v>4.54163219812278</v>
          </cell>
          <cell r="H73">
            <v>6.833162</v>
          </cell>
          <cell r="I73">
            <v>6.199564</v>
          </cell>
          <cell r="J73">
            <v>2.16942745434995</v>
          </cell>
          <cell r="K73">
            <v>1.93675789611196</v>
          </cell>
          <cell r="L73">
            <v>781</v>
          </cell>
          <cell r="M73">
            <v>899</v>
          </cell>
          <cell r="N73">
            <v>74.9</v>
          </cell>
          <cell r="O73">
            <v>68.96</v>
          </cell>
          <cell r="P73">
            <v>598</v>
          </cell>
          <cell r="Q73">
            <v>573</v>
          </cell>
          <cell r="R73">
            <v>26</v>
          </cell>
          <cell r="S73">
            <v>30</v>
          </cell>
          <cell r="T73">
            <v>4</v>
          </cell>
          <cell r="U73">
            <v>6</v>
          </cell>
          <cell r="V73">
            <v>-31</v>
          </cell>
          <cell r="W73">
            <v>36</v>
          </cell>
          <cell r="X73">
            <v>-0.0418060200668896</v>
          </cell>
        </row>
        <row r="74">
          <cell r="B74">
            <v>12454</v>
          </cell>
          <cell r="C74" t="str">
            <v>韩守玉</v>
          </cell>
          <cell r="D74">
            <v>103639</v>
          </cell>
          <cell r="E74" t="str">
            <v>金马河路店</v>
          </cell>
          <cell r="F74" t="str">
            <v>东南片区</v>
          </cell>
          <cell r="G74">
            <v>0.506015759766619</v>
          </cell>
          <cell r="H74">
            <v>2.196476</v>
          </cell>
          <cell r="I74">
            <v>2.177191</v>
          </cell>
          <cell r="J74">
            <v>0.6674855977</v>
          </cell>
          <cell r="K74">
            <v>0.622939005220029</v>
          </cell>
          <cell r="L74">
            <v>441</v>
          </cell>
          <cell r="M74">
            <v>510</v>
          </cell>
          <cell r="N74">
            <v>37.29</v>
          </cell>
          <cell r="O74">
            <v>42.69</v>
          </cell>
          <cell r="P74">
            <v>453</v>
          </cell>
          <cell r="Q74">
            <v>396</v>
          </cell>
          <cell r="R74">
            <v>26</v>
          </cell>
          <cell r="S74">
            <v>28</v>
          </cell>
          <cell r="T74">
            <v>2</v>
          </cell>
          <cell r="U74">
            <v>12</v>
          </cell>
          <cell r="V74">
            <v>-69</v>
          </cell>
          <cell r="W74">
            <v>48</v>
          </cell>
          <cell r="X74">
            <v>-0.125827814569536</v>
          </cell>
        </row>
        <row r="75">
          <cell r="B75">
            <v>11382</v>
          </cell>
          <cell r="C75" t="str">
            <v>刘春花</v>
          </cell>
          <cell r="D75">
            <v>103639</v>
          </cell>
          <cell r="E75" t="str">
            <v>金马河路店</v>
          </cell>
          <cell r="F75" t="str">
            <v>东南片区</v>
          </cell>
          <cell r="G75">
            <v>1.80738562278032</v>
          </cell>
          <cell r="H75">
            <v>6.215343</v>
          </cell>
          <cell r="I75">
            <v>7.753303</v>
          </cell>
          <cell r="J75">
            <v>2.15904865519802</v>
          </cell>
          <cell r="K75">
            <v>2.64735631815201</v>
          </cell>
          <cell r="L75">
            <v>882</v>
          </cell>
          <cell r="M75">
            <v>845</v>
          </cell>
          <cell r="N75">
            <v>64.41</v>
          </cell>
          <cell r="O75">
            <v>91.76</v>
          </cell>
          <cell r="P75">
            <v>624</v>
          </cell>
          <cell r="Q75">
            <v>570</v>
          </cell>
          <cell r="R75">
            <v>30</v>
          </cell>
          <cell r="S75">
            <v>29</v>
          </cell>
          <cell r="T75">
            <v>-1</v>
          </cell>
          <cell r="U75">
            <v>8</v>
          </cell>
          <cell r="V75">
            <v>-62</v>
          </cell>
          <cell r="W75">
            <v>48</v>
          </cell>
          <cell r="X75">
            <v>-0.0865384615384615</v>
          </cell>
        </row>
        <row r="76">
          <cell r="B76">
            <v>12164</v>
          </cell>
          <cell r="C76" t="str">
            <v>刘建芳</v>
          </cell>
          <cell r="D76">
            <v>103639</v>
          </cell>
          <cell r="E76" t="str">
            <v>金马河路店</v>
          </cell>
          <cell r="F76" t="str">
            <v>东南片区</v>
          </cell>
          <cell r="G76">
            <v>0.788207540588536</v>
          </cell>
          <cell r="H76">
            <v>5.049805</v>
          </cell>
          <cell r="I76">
            <v>5.570233</v>
          </cell>
          <cell r="J76">
            <v>1.63259017173999</v>
          </cell>
          <cell r="K76">
            <v>1.84440153455595</v>
          </cell>
          <cell r="L76">
            <v>884</v>
          </cell>
          <cell r="M76">
            <v>853</v>
          </cell>
          <cell r="N76">
            <v>57</v>
          </cell>
          <cell r="O76">
            <v>65.3</v>
          </cell>
          <cell r="P76">
            <v>626</v>
          </cell>
          <cell r="Q76">
            <v>589</v>
          </cell>
          <cell r="R76">
            <v>28</v>
          </cell>
          <cell r="S76">
            <v>29</v>
          </cell>
          <cell r="T76">
            <v>1</v>
          </cell>
          <cell r="U76">
            <v>12</v>
          </cell>
          <cell r="V76">
            <v>-49</v>
          </cell>
          <cell r="W76">
            <v>36</v>
          </cell>
          <cell r="X76">
            <v>-0.0591054313099042</v>
          </cell>
        </row>
        <row r="77">
          <cell r="B77">
            <v>6306</v>
          </cell>
          <cell r="C77" t="str">
            <v>黄敏</v>
          </cell>
          <cell r="D77">
            <v>103199</v>
          </cell>
          <cell r="E77" t="str">
            <v>西林一街店</v>
          </cell>
          <cell r="F77" t="str">
            <v>西北片区</v>
          </cell>
          <cell r="G77">
            <v>2.71423493784881</v>
          </cell>
          <cell r="H77">
            <v>5.782427</v>
          </cell>
          <cell r="I77">
            <v>7.132931</v>
          </cell>
          <cell r="J77">
            <v>2.03784565229096</v>
          </cell>
          <cell r="K77">
            <v>2.40951874608538</v>
          </cell>
          <cell r="L77">
            <v>1188</v>
          </cell>
          <cell r="M77">
            <v>1383</v>
          </cell>
          <cell r="N77">
            <v>42.54</v>
          </cell>
          <cell r="O77">
            <v>51.58</v>
          </cell>
          <cell r="P77">
            <v>788</v>
          </cell>
          <cell r="Q77">
            <v>772</v>
          </cell>
          <cell r="R77">
            <v>29</v>
          </cell>
          <cell r="S77">
            <v>29</v>
          </cell>
          <cell r="T77">
            <v>0</v>
          </cell>
          <cell r="U77">
            <v>6</v>
          </cell>
          <cell r="V77">
            <v>-22</v>
          </cell>
          <cell r="W77">
            <v>36</v>
          </cell>
          <cell r="X77">
            <v>-0.0203045685279188</v>
          </cell>
        </row>
        <row r="78">
          <cell r="B78">
            <v>11796</v>
          </cell>
          <cell r="C78" t="str">
            <v>曾抗历</v>
          </cell>
          <cell r="D78">
            <v>103199</v>
          </cell>
          <cell r="E78" t="str">
            <v>西林一街店</v>
          </cell>
          <cell r="F78" t="str">
            <v>西北片区</v>
          </cell>
          <cell r="G78">
            <v>1.45670069127347</v>
          </cell>
          <cell r="H78">
            <v>4.514493</v>
          </cell>
          <cell r="I78">
            <v>7.316854</v>
          </cell>
          <cell r="J78">
            <v>1.53971798091404</v>
          </cell>
          <cell r="K78">
            <v>2.23877912150195</v>
          </cell>
          <cell r="L78">
            <v>1128</v>
          </cell>
          <cell r="M78">
            <v>1186</v>
          </cell>
          <cell r="N78">
            <v>47.99</v>
          </cell>
          <cell r="O78">
            <v>60.89</v>
          </cell>
          <cell r="P78">
            <v>598</v>
          </cell>
          <cell r="Q78">
            <v>670</v>
          </cell>
          <cell r="R78">
            <v>27</v>
          </cell>
          <cell r="S78">
            <v>26</v>
          </cell>
          <cell r="T78">
            <v>-1</v>
          </cell>
          <cell r="U78">
            <v>8</v>
          </cell>
          <cell r="V78">
            <v>64</v>
          </cell>
        </row>
        <row r="78">
          <cell r="X78">
            <v>0.120401337792642</v>
          </cell>
        </row>
        <row r="79">
          <cell r="B79">
            <v>12449</v>
          </cell>
          <cell r="C79" t="str">
            <v>李雪梅</v>
          </cell>
          <cell r="D79">
            <v>103199</v>
          </cell>
          <cell r="E79" t="str">
            <v>西林一街店</v>
          </cell>
          <cell r="F79" t="str">
            <v>西北片区</v>
          </cell>
          <cell r="G79">
            <v>0.506015759766619</v>
          </cell>
          <cell r="H79">
            <v>2.190967</v>
          </cell>
          <cell r="I79">
            <v>3.55385</v>
          </cell>
          <cell r="J79">
            <v>0.453401111252</v>
          </cell>
          <cell r="K79">
            <v>0.765329360030024</v>
          </cell>
          <cell r="L79">
            <v>591</v>
          </cell>
          <cell r="M79">
            <v>1151</v>
          </cell>
          <cell r="N79">
            <v>26.95</v>
          </cell>
          <cell r="O79">
            <v>30.88</v>
          </cell>
          <cell r="P79">
            <v>492</v>
          </cell>
          <cell r="Q79">
            <v>586</v>
          </cell>
          <cell r="R79">
            <v>28</v>
          </cell>
          <cell r="S79">
            <v>29</v>
          </cell>
          <cell r="T79">
            <v>1</v>
          </cell>
          <cell r="U79">
            <v>12</v>
          </cell>
          <cell r="V79">
            <v>82</v>
          </cell>
        </row>
        <row r="79">
          <cell r="X79">
            <v>0.191056910569106</v>
          </cell>
        </row>
        <row r="80">
          <cell r="B80">
            <v>12480</v>
          </cell>
          <cell r="C80" t="str">
            <v>邓磊</v>
          </cell>
          <cell r="D80">
            <v>103198</v>
          </cell>
          <cell r="E80" t="str">
            <v>贝森北路店</v>
          </cell>
          <cell r="F80" t="str">
            <v>西北片区</v>
          </cell>
          <cell r="G80">
            <v>0.489577403602235</v>
          </cell>
          <cell r="H80">
            <v>3.330821</v>
          </cell>
          <cell r="I80">
            <v>3.807038</v>
          </cell>
          <cell r="J80">
            <v>0.848725145490149</v>
          </cell>
          <cell r="K80">
            <v>0.898322968363972</v>
          </cell>
          <cell r="L80">
            <v>823</v>
          </cell>
          <cell r="M80">
            <v>866</v>
          </cell>
          <cell r="N80">
            <v>39.54</v>
          </cell>
          <cell r="O80">
            <v>43.96</v>
          </cell>
          <cell r="P80">
            <v>579</v>
          </cell>
          <cell r="Q80">
            <v>582</v>
          </cell>
          <cell r="R80">
            <v>26</v>
          </cell>
          <cell r="S80">
            <v>29</v>
          </cell>
          <cell r="T80">
            <v>3</v>
          </cell>
          <cell r="U80">
            <v>12</v>
          </cell>
          <cell r="V80">
            <v>-9</v>
          </cell>
          <cell r="W80">
            <v>13.5</v>
          </cell>
          <cell r="X80">
            <v>0.00518134715025907</v>
          </cell>
        </row>
        <row r="81">
          <cell r="B81">
            <v>12208</v>
          </cell>
          <cell r="C81" t="str">
            <v>何倩</v>
          </cell>
          <cell r="D81">
            <v>103198</v>
          </cell>
          <cell r="E81" t="str">
            <v>贝森北路店</v>
          </cell>
          <cell r="F81" t="str">
            <v>西北片区</v>
          </cell>
          <cell r="G81">
            <v>0.736152746067988</v>
          </cell>
          <cell r="H81">
            <v>5.615759</v>
          </cell>
          <cell r="I81">
            <v>5.591337</v>
          </cell>
          <cell r="J81">
            <v>1.33408886684393</v>
          </cell>
          <cell r="K81">
            <v>1.31365606429996</v>
          </cell>
          <cell r="L81">
            <v>1040</v>
          </cell>
          <cell r="M81">
            <v>1004</v>
          </cell>
          <cell r="N81">
            <v>48.25</v>
          </cell>
          <cell r="O81">
            <v>55.69</v>
          </cell>
          <cell r="P81">
            <v>689</v>
          </cell>
          <cell r="Q81">
            <v>630</v>
          </cell>
          <cell r="R81">
            <v>28</v>
          </cell>
          <cell r="S81">
            <v>28</v>
          </cell>
          <cell r="T81">
            <v>0</v>
          </cell>
          <cell r="U81">
            <v>12</v>
          </cell>
          <cell r="V81">
            <v>-71</v>
          </cell>
          <cell r="W81">
            <v>48</v>
          </cell>
          <cell r="X81">
            <v>-0.0856313497822932</v>
          </cell>
        </row>
        <row r="82">
          <cell r="B82">
            <v>12508</v>
          </cell>
          <cell r="C82" t="str">
            <v>彭晓媛</v>
          </cell>
          <cell r="D82">
            <v>103198</v>
          </cell>
          <cell r="E82" t="str">
            <v>贝森北路店</v>
          </cell>
          <cell r="F82" t="str">
            <v>西北片区</v>
          </cell>
          <cell r="G82">
            <v>0.489577403602235</v>
          </cell>
          <cell r="H82">
            <v>4.821479</v>
          </cell>
          <cell r="I82">
            <v>4.282537</v>
          </cell>
          <cell r="J82">
            <v>1.40227490838806</v>
          </cell>
          <cell r="K82">
            <v>0.90243734945561</v>
          </cell>
          <cell r="L82">
            <v>808</v>
          </cell>
          <cell r="M82">
            <v>920</v>
          </cell>
          <cell r="N82">
            <v>51.23</v>
          </cell>
          <cell r="O82">
            <v>46.55</v>
          </cell>
          <cell r="P82">
            <v>643</v>
          </cell>
          <cell r="Q82">
            <v>617</v>
          </cell>
          <cell r="R82">
            <v>27</v>
          </cell>
          <cell r="S82">
            <v>28</v>
          </cell>
          <cell r="T82">
            <v>1</v>
          </cell>
          <cell r="U82">
            <v>12</v>
          </cell>
          <cell r="V82">
            <v>-38</v>
          </cell>
          <cell r="W82">
            <v>18</v>
          </cell>
          <cell r="X82">
            <v>-0.0404354587869362</v>
          </cell>
        </row>
        <row r="83">
          <cell r="B83">
            <v>4086</v>
          </cell>
          <cell r="C83" t="str">
            <v>高文棋</v>
          </cell>
          <cell r="D83">
            <v>103198</v>
          </cell>
          <cell r="E83" t="str">
            <v>贝森北路店</v>
          </cell>
          <cell r="F83" t="str">
            <v>西北片区</v>
          </cell>
          <cell r="G83">
            <v>10.1991664446981</v>
          </cell>
          <cell r="H83">
            <v>6.962354</v>
          </cell>
          <cell r="I83">
            <v>9.038289</v>
          </cell>
          <cell r="J83">
            <v>1.8049862489383</v>
          </cell>
          <cell r="K83">
            <v>1.95626261688262</v>
          </cell>
          <cell r="L83">
            <v>1036</v>
          </cell>
          <cell r="M83">
            <v>1213</v>
          </cell>
          <cell r="N83">
            <v>75.7</v>
          </cell>
          <cell r="O83">
            <v>74.51</v>
          </cell>
          <cell r="P83">
            <v>638</v>
          </cell>
          <cell r="Q83">
            <v>726</v>
          </cell>
          <cell r="R83">
            <v>28</v>
          </cell>
          <cell r="S83">
            <v>27</v>
          </cell>
          <cell r="T83">
            <v>-1</v>
          </cell>
          <cell r="U83">
            <v>6</v>
          </cell>
          <cell r="V83">
            <v>82</v>
          </cell>
        </row>
        <row r="83">
          <cell r="X83">
            <v>0.137931034482759</v>
          </cell>
        </row>
        <row r="84">
          <cell r="B84">
            <v>11844</v>
          </cell>
          <cell r="C84" t="str">
            <v>刘明慧</v>
          </cell>
          <cell r="D84">
            <v>102935</v>
          </cell>
          <cell r="E84" t="str">
            <v>童子街店</v>
          </cell>
          <cell r="F84" t="str">
            <v>城中片区</v>
          </cell>
          <cell r="G84">
            <v>1.35533082825977</v>
          </cell>
          <cell r="H84">
            <v>5.069964</v>
          </cell>
          <cell r="I84">
            <v>4.238332</v>
          </cell>
          <cell r="J84">
            <v>1.493263612802</v>
          </cell>
          <cell r="K84">
            <v>1.349168581505</v>
          </cell>
          <cell r="L84">
            <v>675</v>
          </cell>
          <cell r="M84">
            <v>724</v>
          </cell>
          <cell r="N84">
            <v>66.53</v>
          </cell>
          <cell r="O84">
            <v>58.54</v>
          </cell>
          <cell r="P84">
            <v>511</v>
          </cell>
          <cell r="Q84">
            <v>480</v>
          </cell>
          <cell r="R84">
            <v>25</v>
          </cell>
          <cell r="S84">
            <v>26</v>
          </cell>
          <cell r="T84">
            <v>1</v>
          </cell>
          <cell r="U84">
            <v>8</v>
          </cell>
          <cell r="V84">
            <v>-39</v>
          </cell>
          <cell r="W84">
            <v>40</v>
          </cell>
          <cell r="X84">
            <v>-0.060665362035225</v>
          </cell>
        </row>
        <row r="85">
          <cell r="B85">
            <v>11793</v>
          </cell>
          <cell r="C85" t="str">
            <v>赵芮莹</v>
          </cell>
          <cell r="D85">
            <v>102935</v>
          </cell>
          <cell r="E85" t="str">
            <v>童子街店</v>
          </cell>
          <cell r="F85" t="str">
            <v>城中片区</v>
          </cell>
          <cell r="G85">
            <v>1.47313904743785</v>
          </cell>
          <cell r="H85">
            <v>3.867028</v>
          </cell>
          <cell r="I85">
            <v>3.86414</v>
          </cell>
          <cell r="J85">
            <v>1.09064919787998</v>
          </cell>
          <cell r="K85">
            <v>1.28493496162444</v>
          </cell>
          <cell r="L85">
            <v>654</v>
          </cell>
          <cell r="M85">
            <v>691</v>
          </cell>
          <cell r="N85">
            <v>65</v>
          </cell>
          <cell r="O85">
            <v>55.92</v>
          </cell>
          <cell r="P85">
            <v>501</v>
          </cell>
          <cell r="Q85">
            <v>482</v>
          </cell>
          <cell r="R85">
            <v>26</v>
          </cell>
          <cell r="S85">
            <v>26</v>
          </cell>
          <cell r="T85">
            <v>0</v>
          </cell>
          <cell r="U85">
            <v>8</v>
          </cell>
          <cell r="V85">
            <v>-27</v>
          </cell>
          <cell r="W85">
            <v>40</v>
          </cell>
          <cell r="X85">
            <v>-0.0379241516966068</v>
          </cell>
        </row>
        <row r="86">
          <cell r="B86">
            <v>12499</v>
          </cell>
          <cell r="C86" t="str">
            <v>刘霞</v>
          </cell>
          <cell r="D86">
            <v>102935</v>
          </cell>
          <cell r="E86" t="str">
            <v>童子街店</v>
          </cell>
          <cell r="F86" t="str">
            <v>城中片区</v>
          </cell>
          <cell r="G86">
            <v>0.489577403602235</v>
          </cell>
          <cell r="H86">
            <v>3.241542</v>
          </cell>
          <cell r="I86">
            <v>3.432522</v>
          </cell>
          <cell r="J86">
            <v>1.08549223518507</v>
          </cell>
          <cell r="K86">
            <v>1.11232912754236</v>
          </cell>
          <cell r="L86">
            <v>633</v>
          </cell>
          <cell r="M86">
            <v>741</v>
          </cell>
          <cell r="N86">
            <v>42.82</v>
          </cell>
          <cell r="O86">
            <v>46.32</v>
          </cell>
          <cell r="P86">
            <v>496</v>
          </cell>
          <cell r="Q86">
            <v>451</v>
          </cell>
          <cell r="R86">
            <v>25</v>
          </cell>
          <cell r="S86">
            <v>27</v>
          </cell>
          <cell r="T86">
            <v>2</v>
          </cell>
          <cell r="U86">
            <v>12</v>
          </cell>
          <cell r="V86">
            <v>-57</v>
          </cell>
          <cell r="W86">
            <v>48</v>
          </cell>
          <cell r="X86">
            <v>-0.0907258064516129</v>
          </cell>
        </row>
        <row r="87">
          <cell r="B87">
            <v>12347</v>
          </cell>
          <cell r="C87" t="str">
            <v>邹加露</v>
          </cell>
          <cell r="D87">
            <v>102935</v>
          </cell>
          <cell r="E87" t="str">
            <v>童子街店</v>
          </cell>
          <cell r="F87" t="str">
            <v>城中片区</v>
          </cell>
          <cell r="G87">
            <v>0.582728088533742</v>
          </cell>
          <cell r="H87">
            <v>3.301796</v>
          </cell>
          <cell r="I87">
            <v>3.314924</v>
          </cell>
          <cell r="J87">
            <v>1.23188780948497</v>
          </cell>
          <cell r="K87">
            <v>1.06810657791542</v>
          </cell>
          <cell r="L87">
            <v>556</v>
          </cell>
          <cell r="M87">
            <v>619</v>
          </cell>
          <cell r="N87">
            <v>44.2</v>
          </cell>
          <cell r="O87">
            <v>53.55</v>
          </cell>
          <cell r="P87">
            <v>501</v>
          </cell>
          <cell r="Q87">
            <v>413</v>
          </cell>
          <cell r="R87">
            <v>25</v>
          </cell>
          <cell r="S87">
            <v>26</v>
          </cell>
          <cell r="T87">
            <v>1</v>
          </cell>
          <cell r="U87">
            <v>12</v>
          </cell>
          <cell r="V87">
            <v>-100</v>
          </cell>
          <cell r="W87">
            <v>48</v>
          </cell>
          <cell r="X87">
            <v>-0.17564870259481</v>
          </cell>
        </row>
        <row r="88">
          <cell r="B88">
            <v>4117</v>
          </cell>
          <cell r="C88" t="str">
            <v>代志斌</v>
          </cell>
          <cell r="D88">
            <v>102934</v>
          </cell>
          <cell r="E88" t="str">
            <v>银河北街店</v>
          </cell>
          <cell r="F88" t="str">
            <v>西北片区</v>
          </cell>
          <cell r="G88">
            <v>13.4320431570269</v>
          </cell>
          <cell r="H88">
            <v>7.622153</v>
          </cell>
          <cell r="I88">
            <v>8.693807</v>
          </cell>
          <cell r="J88">
            <v>1.95964778883793</v>
          </cell>
          <cell r="K88">
            <v>1.89197161293672</v>
          </cell>
          <cell r="L88">
            <v>787</v>
          </cell>
          <cell r="M88">
            <v>986</v>
          </cell>
          <cell r="N88">
            <v>80.22</v>
          </cell>
          <cell r="O88">
            <v>87.69</v>
          </cell>
          <cell r="P88">
            <v>686</v>
          </cell>
          <cell r="Q88">
            <v>682</v>
          </cell>
          <cell r="R88">
            <v>28</v>
          </cell>
          <cell r="S88">
            <v>26</v>
          </cell>
          <cell r="T88">
            <v>-2</v>
          </cell>
          <cell r="U88">
            <v>6</v>
          </cell>
          <cell r="V88">
            <v>-10</v>
          </cell>
          <cell r="W88">
            <v>36</v>
          </cell>
          <cell r="X88">
            <v>-0.00583090379008746</v>
          </cell>
        </row>
        <row r="89">
          <cell r="B89">
            <v>12332</v>
          </cell>
          <cell r="C89" t="str">
            <v>马艺芮</v>
          </cell>
          <cell r="D89">
            <v>102934</v>
          </cell>
          <cell r="E89" t="str">
            <v>银河北街店</v>
          </cell>
          <cell r="F89" t="str">
            <v>西北片区</v>
          </cell>
          <cell r="G89">
            <v>0.607385622780317</v>
          </cell>
          <cell r="H89">
            <v>5.529043</v>
          </cell>
          <cell r="I89">
            <v>5.861854</v>
          </cell>
          <cell r="J89">
            <v>1.33974367555228</v>
          </cell>
          <cell r="K89">
            <v>1.43720905447728</v>
          </cell>
          <cell r="L89">
            <v>606</v>
          </cell>
          <cell r="M89">
            <v>920</v>
          </cell>
          <cell r="N89">
            <v>66.14</v>
          </cell>
          <cell r="O89">
            <v>63.72</v>
          </cell>
          <cell r="P89">
            <v>633</v>
          </cell>
          <cell r="Q89">
            <v>633</v>
          </cell>
          <cell r="R89">
            <v>26</v>
          </cell>
          <cell r="S89">
            <v>27</v>
          </cell>
          <cell r="T89">
            <v>1</v>
          </cell>
          <cell r="U89">
            <v>12</v>
          </cell>
          <cell r="V89">
            <v>-12</v>
          </cell>
          <cell r="W89">
            <v>36</v>
          </cell>
          <cell r="X89">
            <v>0</v>
          </cell>
        </row>
        <row r="90">
          <cell r="B90">
            <v>12473</v>
          </cell>
          <cell r="C90" t="str">
            <v>谢坤秀</v>
          </cell>
          <cell r="D90">
            <v>102934</v>
          </cell>
          <cell r="E90" t="str">
            <v>银河北街店</v>
          </cell>
          <cell r="F90" t="str">
            <v>西北片区</v>
          </cell>
          <cell r="G90">
            <v>0.489577403602235</v>
          </cell>
          <cell r="H90">
            <v>3.431692</v>
          </cell>
          <cell r="I90">
            <v>3.971471</v>
          </cell>
          <cell r="J90">
            <v>0.914243769133999</v>
          </cell>
          <cell r="K90">
            <v>1.0144238719698</v>
          </cell>
          <cell r="L90">
            <v>431</v>
          </cell>
          <cell r="M90">
            <v>747</v>
          </cell>
          <cell r="N90">
            <v>47.33</v>
          </cell>
          <cell r="O90">
            <v>53.17</v>
          </cell>
          <cell r="P90">
            <v>526</v>
          </cell>
          <cell r="Q90">
            <v>522</v>
          </cell>
          <cell r="R90">
            <v>28</v>
          </cell>
          <cell r="S90">
            <v>25</v>
          </cell>
          <cell r="T90">
            <v>-3</v>
          </cell>
          <cell r="U90">
            <v>12</v>
          </cell>
          <cell r="V90">
            <v>-16</v>
          </cell>
          <cell r="W90">
            <v>18</v>
          </cell>
          <cell r="X90">
            <v>-0.00760456273764259</v>
          </cell>
        </row>
        <row r="91">
          <cell r="B91">
            <v>12185</v>
          </cell>
          <cell r="C91" t="str">
            <v>杨红</v>
          </cell>
          <cell r="D91">
            <v>102934</v>
          </cell>
          <cell r="E91" t="str">
            <v>银河北街店</v>
          </cell>
          <cell r="F91" t="str">
            <v>西北片区</v>
          </cell>
          <cell r="G91">
            <v>0.77450891045155</v>
          </cell>
          <cell r="H91">
            <v>6.490936</v>
          </cell>
          <cell r="I91">
            <v>6.486686</v>
          </cell>
          <cell r="J91">
            <v>1.96663686404994</v>
          </cell>
          <cell r="K91">
            <v>1.80045089093593</v>
          </cell>
          <cell r="L91">
            <v>671</v>
          </cell>
          <cell r="M91">
            <v>903</v>
          </cell>
          <cell r="N91">
            <v>76.01</v>
          </cell>
          <cell r="O91">
            <v>71.83</v>
          </cell>
          <cell r="P91">
            <v>623</v>
          </cell>
          <cell r="Q91">
            <v>644</v>
          </cell>
          <cell r="R91">
            <v>26</v>
          </cell>
          <cell r="S91">
            <v>29</v>
          </cell>
          <cell r="T91">
            <v>3</v>
          </cell>
          <cell r="U91">
            <v>12</v>
          </cell>
          <cell r="V91">
            <v>9</v>
          </cell>
        </row>
        <row r="91">
          <cell r="X91">
            <v>0.0337078651685393</v>
          </cell>
        </row>
        <row r="92">
          <cell r="B92">
            <v>12477</v>
          </cell>
          <cell r="C92" t="str">
            <v>龙利</v>
          </cell>
          <cell r="D92">
            <v>102934</v>
          </cell>
          <cell r="E92" t="str">
            <v>银河北街店</v>
          </cell>
          <cell r="F92" t="str">
            <v>西北片区</v>
          </cell>
          <cell r="G92">
            <v>0.489577403602235</v>
          </cell>
          <cell r="H92">
            <v>3.457914</v>
          </cell>
          <cell r="I92">
            <v>4.227457</v>
          </cell>
          <cell r="J92">
            <v>0.994438818537512</v>
          </cell>
          <cell r="K92">
            <v>1.16922877769893</v>
          </cell>
          <cell r="L92">
            <v>539</v>
          </cell>
          <cell r="M92">
            <v>795</v>
          </cell>
          <cell r="N92">
            <v>48.98</v>
          </cell>
          <cell r="O92">
            <v>53.18</v>
          </cell>
          <cell r="P92">
            <v>525</v>
          </cell>
          <cell r="Q92">
            <v>568</v>
          </cell>
          <cell r="R92">
            <v>27</v>
          </cell>
          <cell r="S92">
            <v>28</v>
          </cell>
          <cell r="T92">
            <v>1</v>
          </cell>
          <cell r="U92">
            <v>12</v>
          </cell>
          <cell r="V92">
            <v>31</v>
          </cell>
        </row>
        <row r="92">
          <cell r="X92">
            <v>0.0819047619047619</v>
          </cell>
        </row>
        <row r="93">
          <cell r="B93">
            <v>6251</v>
          </cell>
          <cell r="C93" t="str">
            <v>薛燕</v>
          </cell>
          <cell r="D93">
            <v>102567</v>
          </cell>
          <cell r="E93" t="str">
            <v>武阳西路店</v>
          </cell>
          <cell r="F93" t="str">
            <v>新津片区</v>
          </cell>
          <cell r="G93">
            <v>8.51149521182141</v>
          </cell>
          <cell r="H93">
            <v>2.975085</v>
          </cell>
          <cell r="I93">
            <v>2.804414</v>
          </cell>
          <cell r="J93">
            <v>0.84912170449999</v>
          </cell>
          <cell r="K93">
            <v>0.71196657999999</v>
          </cell>
          <cell r="L93">
            <v>435</v>
          </cell>
          <cell r="M93">
            <v>358</v>
          </cell>
          <cell r="N93">
            <v>80.99</v>
          </cell>
          <cell r="O93">
            <v>78.34</v>
          </cell>
          <cell r="P93">
            <v>345</v>
          </cell>
          <cell r="Q93">
            <v>321</v>
          </cell>
          <cell r="R93">
            <v>27</v>
          </cell>
          <cell r="S93">
            <v>26</v>
          </cell>
          <cell r="T93">
            <v>-1</v>
          </cell>
          <cell r="U93">
            <v>6</v>
          </cell>
          <cell r="V93">
            <v>-30</v>
          </cell>
          <cell r="W93">
            <v>36</v>
          </cell>
          <cell r="X93">
            <v>-0.0695652173913043</v>
          </cell>
        </row>
        <row r="94">
          <cell r="B94">
            <v>12556</v>
          </cell>
          <cell r="C94" t="str">
            <v>赵芃妤</v>
          </cell>
          <cell r="D94">
            <v>102567</v>
          </cell>
          <cell r="E94" t="str">
            <v>武阳西路店</v>
          </cell>
          <cell r="F94" t="str">
            <v>新津片区</v>
          </cell>
          <cell r="G94">
            <v>0.459440417300865</v>
          </cell>
          <cell r="H94">
            <v>2.440827</v>
          </cell>
          <cell r="I94">
            <v>2.586563</v>
          </cell>
          <cell r="J94">
            <v>0.608959431505009</v>
          </cell>
          <cell r="K94">
            <v>0.69682305870006</v>
          </cell>
          <cell r="L94">
            <v>329</v>
          </cell>
          <cell r="M94">
            <v>404</v>
          </cell>
          <cell r="N94">
            <v>55.56</v>
          </cell>
          <cell r="O94">
            <v>64.02</v>
          </cell>
          <cell r="P94">
            <v>378</v>
          </cell>
          <cell r="Q94">
            <v>364</v>
          </cell>
          <cell r="R94">
            <v>26</v>
          </cell>
          <cell r="S94">
            <v>25</v>
          </cell>
          <cell r="T94">
            <v>-1</v>
          </cell>
          <cell r="U94">
            <v>12</v>
          </cell>
          <cell r="V94">
            <v>-26</v>
          </cell>
          <cell r="W94">
            <v>36</v>
          </cell>
          <cell r="X94">
            <v>-0.037037037037037</v>
          </cell>
        </row>
        <row r="95">
          <cell r="B95">
            <v>4196</v>
          </cell>
          <cell r="C95" t="str">
            <v>李红梅</v>
          </cell>
          <cell r="D95">
            <v>102567</v>
          </cell>
          <cell r="E95" t="str">
            <v>武阳西路店</v>
          </cell>
          <cell r="F95" t="str">
            <v>新津片区</v>
          </cell>
          <cell r="G95">
            <v>14.4320431570269</v>
          </cell>
          <cell r="H95">
            <v>2.592464</v>
          </cell>
          <cell r="I95">
            <v>3.463634</v>
          </cell>
          <cell r="J95">
            <v>0.640659499800009</v>
          </cell>
          <cell r="K95">
            <v>0.87810639100603</v>
          </cell>
          <cell r="L95">
            <v>444</v>
          </cell>
          <cell r="M95">
            <v>474</v>
          </cell>
          <cell r="N95">
            <v>64.68</v>
          </cell>
          <cell r="O95">
            <v>73.07</v>
          </cell>
          <cell r="P95">
            <v>376</v>
          </cell>
          <cell r="Q95">
            <v>437</v>
          </cell>
          <cell r="R95">
            <v>24</v>
          </cell>
          <cell r="S95">
            <v>26</v>
          </cell>
          <cell r="T95">
            <v>2</v>
          </cell>
          <cell r="U95">
            <v>6</v>
          </cell>
          <cell r="V95">
            <v>55</v>
          </cell>
        </row>
        <row r="95">
          <cell r="X95">
            <v>0.162234042553191</v>
          </cell>
        </row>
        <row r="96">
          <cell r="B96">
            <v>4569</v>
          </cell>
          <cell r="C96" t="str">
            <v>王旭</v>
          </cell>
          <cell r="D96">
            <v>102565</v>
          </cell>
          <cell r="E96" t="str">
            <v>佳灵路店</v>
          </cell>
          <cell r="F96" t="str">
            <v>西北片区</v>
          </cell>
          <cell r="G96">
            <v>8.51423493784881</v>
          </cell>
          <cell r="H96">
            <v>0.724204</v>
          </cell>
          <cell r="I96">
            <v>0.00341</v>
          </cell>
          <cell r="J96">
            <v>0.24865379999985</v>
          </cell>
          <cell r="K96">
            <v>0.00179185</v>
          </cell>
          <cell r="L96">
            <v>1212</v>
          </cell>
          <cell r="M96">
            <v>2</v>
          </cell>
          <cell r="N96">
            <v>45.55</v>
          </cell>
          <cell r="O96">
            <v>17.05</v>
          </cell>
          <cell r="P96">
            <v>172</v>
          </cell>
          <cell r="Q96">
            <v>2</v>
          </cell>
          <cell r="R96">
            <v>6</v>
          </cell>
          <cell r="S96">
            <v>2</v>
          </cell>
          <cell r="T96">
            <v>-4</v>
          </cell>
          <cell r="U96">
            <v>6</v>
          </cell>
          <cell r="V96">
            <v>0</v>
          </cell>
        </row>
        <row r="96">
          <cell r="X96">
            <v>-0.988372093023256</v>
          </cell>
        </row>
        <row r="97">
          <cell r="B97">
            <v>11871</v>
          </cell>
          <cell r="C97" t="str">
            <v>李凤霞</v>
          </cell>
          <cell r="D97">
            <v>102565</v>
          </cell>
          <cell r="E97" t="str">
            <v>佳灵路店</v>
          </cell>
          <cell r="F97" t="str">
            <v>西北片区</v>
          </cell>
          <cell r="G97">
            <v>0.508755485794016</v>
          </cell>
          <cell r="H97">
            <v>4.190405</v>
          </cell>
          <cell r="I97">
            <v>5.465395</v>
          </cell>
          <cell r="J97">
            <v>1.35456064178217</v>
          </cell>
          <cell r="K97">
            <v>1.63570901425295</v>
          </cell>
          <cell r="L97">
            <v>647</v>
          </cell>
          <cell r="M97">
            <v>1184</v>
          </cell>
          <cell r="N97">
            <v>43.79</v>
          </cell>
          <cell r="O97">
            <v>46.16</v>
          </cell>
          <cell r="P97">
            <v>624</v>
          </cell>
          <cell r="Q97">
            <v>718</v>
          </cell>
          <cell r="R97">
            <v>28</v>
          </cell>
          <cell r="S97">
            <v>29</v>
          </cell>
          <cell r="T97">
            <v>1</v>
          </cell>
          <cell r="U97">
            <v>12</v>
          </cell>
          <cell r="V97">
            <v>82</v>
          </cell>
        </row>
        <row r="97">
          <cell r="X97">
            <v>0.150641025641026</v>
          </cell>
        </row>
        <row r="98">
          <cell r="B98">
            <v>12479</v>
          </cell>
          <cell r="C98" t="str">
            <v>陈浩宇</v>
          </cell>
          <cell r="D98">
            <v>102565</v>
          </cell>
          <cell r="E98" t="str">
            <v>佳灵路店</v>
          </cell>
          <cell r="F98" t="str">
            <v>西北片区</v>
          </cell>
          <cell r="G98">
            <v>0.489577403602235</v>
          </cell>
          <cell r="H98">
            <v>1.987438</v>
          </cell>
          <cell r="I98">
            <v>2.211812</v>
          </cell>
          <cell r="J98">
            <v>0.625640465499959</v>
          </cell>
          <cell r="K98">
            <v>0.498332122639979</v>
          </cell>
          <cell r="L98">
            <v>315</v>
          </cell>
          <cell r="M98">
            <v>657</v>
          </cell>
          <cell r="N98">
            <v>32.85</v>
          </cell>
          <cell r="O98">
            <v>33.38</v>
          </cell>
          <cell r="P98">
            <v>371</v>
          </cell>
          <cell r="Q98">
            <v>434</v>
          </cell>
          <cell r="R98">
            <v>27</v>
          </cell>
          <cell r="S98">
            <v>25</v>
          </cell>
          <cell r="T98">
            <v>-2</v>
          </cell>
          <cell r="U98">
            <v>12</v>
          </cell>
          <cell r="V98">
            <v>51</v>
          </cell>
        </row>
        <row r="98">
          <cell r="X98">
            <v>0.169811320754717</v>
          </cell>
        </row>
        <row r="99">
          <cell r="B99">
            <v>11686</v>
          </cell>
          <cell r="C99" t="str">
            <v>王婷</v>
          </cell>
          <cell r="D99">
            <v>102565</v>
          </cell>
          <cell r="E99" t="str">
            <v>佳灵路店</v>
          </cell>
          <cell r="F99" t="str">
            <v>西北片区</v>
          </cell>
          <cell r="G99">
            <v>1.55259110223237</v>
          </cell>
          <cell r="H99">
            <v>7.377522</v>
          </cell>
          <cell r="I99">
            <v>5.993355</v>
          </cell>
          <cell r="J99">
            <v>2.31590826367782</v>
          </cell>
          <cell r="K99">
            <v>1.72341495870598</v>
          </cell>
          <cell r="L99">
            <v>1211</v>
          </cell>
          <cell r="M99">
            <v>993</v>
          </cell>
          <cell r="N99">
            <v>55.84</v>
          </cell>
          <cell r="O99">
            <v>60.36</v>
          </cell>
          <cell r="P99">
            <v>797</v>
          </cell>
          <cell r="Q99">
            <v>657</v>
          </cell>
          <cell r="R99">
            <v>26</v>
          </cell>
          <cell r="S99">
            <v>28</v>
          </cell>
          <cell r="T99">
            <v>2</v>
          </cell>
          <cell r="U99">
            <v>8</v>
          </cell>
          <cell r="V99">
            <v>-148</v>
          </cell>
          <cell r="W99">
            <v>72</v>
          </cell>
          <cell r="X99">
            <v>-0.175658720200753</v>
          </cell>
        </row>
        <row r="100">
          <cell r="B100">
            <v>11880</v>
          </cell>
          <cell r="C100" t="str">
            <v>邓婧</v>
          </cell>
          <cell r="D100">
            <v>102565</v>
          </cell>
          <cell r="E100" t="str">
            <v>佳灵路店</v>
          </cell>
          <cell r="F100" t="str">
            <v>西北片区</v>
          </cell>
          <cell r="G100">
            <v>0.508755485794016</v>
          </cell>
          <cell r="H100">
            <v>6.698844</v>
          </cell>
          <cell r="I100">
            <v>4.971005</v>
          </cell>
          <cell r="J100">
            <v>2.06459588095696</v>
          </cell>
          <cell r="K100">
            <v>1.36572279221701</v>
          </cell>
          <cell r="L100">
            <v>1121</v>
          </cell>
          <cell r="M100">
            <v>875</v>
          </cell>
          <cell r="N100">
            <v>59.7</v>
          </cell>
          <cell r="O100">
            <v>56.81</v>
          </cell>
          <cell r="P100">
            <v>691</v>
          </cell>
          <cell r="Q100">
            <v>578</v>
          </cell>
          <cell r="R100">
            <v>27</v>
          </cell>
          <cell r="S100">
            <v>26</v>
          </cell>
          <cell r="T100">
            <v>-1</v>
          </cell>
          <cell r="U100">
            <v>12</v>
          </cell>
          <cell r="V100">
            <v>-125</v>
          </cell>
          <cell r="W100">
            <v>72</v>
          </cell>
          <cell r="X100">
            <v>-0.163531114327062</v>
          </cell>
        </row>
        <row r="101">
          <cell r="B101">
            <v>12534</v>
          </cell>
          <cell r="C101" t="str">
            <v>饶玉银</v>
          </cell>
          <cell r="D101">
            <v>102564</v>
          </cell>
          <cell r="E101" t="str">
            <v>邛崃翠荫街店</v>
          </cell>
          <cell r="F101" t="str">
            <v>邛崃片区</v>
          </cell>
          <cell r="G101">
            <v>0.467659595383057</v>
          </cell>
          <cell r="H101">
            <v>1.865473</v>
          </cell>
          <cell r="I101">
            <v>1.965132</v>
          </cell>
          <cell r="J101">
            <v>0.515223992899969</v>
          </cell>
          <cell r="K101">
            <v>0.5717558184</v>
          </cell>
          <cell r="L101">
            <v>361</v>
          </cell>
          <cell r="M101">
            <v>454</v>
          </cell>
          <cell r="N101">
            <v>40.64</v>
          </cell>
          <cell r="O101">
            <v>43.28</v>
          </cell>
          <cell r="P101">
            <v>383</v>
          </cell>
          <cell r="Q101">
            <v>390</v>
          </cell>
          <cell r="R101">
            <v>27</v>
          </cell>
          <cell r="S101">
            <v>30</v>
          </cell>
          <cell r="T101">
            <v>3</v>
          </cell>
          <cell r="U101">
            <v>12</v>
          </cell>
          <cell r="V101">
            <v>-5</v>
          </cell>
          <cell r="W101">
            <v>7.5</v>
          </cell>
          <cell r="X101">
            <v>0.0182767624020888</v>
          </cell>
        </row>
        <row r="102">
          <cell r="B102">
            <v>11363</v>
          </cell>
          <cell r="C102" t="str">
            <v>陈礼凤</v>
          </cell>
          <cell r="D102">
            <v>102564</v>
          </cell>
          <cell r="E102" t="str">
            <v>邛崃翠荫街店</v>
          </cell>
          <cell r="F102" t="str">
            <v>邛崃片区</v>
          </cell>
          <cell r="G102">
            <v>1.89505685565703</v>
          </cell>
          <cell r="H102">
            <v>3.814253</v>
          </cell>
          <cell r="I102">
            <v>3.391017</v>
          </cell>
          <cell r="J102">
            <v>1.14348238000001</v>
          </cell>
          <cell r="K102">
            <v>1.05360366214817</v>
          </cell>
          <cell r="L102">
            <v>615</v>
          </cell>
          <cell r="M102">
            <v>561</v>
          </cell>
          <cell r="N102">
            <v>64</v>
          </cell>
          <cell r="O102">
            <v>60.45</v>
          </cell>
          <cell r="P102">
            <v>562</v>
          </cell>
          <cell r="Q102">
            <v>495</v>
          </cell>
          <cell r="R102">
            <v>29</v>
          </cell>
          <cell r="S102">
            <v>28</v>
          </cell>
          <cell r="T102">
            <v>-1</v>
          </cell>
          <cell r="U102">
            <v>8</v>
          </cell>
          <cell r="V102">
            <v>-75</v>
          </cell>
          <cell r="W102">
            <v>48</v>
          </cell>
          <cell r="X102">
            <v>-0.119217081850534</v>
          </cell>
        </row>
        <row r="103">
          <cell r="B103">
            <v>12410</v>
          </cell>
          <cell r="C103" t="str">
            <v>杨敏2</v>
          </cell>
          <cell r="D103">
            <v>102564</v>
          </cell>
          <cell r="E103" t="str">
            <v>邛崃翠荫街店</v>
          </cell>
          <cell r="F103" t="str">
            <v>邛崃片区</v>
          </cell>
          <cell r="G103">
            <v>0.522454115931002</v>
          </cell>
          <cell r="H103">
            <v>2.776092</v>
          </cell>
          <cell r="I103">
            <v>2.808725</v>
          </cell>
          <cell r="J103">
            <v>0.74523515500299</v>
          </cell>
          <cell r="K103">
            <v>0.860692457136018</v>
          </cell>
          <cell r="L103">
            <v>533</v>
          </cell>
          <cell r="M103">
            <v>562</v>
          </cell>
          <cell r="N103">
            <v>51.99</v>
          </cell>
          <cell r="O103">
            <v>49.98</v>
          </cell>
          <cell r="P103">
            <v>437</v>
          </cell>
          <cell r="Q103">
            <v>461</v>
          </cell>
          <cell r="R103">
            <v>29</v>
          </cell>
          <cell r="S103">
            <v>29</v>
          </cell>
          <cell r="T103">
            <v>0</v>
          </cell>
          <cell r="U103">
            <v>12</v>
          </cell>
          <cell r="V103">
            <v>12</v>
          </cell>
        </row>
        <row r="103">
          <cell r="X103">
            <v>0.0549199084668192</v>
          </cell>
        </row>
        <row r="104">
          <cell r="B104">
            <v>8113</v>
          </cell>
          <cell r="C104" t="str">
            <v>任姗姗</v>
          </cell>
          <cell r="D104">
            <v>102564</v>
          </cell>
          <cell r="E104" t="str">
            <v>邛崃翠荫街店</v>
          </cell>
          <cell r="F104" t="str">
            <v>邛崃片区</v>
          </cell>
          <cell r="G104">
            <v>6.76081028031456</v>
          </cell>
          <cell r="H104">
            <v>3.500355</v>
          </cell>
          <cell r="I104">
            <v>4.05807</v>
          </cell>
          <cell r="J104">
            <v>1.07269602601</v>
          </cell>
          <cell r="K104">
            <v>1.16525557319996</v>
          </cell>
          <cell r="L104">
            <v>517</v>
          </cell>
          <cell r="M104">
            <v>489</v>
          </cell>
          <cell r="N104">
            <v>57.66</v>
          </cell>
          <cell r="O104">
            <v>82.99</v>
          </cell>
          <cell r="P104">
            <v>532</v>
          </cell>
          <cell r="Q104">
            <v>427</v>
          </cell>
          <cell r="R104">
            <v>28</v>
          </cell>
          <cell r="S104">
            <v>28</v>
          </cell>
          <cell r="T104">
            <v>0</v>
          </cell>
          <cell r="U104">
            <v>6</v>
          </cell>
          <cell r="V104">
            <v>-111</v>
          </cell>
          <cell r="W104">
            <v>48</v>
          </cell>
          <cell r="X104">
            <v>-0.197368421052632</v>
          </cell>
        </row>
        <row r="105">
          <cell r="B105">
            <v>4311</v>
          </cell>
          <cell r="C105" t="str">
            <v>马雪</v>
          </cell>
          <cell r="D105">
            <v>102479</v>
          </cell>
          <cell r="E105" t="str">
            <v>劼人路店</v>
          </cell>
          <cell r="F105" t="str">
            <v>城中片区</v>
          </cell>
          <cell r="G105">
            <v>10.5142349378488</v>
          </cell>
          <cell r="H105">
            <v>5.391533</v>
          </cell>
          <cell r="I105">
            <v>6.490652</v>
          </cell>
          <cell r="J105">
            <v>1.70336895532</v>
          </cell>
          <cell r="K105">
            <v>1.75624858747988</v>
          </cell>
          <cell r="L105">
            <v>1228</v>
          </cell>
          <cell r="M105">
            <v>1056</v>
          </cell>
          <cell r="N105">
            <v>47.57</v>
          </cell>
          <cell r="O105">
            <v>61.5</v>
          </cell>
          <cell r="P105">
            <v>663</v>
          </cell>
          <cell r="Q105">
            <v>708</v>
          </cell>
          <cell r="R105">
            <v>23</v>
          </cell>
          <cell r="S105">
            <v>28</v>
          </cell>
          <cell r="T105">
            <v>5</v>
          </cell>
          <cell r="U105">
            <v>6</v>
          </cell>
          <cell r="V105">
            <v>39</v>
          </cell>
        </row>
        <row r="105">
          <cell r="X105">
            <v>0.0678733031674208</v>
          </cell>
        </row>
        <row r="106">
          <cell r="B106">
            <v>12199</v>
          </cell>
          <cell r="C106" t="str">
            <v>任情</v>
          </cell>
          <cell r="D106">
            <v>102479</v>
          </cell>
          <cell r="E106" t="str">
            <v>劼人路店</v>
          </cell>
          <cell r="F106" t="str">
            <v>城中片区</v>
          </cell>
          <cell r="G106">
            <v>0.736152746067988</v>
          </cell>
          <cell r="H106">
            <v>4.102586</v>
          </cell>
          <cell r="I106">
            <v>5.197205</v>
          </cell>
          <cell r="J106">
            <v>1.27923662059003</v>
          </cell>
          <cell r="K106">
            <v>1.51692842210002</v>
          </cell>
          <cell r="L106">
            <v>755</v>
          </cell>
          <cell r="M106">
            <v>1251</v>
          </cell>
          <cell r="N106">
            <v>38.7</v>
          </cell>
          <cell r="O106">
            <v>41.54</v>
          </cell>
          <cell r="P106">
            <v>586</v>
          </cell>
          <cell r="Q106">
            <v>632</v>
          </cell>
          <cell r="R106">
            <v>25</v>
          </cell>
          <cell r="S106">
            <v>27</v>
          </cell>
          <cell r="T106">
            <v>2</v>
          </cell>
          <cell r="U106">
            <v>12</v>
          </cell>
          <cell r="V106">
            <v>34</v>
          </cell>
        </row>
        <row r="106">
          <cell r="X106">
            <v>0.0784982935153584</v>
          </cell>
        </row>
        <row r="107">
          <cell r="B107">
            <v>11760</v>
          </cell>
          <cell r="C107" t="str">
            <v>刘银花</v>
          </cell>
          <cell r="D107">
            <v>102478</v>
          </cell>
          <cell r="E107" t="str">
            <v>静明路店</v>
          </cell>
          <cell r="F107" t="str">
            <v>城中片区</v>
          </cell>
          <cell r="G107">
            <v>0.508755485794016</v>
          </cell>
          <cell r="H107">
            <v>2.924826</v>
          </cell>
          <cell r="I107">
            <v>2.937548</v>
          </cell>
          <cell r="J107">
            <v>0.879375637777959</v>
          </cell>
          <cell r="K107">
            <v>0.86409984320998</v>
          </cell>
          <cell r="L107">
            <v>486</v>
          </cell>
          <cell r="M107">
            <v>549</v>
          </cell>
          <cell r="N107">
            <v>51.79</v>
          </cell>
          <cell r="O107">
            <v>53.51</v>
          </cell>
          <cell r="P107">
            <v>420</v>
          </cell>
          <cell r="Q107">
            <v>412</v>
          </cell>
          <cell r="R107">
            <v>27</v>
          </cell>
          <cell r="S107">
            <v>26</v>
          </cell>
          <cell r="T107">
            <v>-1</v>
          </cell>
          <cell r="U107">
            <v>12</v>
          </cell>
          <cell r="V107">
            <v>-20</v>
          </cell>
          <cell r="W107">
            <v>36</v>
          </cell>
          <cell r="X107">
            <v>-0.019047619047619</v>
          </cell>
        </row>
        <row r="108">
          <cell r="B108">
            <v>12536</v>
          </cell>
          <cell r="C108" t="str">
            <v>林巧</v>
          </cell>
          <cell r="D108">
            <v>102478</v>
          </cell>
          <cell r="E108" t="str">
            <v>静明路店</v>
          </cell>
          <cell r="F108" t="str">
            <v>城中片区</v>
          </cell>
          <cell r="G108">
            <v>0.470399321410454</v>
          </cell>
          <cell r="H108">
            <v>0.034301</v>
          </cell>
          <cell r="I108">
            <v>2.208933</v>
          </cell>
          <cell r="J108">
            <v>0.011905375819</v>
          </cell>
          <cell r="K108">
            <v>0.52228469515801</v>
          </cell>
          <cell r="L108">
            <v>304</v>
          </cell>
          <cell r="M108">
            <v>356</v>
          </cell>
          <cell r="N108">
            <v>31.18</v>
          </cell>
          <cell r="O108">
            <v>62.05</v>
          </cell>
          <cell r="P108">
            <v>13</v>
          </cell>
          <cell r="Q108">
            <v>306</v>
          </cell>
          <cell r="R108">
            <v>7</v>
          </cell>
          <cell r="S108">
            <v>21</v>
          </cell>
          <cell r="T108">
            <v>14</v>
          </cell>
          <cell r="U108">
            <v>12</v>
          </cell>
          <cell r="V108">
            <v>281</v>
          </cell>
        </row>
        <row r="108">
          <cell r="X108">
            <v>22.5384615384615</v>
          </cell>
        </row>
        <row r="109">
          <cell r="B109">
            <v>12519</v>
          </cell>
          <cell r="C109" t="str">
            <v>罗霞</v>
          </cell>
          <cell r="D109">
            <v>102478</v>
          </cell>
          <cell r="E109" t="str">
            <v>静明路店</v>
          </cell>
          <cell r="F109" t="str">
            <v>城中片区</v>
          </cell>
          <cell r="G109">
            <v>0.489577403602235</v>
          </cell>
          <cell r="H109">
            <v>1.824585</v>
          </cell>
          <cell r="I109">
            <v>2.106121</v>
          </cell>
          <cell r="J109">
            <v>0.552435740047939</v>
          </cell>
          <cell r="K109">
            <v>0.537898201364009</v>
          </cell>
          <cell r="L109">
            <v>299</v>
          </cell>
          <cell r="M109">
            <v>417</v>
          </cell>
          <cell r="N109">
            <v>45.68</v>
          </cell>
          <cell r="O109">
            <v>50.51</v>
          </cell>
          <cell r="P109">
            <v>309</v>
          </cell>
          <cell r="Q109">
            <v>342</v>
          </cell>
          <cell r="R109">
            <v>24</v>
          </cell>
          <cell r="S109">
            <v>26</v>
          </cell>
          <cell r="T109">
            <v>2</v>
          </cell>
          <cell r="U109">
            <v>12</v>
          </cell>
          <cell r="V109">
            <v>21</v>
          </cell>
        </row>
        <row r="109">
          <cell r="X109">
            <v>0.106796116504854</v>
          </cell>
        </row>
        <row r="110">
          <cell r="B110">
            <v>4518</v>
          </cell>
          <cell r="C110" t="str">
            <v>王慧</v>
          </cell>
          <cell r="D110">
            <v>101453</v>
          </cell>
          <cell r="E110" t="str">
            <v>温江江安店</v>
          </cell>
          <cell r="F110" t="str">
            <v>城郊二片</v>
          </cell>
          <cell r="G110">
            <v>8.51423493784881</v>
          </cell>
          <cell r="H110">
            <v>8.032348</v>
          </cell>
          <cell r="I110">
            <v>7.50168</v>
          </cell>
          <cell r="J110">
            <v>2.69565568305399</v>
          </cell>
          <cell r="K110">
            <v>2.15689160188001</v>
          </cell>
          <cell r="L110">
            <v>1111</v>
          </cell>
          <cell r="M110">
            <v>996</v>
          </cell>
          <cell r="N110">
            <v>68.48</v>
          </cell>
          <cell r="O110">
            <v>75.03</v>
          </cell>
          <cell r="P110">
            <v>782</v>
          </cell>
          <cell r="Q110">
            <v>687</v>
          </cell>
          <cell r="R110">
            <v>29</v>
          </cell>
          <cell r="S110">
            <v>29</v>
          </cell>
          <cell r="T110">
            <v>0</v>
          </cell>
          <cell r="U110">
            <v>6</v>
          </cell>
          <cell r="V110">
            <v>-101</v>
          </cell>
          <cell r="W110">
            <v>48</v>
          </cell>
          <cell r="X110">
            <v>-0.121483375959079</v>
          </cell>
        </row>
        <row r="111">
          <cell r="B111">
            <v>11866</v>
          </cell>
          <cell r="C111" t="str">
            <v>贺春芳</v>
          </cell>
          <cell r="D111">
            <v>101453</v>
          </cell>
          <cell r="E111" t="str">
            <v>温江江安店</v>
          </cell>
          <cell r="F111" t="str">
            <v>城郊二片</v>
          </cell>
          <cell r="G111">
            <v>0.508755485794016</v>
          </cell>
          <cell r="H111">
            <v>5.363159</v>
          </cell>
          <cell r="I111">
            <v>4.813902</v>
          </cell>
          <cell r="J111">
            <v>1.80613695689501</v>
          </cell>
          <cell r="K111">
            <v>1.58923083814298</v>
          </cell>
          <cell r="L111">
            <v>945</v>
          </cell>
          <cell r="M111">
            <v>881</v>
          </cell>
          <cell r="N111">
            <v>56.1</v>
          </cell>
          <cell r="O111">
            <v>54.64</v>
          </cell>
          <cell r="P111">
            <v>640</v>
          </cell>
          <cell r="Q111">
            <v>596</v>
          </cell>
          <cell r="R111">
            <v>28</v>
          </cell>
          <cell r="S111">
            <v>28</v>
          </cell>
          <cell r="T111">
            <v>0</v>
          </cell>
          <cell r="U111">
            <v>12</v>
          </cell>
          <cell r="V111">
            <v>-56</v>
          </cell>
          <cell r="W111">
            <v>48</v>
          </cell>
          <cell r="X111">
            <v>-0.06875</v>
          </cell>
        </row>
        <row r="112">
          <cell r="B112">
            <v>11711</v>
          </cell>
          <cell r="C112" t="str">
            <v>李思琪</v>
          </cell>
          <cell r="D112">
            <v>101453</v>
          </cell>
          <cell r="E112" t="str">
            <v>温江江安店</v>
          </cell>
          <cell r="F112" t="str">
            <v>城郊二片</v>
          </cell>
          <cell r="G112">
            <v>1.50601575976662</v>
          </cell>
          <cell r="H112">
            <v>3.854513</v>
          </cell>
          <cell r="I112">
            <v>5.619746</v>
          </cell>
          <cell r="J112">
            <v>1.11666130901207</v>
          </cell>
          <cell r="K112">
            <v>1.59866019686699</v>
          </cell>
          <cell r="L112">
            <v>253</v>
          </cell>
          <cell r="M112">
            <v>859</v>
          </cell>
          <cell r="N112">
            <v>75.93</v>
          </cell>
          <cell r="O112">
            <v>65.42</v>
          </cell>
          <cell r="P112">
            <v>450</v>
          </cell>
          <cell r="Q112">
            <v>613</v>
          </cell>
          <cell r="R112">
            <v>28</v>
          </cell>
          <cell r="S112">
            <v>26</v>
          </cell>
          <cell r="T112">
            <v>-2</v>
          </cell>
          <cell r="U112">
            <v>8</v>
          </cell>
          <cell r="V112">
            <v>155</v>
          </cell>
        </row>
        <row r="112">
          <cell r="X112">
            <v>0.362222222222222</v>
          </cell>
        </row>
        <row r="113">
          <cell r="B113">
            <v>10927</v>
          </cell>
          <cell r="C113" t="str">
            <v>王馨</v>
          </cell>
          <cell r="D113">
            <v>101453</v>
          </cell>
          <cell r="E113" t="str">
            <v>温江江安店</v>
          </cell>
          <cell r="F113" t="str">
            <v>城郊二片</v>
          </cell>
          <cell r="G113">
            <v>2.84300206113648</v>
          </cell>
          <cell r="H113">
            <v>4.751159</v>
          </cell>
          <cell r="I113">
            <v>3.515858</v>
          </cell>
          <cell r="J113">
            <v>1.44430440964361</v>
          </cell>
          <cell r="K113">
            <v>1.08195200905195</v>
          </cell>
          <cell r="L113">
            <v>855</v>
          </cell>
          <cell r="M113">
            <v>540</v>
          </cell>
          <cell r="N113">
            <v>61.54</v>
          </cell>
          <cell r="O113">
            <v>65.11</v>
          </cell>
          <cell r="P113">
            <v>576</v>
          </cell>
          <cell r="Q113">
            <v>473</v>
          </cell>
          <cell r="R113">
            <v>27</v>
          </cell>
          <cell r="S113">
            <v>22</v>
          </cell>
          <cell r="T113">
            <v>-5</v>
          </cell>
          <cell r="U113">
            <v>6</v>
          </cell>
          <cell r="V113">
            <v>-109</v>
          </cell>
          <cell r="W113">
            <v>48</v>
          </cell>
          <cell r="X113">
            <v>-0.178819444444444</v>
          </cell>
        </row>
        <row r="114">
          <cell r="B114">
            <v>12377</v>
          </cell>
          <cell r="C114" t="str">
            <v>涂思佩</v>
          </cell>
          <cell r="D114">
            <v>754</v>
          </cell>
          <cell r="E114" t="str">
            <v>崇州尚贤坊店</v>
          </cell>
          <cell r="F114" t="str">
            <v>城郊二片</v>
          </cell>
          <cell r="G114">
            <v>0.607385622780317</v>
          </cell>
          <cell r="H114">
            <v>5.529318</v>
          </cell>
          <cell r="I114">
            <v>5.417139</v>
          </cell>
          <cell r="J114">
            <v>1.64818591999997</v>
          </cell>
          <cell r="K114">
            <v>1.58265807146497</v>
          </cell>
          <cell r="L114">
            <v>671</v>
          </cell>
          <cell r="M114">
            <v>822</v>
          </cell>
          <cell r="N114">
            <v>70.02</v>
          </cell>
          <cell r="O114">
            <v>65.95</v>
          </cell>
          <cell r="P114">
            <v>521</v>
          </cell>
          <cell r="Q114">
            <v>514</v>
          </cell>
          <cell r="R114">
            <v>29</v>
          </cell>
          <cell r="S114">
            <v>27</v>
          </cell>
          <cell r="T114">
            <v>-2</v>
          </cell>
          <cell r="U114">
            <v>12</v>
          </cell>
          <cell r="V114">
            <v>-19</v>
          </cell>
          <cell r="W114">
            <v>36</v>
          </cell>
          <cell r="X114">
            <v>-0.0134357005758157</v>
          </cell>
        </row>
        <row r="115">
          <cell r="B115">
            <v>4540</v>
          </cell>
          <cell r="C115" t="str">
            <v>朱玉梅</v>
          </cell>
          <cell r="D115">
            <v>754</v>
          </cell>
          <cell r="E115" t="str">
            <v>崇州尚贤坊店</v>
          </cell>
          <cell r="F115" t="str">
            <v>城郊二片</v>
          </cell>
          <cell r="G115">
            <v>9.50053630771182</v>
          </cell>
          <cell r="H115">
            <v>6.323094</v>
          </cell>
          <cell r="I115">
            <v>6.643827</v>
          </cell>
          <cell r="J115">
            <v>1.8173888272</v>
          </cell>
          <cell r="K115">
            <v>1.79534016416507</v>
          </cell>
          <cell r="L115">
            <v>698</v>
          </cell>
          <cell r="M115">
            <v>965</v>
          </cell>
          <cell r="N115">
            <v>66.99</v>
          </cell>
          <cell r="O115">
            <v>69.01</v>
          </cell>
          <cell r="P115">
            <v>652</v>
          </cell>
          <cell r="Q115">
            <v>663</v>
          </cell>
          <cell r="R115">
            <v>28</v>
          </cell>
          <cell r="S115">
            <v>28</v>
          </cell>
          <cell r="T115">
            <v>0</v>
          </cell>
          <cell r="U115">
            <v>6</v>
          </cell>
          <cell r="V115">
            <v>5</v>
          </cell>
        </row>
        <row r="115">
          <cell r="X115">
            <v>0.0168711656441718</v>
          </cell>
        </row>
        <row r="116">
          <cell r="B116">
            <v>10900</v>
          </cell>
          <cell r="C116" t="str">
            <v>刘敏</v>
          </cell>
          <cell r="D116">
            <v>754</v>
          </cell>
          <cell r="E116" t="str">
            <v>崇州尚贤坊店</v>
          </cell>
          <cell r="F116" t="str">
            <v>城郊二片</v>
          </cell>
          <cell r="G116">
            <v>2.50875548579402</v>
          </cell>
          <cell r="H116">
            <v>5.858896</v>
          </cell>
          <cell r="I116">
            <v>6.315784</v>
          </cell>
          <cell r="J116">
            <v>1.43174788939997</v>
          </cell>
          <cell r="K116">
            <v>1.62792763999998</v>
          </cell>
          <cell r="L116">
            <v>762</v>
          </cell>
          <cell r="M116">
            <v>965</v>
          </cell>
          <cell r="N116">
            <v>74.35</v>
          </cell>
          <cell r="O116">
            <v>65.45</v>
          </cell>
          <cell r="P116">
            <v>524</v>
          </cell>
          <cell r="Q116">
            <v>643</v>
          </cell>
          <cell r="R116">
            <v>26</v>
          </cell>
          <cell r="S116">
            <v>28</v>
          </cell>
          <cell r="T116">
            <v>2</v>
          </cell>
          <cell r="U116">
            <v>6</v>
          </cell>
          <cell r="V116">
            <v>113</v>
          </cell>
        </row>
        <row r="116">
          <cell r="X116">
            <v>0.227099236641221</v>
          </cell>
        </row>
        <row r="117">
          <cell r="B117">
            <v>11949</v>
          </cell>
          <cell r="C117" t="str">
            <v>罗雪琴</v>
          </cell>
          <cell r="D117">
            <v>754</v>
          </cell>
          <cell r="E117" t="str">
            <v>崇州尚贤坊店</v>
          </cell>
          <cell r="F117" t="str">
            <v>城郊二片</v>
          </cell>
          <cell r="G117">
            <v>1.27039932141045</v>
          </cell>
          <cell r="H117">
            <v>4.282763</v>
          </cell>
          <cell r="I117">
            <v>5.572191</v>
          </cell>
          <cell r="J117">
            <v>1.23186197599997</v>
          </cell>
          <cell r="K117">
            <v>1.58013212051887</v>
          </cell>
          <cell r="L117">
            <v>579</v>
          </cell>
          <cell r="M117">
            <v>807</v>
          </cell>
          <cell r="N117">
            <v>68.63</v>
          </cell>
          <cell r="O117">
            <v>69.13</v>
          </cell>
          <cell r="P117">
            <v>500</v>
          </cell>
          <cell r="Q117">
            <v>537</v>
          </cell>
          <cell r="R117">
            <v>23</v>
          </cell>
          <cell r="S117">
            <v>25</v>
          </cell>
          <cell r="T117">
            <v>2</v>
          </cell>
          <cell r="U117">
            <v>8</v>
          </cell>
          <cell r="V117">
            <v>29</v>
          </cell>
        </row>
        <row r="117">
          <cell r="X117">
            <v>0.074</v>
          </cell>
        </row>
        <row r="118">
          <cell r="B118">
            <v>11178</v>
          </cell>
          <cell r="C118" t="str">
            <v>唐冬芳</v>
          </cell>
          <cell r="D118">
            <v>753</v>
          </cell>
          <cell r="E118" t="str">
            <v>合欢树街店</v>
          </cell>
          <cell r="F118" t="str">
            <v>东南片区</v>
          </cell>
          <cell r="G118">
            <v>2.35533082825977</v>
          </cell>
          <cell r="H118">
            <v>4.964933</v>
          </cell>
          <cell r="I118">
            <v>4.116972</v>
          </cell>
          <cell r="J118">
            <v>1.50603452470001</v>
          </cell>
          <cell r="K118">
            <v>1.34026529432173</v>
          </cell>
          <cell r="L118">
            <v>797</v>
          </cell>
          <cell r="M118">
            <v>880</v>
          </cell>
          <cell r="N118">
            <v>55.41</v>
          </cell>
          <cell r="O118">
            <v>46.78</v>
          </cell>
          <cell r="P118">
            <v>574</v>
          </cell>
          <cell r="Q118">
            <v>498</v>
          </cell>
          <cell r="R118">
            <v>28</v>
          </cell>
          <cell r="S118">
            <v>26</v>
          </cell>
          <cell r="T118">
            <v>-2</v>
          </cell>
          <cell r="U118">
            <v>6</v>
          </cell>
          <cell r="V118">
            <v>-82</v>
          </cell>
          <cell r="W118">
            <v>48</v>
          </cell>
          <cell r="X118">
            <v>-0.132404181184669</v>
          </cell>
        </row>
        <row r="119">
          <cell r="B119">
            <v>11120</v>
          </cell>
          <cell r="C119" t="str">
            <v>黄天平</v>
          </cell>
          <cell r="D119">
            <v>753</v>
          </cell>
          <cell r="E119" t="str">
            <v>合欢树街店</v>
          </cell>
          <cell r="F119" t="str">
            <v>东南片区</v>
          </cell>
          <cell r="G119">
            <v>1.50875548579402</v>
          </cell>
          <cell r="H119">
            <v>4.369759</v>
          </cell>
          <cell r="I119">
            <v>4.202521</v>
          </cell>
          <cell r="J119">
            <v>1.12598414641568</v>
          </cell>
          <cell r="K119">
            <v>1.21979005940398</v>
          </cell>
          <cell r="L119">
            <v>572</v>
          </cell>
          <cell r="M119">
            <v>494</v>
          </cell>
          <cell r="N119">
            <v>100</v>
          </cell>
          <cell r="O119">
            <v>85.07</v>
          </cell>
          <cell r="P119">
            <v>410</v>
          </cell>
          <cell r="Q119">
            <v>443</v>
          </cell>
          <cell r="R119">
            <v>26</v>
          </cell>
          <cell r="S119">
            <v>27</v>
          </cell>
          <cell r="T119">
            <v>1</v>
          </cell>
          <cell r="U119">
            <v>8</v>
          </cell>
          <cell r="V119">
            <v>25</v>
          </cell>
        </row>
        <row r="119">
          <cell r="X119">
            <v>0.0804878048780488</v>
          </cell>
        </row>
        <row r="120">
          <cell r="B120">
            <v>12444</v>
          </cell>
          <cell r="C120" t="str">
            <v>胡康员</v>
          </cell>
          <cell r="D120">
            <v>753</v>
          </cell>
          <cell r="E120" t="str">
            <v>合欢树街店</v>
          </cell>
          <cell r="F120" t="str">
            <v>东南片区</v>
          </cell>
          <cell r="G120">
            <v>0.506015759766619</v>
          </cell>
          <cell r="H120">
            <v>0.944675</v>
          </cell>
          <cell r="I120">
            <v>1.277516</v>
          </cell>
          <cell r="J120">
            <v>0.29045741</v>
          </cell>
          <cell r="K120">
            <v>0.42574969999999</v>
          </cell>
          <cell r="L120">
            <v>297</v>
          </cell>
          <cell r="M120">
            <v>369</v>
          </cell>
          <cell r="N120">
            <v>30.38</v>
          </cell>
          <cell r="O120">
            <v>34.62</v>
          </cell>
          <cell r="P120">
            <v>237</v>
          </cell>
          <cell r="Q120">
            <v>278</v>
          </cell>
          <cell r="R120">
            <v>25</v>
          </cell>
          <cell r="S120">
            <v>29</v>
          </cell>
          <cell r="T120">
            <v>4</v>
          </cell>
          <cell r="U120">
            <v>12</v>
          </cell>
          <cell r="V120">
            <v>29</v>
          </cell>
        </row>
        <row r="120">
          <cell r="X120">
            <v>0.172995780590717</v>
          </cell>
        </row>
        <row r="121">
          <cell r="B121">
            <v>12054</v>
          </cell>
          <cell r="C121" t="str">
            <v>刘茹溢</v>
          </cell>
          <cell r="D121">
            <v>752</v>
          </cell>
          <cell r="E121" t="str">
            <v>聚萃街店</v>
          </cell>
          <cell r="F121" t="str">
            <v>西北片区</v>
          </cell>
          <cell r="G121">
            <v>0.966289732369358</v>
          </cell>
          <cell r="H121">
            <v>4.128633</v>
          </cell>
          <cell r="I121">
            <v>3.777645</v>
          </cell>
          <cell r="J121">
            <v>0.979852174172111</v>
          </cell>
          <cell r="K121">
            <v>0.838565915009011</v>
          </cell>
          <cell r="L121">
            <v>581</v>
          </cell>
          <cell r="M121">
            <v>650</v>
          </cell>
          <cell r="N121">
            <v>60.27</v>
          </cell>
          <cell r="O121">
            <v>58.12</v>
          </cell>
          <cell r="P121">
            <v>478</v>
          </cell>
          <cell r="Q121">
            <v>480</v>
          </cell>
          <cell r="R121">
            <v>27</v>
          </cell>
          <cell r="S121">
            <v>28</v>
          </cell>
          <cell r="T121">
            <v>1</v>
          </cell>
          <cell r="U121">
            <v>12</v>
          </cell>
          <cell r="V121">
            <v>-10</v>
          </cell>
          <cell r="W121">
            <v>30</v>
          </cell>
          <cell r="X121">
            <v>0.00418410041841004</v>
          </cell>
        </row>
        <row r="122">
          <cell r="B122">
            <v>10468</v>
          </cell>
          <cell r="C122" t="str">
            <v>李海燕</v>
          </cell>
          <cell r="D122">
            <v>752</v>
          </cell>
          <cell r="E122" t="str">
            <v>聚萃街店</v>
          </cell>
          <cell r="F122" t="str">
            <v>西北片区</v>
          </cell>
          <cell r="G122">
            <v>3.50875548579402</v>
          </cell>
          <cell r="H122">
            <v>0.02368</v>
          </cell>
          <cell r="I122">
            <v>0.016188</v>
          </cell>
          <cell r="J122">
            <v>0.003462858742</v>
          </cell>
          <cell r="K122">
            <v>-0.000706</v>
          </cell>
          <cell r="L122">
            <v>115</v>
          </cell>
          <cell r="M122">
            <v>8</v>
          </cell>
          <cell r="N122">
            <v>39.47</v>
          </cell>
          <cell r="O122">
            <v>20.24</v>
          </cell>
          <cell r="P122">
            <v>5</v>
          </cell>
          <cell r="Q122">
            <v>2</v>
          </cell>
          <cell r="R122">
            <v>6</v>
          </cell>
          <cell r="S122">
            <v>7</v>
          </cell>
          <cell r="T122">
            <v>1</v>
          </cell>
          <cell r="U122">
            <v>6</v>
          </cell>
          <cell r="V122">
            <v>0</v>
          </cell>
        </row>
        <row r="122">
          <cell r="X122">
            <v>-0.6</v>
          </cell>
        </row>
        <row r="123">
          <cell r="B123">
            <v>11318</v>
          </cell>
          <cell r="C123" t="str">
            <v>李俊俐</v>
          </cell>
          <cell r="D123">
            <v>752</v>
          </cell>
          <cell r="E123" t="str">
            <v>聚萃街店</v>
          </cell>
          <cell r="F123" t="str">
            <v>西北片区</v>
          </cell>
          <cell r="G123">
            <v>1.50875548579402</v>
          </cell>
          <cell r="H123">
            <v>5.44973</v>
          </cell>
          <cell r="I123">
            <v>4.515197</v>
          </cell>
          <cell r="J123">
            <v>1.4602168966151</v>
          </cell>
          <cell r="K123">
            <v>1.030366401844</v>
          </cell>
          <cell r="L123">
            <v>653</v>
          </cell>
          <cell r="M123">
            <v>661</v>
          </cell>
          <cell r="N123">
            <v>79.7</v>
          </cell>
          <cell r="O123">
            <v>68.31</v>
          </cell>
          <cell r="P123">
            <v>526</v>
          </cell>
          <cell r="Q123">
            <v>507</v>
          </cell>
          <cell r="R123">
            <v>24</v>
          </cell>
          <cell r="S123">
            <v>28</v>
          </cell>
          <cell r="T123">
            <v>4</v>
          </cell>
          <cell r="U123">
            <v>8</v>
          </cell>
          <cell r="V123">
            <v>-27</v>
          </cell>
          <cell r="W123">
            <v>40</v>
          </cell>
          <cell r="X123">
            <v>-0.0361216730038023</v>
          </cell>
        </row>
        <row r="124">
          <cell r="B124">
            <v>12448</v>
          </cell>
          <cell r="C124" t="str">
            <v>黄瑞玉</v>
          </cell>
          <cell r="D124">
            <v>752</v>
          </cell>
          <cell r="E124" t="str">
            <v>聚萃街店</v>
          </cell>
          <cell r="F124" t="str">
            <v>西北片区</v>
          </cell>
          <cell r="G124">
            <v>0.506015759766619</v>
          </cell>
          <cell r="H124">
            <v>1.810824</v>
          </cell>
          <cell r="I124">
            <v>2.728467</v>
          </cell>
          <cell r="J124">
            <v>0.50252447630399</v>
          </cell>
          <cell r="K124">
            <v>0.54679778423681</v>
          </cell>
          <cell r="L124">
            <v>429</v>
          </cell>
          <cell r="M124">
            <v>532</v>
          </cell>
          <cell r="N124">
            <v>50.58</v>
          </cell>
          <cell r="O124">
            <v>51.29</v>
          </cell>
          <cell r="P124">
            <v>311</v>
          </cell>
          <cell r="Q124">
            <v>432</v>
          </cell>
          <cell r="R124">
            <v>24</v>
          </cell>
          <cell r="S124">
            <v>27</v>
          </cell>
          <cell r="T124">
            <v>3</v>
          </cell>
          <cell r="U124">
            <v>12</v>
          </cell>
          <cell r="V124">
            <v>109</v>
          </cell>
        </row>
        <row r="124">
          <cell r="X124">
            <v>0.389067524115756</v>
          </cell>
        </row>
        <row r="125">
          <cell r="B125">
            <v>11051</v>
          </cell>
          <cell r="C125" t="str">
            <v>黄梅</v>
          </cell>
          <cell r="D125">
            <v>750</v>
          </cell>
          <cell r="E125" t="str">
            <v>成汉南路店</v>
          </cell>
          <cell r="F125" t="str">
            <v>东南片区</v>
          </cell>
          <cell r="G125">
            <v>2.57450891045155</v>
          </cell>
          <cell r="H125">
            <v>17.354599</v>
          </cell>
          <cell r="I125">
            <v>15.569058</v>
          </cell>
          <cell r="J125">
            <v>5.45130819568197</v>
          </cell>
          <cell r="K125">
            <v>4.98110363769229</v>
          </cell>
          <cell r="L125">
            <v>1408</v>
          </cell>
          <cell r="M125">
            <v>1418</v>
          </cell>
          <cell r="N125">
            <v>104.81</v>
          </cell>
          <cell r="O125">
            <v>109.8</v>
          </cell>
          <cell r="P125">
            <v>849</v>
          </cell>
          <cell r="Q125">
            <v>788</v>
          </cell>
          <cell r="R125">
            <v>26</v>
          </cell>
          <cell r="S125">
            <v>28</v>
          </cell>
          <cell r="T125">
            <v>2</v>
          </cell>
          <cell r="U125">
            <v>6</v>
          </cell>
          <cell r="V125">
            <v>-67</v>
          </cell>
          <cell r="W125">
            <v>48</v>
          </cell>
          <cell r="X125">
            <v>-0.071849234393404</v>
          </cell>
        </row>
        <row r="126">
          <cell r="B126">
            <v>12478</v>
          </cell>
          <cell r="C126" t="str">
            <v>黄飞霞</v>
          </cell>
          <cell r="D126">
            <v>750</v>
          </cell>
          <cell r="E126" t="str">
            <v>成汉南路店</v>
          </cell>
          <cell r="F126" t="str">
            <v>东南片区</v>
          </cell>
          <cell r="G126">
            <v>0.489577403602235</v>
          </cell>
          <cell r="H126">
            <v>4.917946</v>
          </cell>
          <cell r="I126">
            <v>5.035401</v>
          </cell>
          <cell r="J126">
            <v>1.4792475398</v>
          </cell>
          <cell r="K126">
            <v>1.61829819036153</v>
          </cell>
          <cell r="L126">
            <v>826</v>
          </cell>
          <cell r="M126">
            <v>948</v>
          </cell>
          <cell r="N126">
            <v>49.03</v>
          </cell>
          <cell r="O126">
            <v>53.12</v>
          </cell>
          <cell r="P126">
            <v>574</v>
          </cell>
          <cell r="Q126">
            <v>570</v>
          </cell>
          <cell r="R126">
            <v>27</v>
          </cell>
          <cell r="S126">
            <v>26</v>
          </cell>
          <cell r="T126">
            <v>-1</v>
          </cell>
          <cell r="U126">
            <v>12</v>
          </cell>
          <cell r="V126">
            <v>-16</v>
          </cell>
          <cell r="W126">
            <v>18</v>
          </cell>
          <cell r="X126">
            <v>-0.00696864111498258</v>
          </cell>
        </row>
        <row r="127">
          <cell r="B127">
            <v>12474</v>
          </cell>
          <cell r="C127" t="str">
            <v>鞠灵</v>
          </cell>
          <cell r="D127">
            <v>750</v>
          </cell>
          <cell r="E127" t="str">
            <v>成汉南路店</v>
          </cell>
          <cell r="F127" t="str">
            <v>东南片区</v>
          </cell>
          <cell r="G127">
            <v>0.489577403602235</v>
          </cell>
          <cell r="H127">
            <v>4.993123</v>
          </cell>
          <cell r="I127">
            <v>5.703069</v>
          </cell>
          <cell r="J127">
            <v>1.51354475715904</v>
          </cell>
          <cell r="K127">
            <v>1.68969089384611</v>
          </cell>
          <cell r="L127">
            <v>905</v>
          </cell>
          <cell r="M127">
            <v>912</v>
          </cell>
          <cell r="N127">
            <v>51.21</v>
          </cell>
          <cell r="O127">
            <v>62.53</v>
          </cell>
          <cell r="P127">
            <v>573</v>
          </cell>
          <cell r="Q127">
            <v>565</v>
          </cell>
          <cell r="R127">
            <v>25</v>
          </cell>
          <cell r="S127">
            <v>25</v>
          </cell>
          <cell r="T127">
            <v>0</v>
          </cell>
          <cell r="U127">
            <v>12</v>
          </cell>
          <cell r="V127">
            <v>-20</v>
          </cell>
          <cell r="W127">
            <v>18</v>
          </cell>
          <cell r="X127">
            <v>-0.0139616055846422</v>
          </cell>
        </row>
        <row r="128">
          <cell r="B128">
            <v>12254</v>
          </cell>
          <cell r="C128" t="str">
            <v>李蕊彤</v>
          </cell>
          <cell r="D128">
            <v>750</v>
          </cell>
          <cell r="E128" t="str">
            <v>成汉南路店</v>
          </cell>
          <cell r="F128" t="str">
            <v>东南片区</v>
          </cell>
          <cell r="G128">
            <v>0.706015759766619</v>
          </cell>
          <cell r="H128">
            <v>12.359787</v>
          </cell>
          <cell r="I128">
            <v>11.720667</v>
          </cell>
          <cell r="J128">
            <v>4.02353823030294</v>
          </cell>
          <cell r="K128">
            <v>3.73844647871751</v>
          </cell>
          <cell r="L128">
            <v>1377</v>
          </cell>
          <cell r="M128">
            <v>1384</v>
          </cell>
          <cell r="N128">
            <v>81.05</v>
          </cell>
          <cell r="O128">
            <v>84.18</v>
          </cell>
          <cell r="P128">
            <v>802</v>
          </cell>
          <cell r="Q128">
            <v>746</v>
          </cell>
          <cell r="R128">
            <v>26</v>
          </cell>
          <cell r="S128">
            <v>27</v>
          </cell>
          <cell r="T128">
            <v>1</v>
          </cell>
          <cell r="U128">
            <v>12</v>
          </cell>
          <cell r="V128">
            <v>-68</v>
          </cell>
          <cell r="W128">
            <v>48</v>
          </cell>
          <cell r="X128">
            <v>-0.0698254364089776</v>
          </cell>
        </row>
        <row r="129">
          <cell r="B129">
            <v>4033</v>
          </cell>
          <cell r="C129" t="str">
            <v>蒋雪琴</v>
          </cell>
          <cell r="D129">
            <v>750</v>
          </cell>
          <cell r="E129" t="str">
            <v>成汉南路店</v>
          </cell>
          <cell r="F129" t="str">
            <v>东南片区</v>
          </cell>
          <cell r="G129">
            <v>11.5142349378488</v>
          </cell>
          <cell r="H129">
            <v>16.510871</v>
          </cell>
          <cell r="I129">
            <v>17.828924</v>
          </cell>
          <cell r="J129">
            <v>5.42276101254996</v>
          </cell>
          <cell r="K129">
            <v>5.88044501232923</v>
          </cell>
          <cell r="L129">
            <v>1182</v>
          </cell>
          <cell r="M129">
            <v>1272</v>
          </cell>
          <cell r="N129">
            <v>136.92</v>
          </cell>
          <cell r="O129">
            <v>140.16</v>
          </cell>
          <cell r="P129">
            <v>772</v>
          </cell>
          <cell r="Q129">
            <v>735</v>
          </cell>
          <cell r="R129">
            <v>27</v>
          </cell>
          <cell r="S129">
            <v>27</v>
          </cell>
          <cell r="T129">
            <v>0</v>
          </cell>
          <cell r="U129">
            <v>6</v>
          </cell>
          <cell r="V129">
            <v>-43</v>
          </cell>
          <cell r="W129">
            <v>36</v>
          </cell>
          <cell r="X129">
            <v>-0.0479274611398964</v>
          </cell>
        </row>
        <row r="130">
          <cell r="B130">
            <v>11463</v>
          </cell>
          <cell r="C130" t="str">
            <v>黄丹</v>
          </cell>
          <cell r="D130">
            <v>750</v>
          </cell>
          <cell r="E130" t="str">
            <v>成汉南路店</v>
          </cell>
          <cell r="F130" t="str">
            <v>东南片区</v>
          </cell>
          <cell r="G130">
            <v>1.71423493784881</v>
          </cell>
          <cell r="H130">
            <v>14.141473</v>
          </cell>
          <cell r="I130">
            <v>13.306886</v>
          </cell>
          <cell r="J130">
            <v>4.455875799834</v>
          </cell>
          <cell r="K130">
            <v>4.08946949467719</v>
          </cell>
          <cell r="L130">
            <v>1418</v>
          </cell>
          <cell r="M130">
            <v>1430</v>
          </cell>
          <cell r="N130">
            <v>104.75</v>
          </cell>
          <cell r="O130">
            <v>93.06</v>
          </cell>
          <cell r="P130">
            <v>746</v>
          </cell>
          <cell r="Q130">
            <v>752</v>
          </cell>
          <cell r="R130">
            <v>27</v>
          </cell>
          <cell r="S130">
            <v>27</v>
          </cell>
          <cell r="T130">
            <v>0</v>
          </cell>
          <cell r="U130">
            <v>8</v>
          </cell>
          <cell r="V130">
            <v>-2</v>
          </cell>
          <cell r="W130">
            <v>10</v>
          </cell>
          <cell r="X130">
            <v>0.00804289544235925</v>
          </cell>
        </row>
        <row r="131">
          <cell r="B131">
            <v>12757</v>
          </cell>
          <cell r="C131" t="str">
            <v>陈阳</v>
          </cell>
          <cell r="D131">
            <v>750</v>
          </cell>
          <cell r="E131" t="str">
            <v>成汉南路店</v>
          </cell>
          <cell r="F131" t="str">
            <v>东南片区</v>
          </cell>
          <cell r="G131">
            <v>0.149851376204975</v>
          </cell>
          <cell r="H131">
            <v>0</v>
          </cell>
          <cell r="I131">
            <v>0.562642</v>
          </cell>
          <cell r="J131">
            <v>0</v>
          </cell>
          <cell r="K131">
            <v>0.12653398999999</v>
          </cell>
          <cell r="L131">
            <v>0</v>
          </cell>
          <cell r="M131">
            <v>238</v>
          </cell>
          <cell r="N131">
            <v>0</v>
          </cell>
          <cell r="O131">
            <v>23.64</v>
          </cell>
          <cell r="P131">
            <v>0</v>
          </cell>
          <cell r="Q131">
            <v>167</v>
          </cell>
          <cell r="R131">
            <v>0</v>
          </cell>
          <cell r="S131">
            <v>15</v>
          </cell>
          <cell r="T131">
            <v>15</v>
          </cell>
        </row>
        <row r="131">
          <cell r="V131">
            <v>167</v>
          </cell>
        </row>
        <row r="132">
          <cell r="B132">
            <v>12215</v>
          </cell>
          <cell r="C132" t="str">
            <v>叶娟2</v>
          </cell>
          <cell r="D132">
            <v>750</v>
          </cell>
          <cell r="E132" t="str">
            <v>成汉南路店</v>
          </cell>
          <cell r="F132" t="str">
            <v>东南片区</v>
          </cell>
          <cell r="G132">
            <v>0.736152746067988</v>
          </cell>
          <cell r="H132">
            <v>10.93603</v>
          </cell>
          <cell r="I132">
            <v>8.741316</v>
          </cell>
          <cell r="J132">
            <v>3.37258419610501</v>
          </cell>
          <cell r="K132">
            <v>2.72002879208343</v>
          </cell>
          <cell r="L132">
            <v>1307</v>
          </cell>
          <cell r="M132">
            <v>1123</v>
          </cell>
          <cell r="N132">
            <v>79.53</v>
          </cell>
          <cell r="O132">
            <v>77.84</v>
          </cell>
          <cell r="P132">
            <v>772</v>
          </cell>
          <cell r="Q132">
            <v>675</v>
          </cell>
          <cell r="R132">
            <v>27</v>
          </cell>
          <cell r="S132">
            <v>25</v>
          </cell>
          <cell r="T132">
            <v>-2</v>
          </cell>
          <cell r="U132">
            <v>12</v>
          </cell>
          <cell r="V132">
            <v>-109</v>
          </cell>
          <cell r="W132">
            <v>72</v>
          </cell>
          <cell r="X132">
            <v>-0.125647668393782</v>
          </cell>
        </row>
        <row r="133">
          <cell r="B133">
            <v>11903</v>
          </cell>
          <cell r="C133" t="str">
            <v>彭亚丹</v>
          </cell>
          <cell r="D133">
            <v>748</v>
          </cell>
          <cell r="E133" t="str">
            <v>大邑东街店</v>
          </cell>
          <cell r="F133" t="str">
            <v>大邑片区</v>
          </cell>
          <cell r="G133">
            <v>1.3279335679858</v>
          </cell>
          <cell r="H133">
            <v>7.001096</v>
          </cell>
          <cell r="I133">
            <v>6.657555</v>
          </cell>
          <cell r="J133">
            <v>2.17876472031387</v>
          </cell>
          <cell r="K133">
            <v>2.00530405999991</v>
          </cell>
          <cell r="L133">
            <v>793</v>
          </cell>
          <cell r="M133">
            <v>960</v>
          </cell>
          <cell r="N133">
            <v>68.79</v>
          </cell>
          <cell r="O133">
            <v>69.35</v>
          </cell>
          <cell r="P133">
            <v>761</v>
          </cell>
          <cell r="Q133">
            <v>673</v>
          </cell>
          <cell r="R133">
            <v>29</v>
          </cell>
          <cell r="S133">
            <v>29</v>
          </cell>
          <cell r="T133">
            <v>0</v>
          </cell>
          <cell r="U133">
            <v>8</v>
          </cell>
          <cell r="V133">
            <v>-96</v>
          </cell>
          <cell r="W133">
            <v>48</v>
          </cell>
          <cell r="X133">
            <v>-0.115637319316689</v>
          </cell>
        </row>
        <row r="134">
          <cell r="B134">
            <v>6537</v>
          </cell>
          <cell r="C134" t="str">
            <v>杨丽</v>
          </cell>
          <cell r="D134">
            <v>748</v>
          </cell>
          <cell r="E134" t="str">
            <v>大邑东街店</v>
          </cell>
          <cell r="F134" t="str">
            <v>大邑片区</v>
          </cell>
          <cell r="G134">
            <v>3.68957740360223</v>
          </cell>
          <cell r="H134">
            <v>7.849086</v>
          </cell>
          <cell r="I134">
            <v>8.928776</v>
          </cell>
          <cell r="J134">
            <v>2.37609145604659</v>
          </cell>
          <cell r="K134">
            <v>2.44756953353998</v>
          </cell>
          <cell r="L134">
            <v>893</v>
          </cell>
          <cell r="M134">
            <v>1010</v>
          </cell>
          <cell r="N134">
            <v>95.35</v>
          </cell>
          <cell r="O134">
            <v>88.4</v>
          </cell>
          <cell r="P134">
            <v>663</v>
          </cell>
          <cell r="Q134">
            <v>740</v>
          </cell>
          <cell r="R134">
            <v>25</v>
          </cell>
          <cell r="S134">
            <v>28</v>
          </cell>
          <cell r="T134">
            <v>3</v>
          </cell>
          <cell r="U134">
            <v>6</v>
          </cell>
          <cell r="V134">
            <v>71</v>
          </cell>
        </row>
        <row r="134">
          <cell r="X134">
            <v>0.116138763197587</v>
          </cell>
        </row>
        <row r="135">
          <cell r="B135">
            <v>12467</v>
          </cell>
          <cell r="C135" t="str">
            <v>骆玲</v>
          </cell>
          <cell r="D135">
            <v>747</v>
          </cell>
          <cell r="E135" t="str">
            <v>郫县一环路东南段店</v>
          </cell>
          <cell r="F135" t="str">
            <v>城中片区</v>
          </cell>
          <cell r="G135">
            <v>0.489577403602235</v>
          </cell>
          <cell r="H135">
            <v>1.919611</v>
          </cell>
          <cell r="I135">
            <v>3.43091</v>
          </cell>
          <cell r="J135">
            <v>0.46066913550802</v>
          </cell>
          <cell r="K135">
            <v>0.77839127859101</v>
          </cell>
          <cell r="L135">
            <v>341</v>
          </cell>
          <cell r="M135">
            <v>434</v>
          </cell>
          <cell r="N135">
            <v>50.65</v>
          </cell>
          <cell r="O135">
            <v>78.91</v>
          </cell>
          <cell r="P135">
            <v>338</v>
          </cell>
          <cell r="Q135">
            <v>336</v>
          </cell>
          <cell r="R135">
            <v>24</v>
          </cell>
          <cell r="S135">
            <v>27</v>
          </cell>
          <cell r="T135">
            <v>3</v>
          </cell>
          <cell r="U135">
            <v>12</v>
          </cell>
          <cell r="V135">
            <v>-14</v>
          </cell>
          <cell r="W135">
            <v>36</v>
          </cell>
          <cell r="X135">
            <v>-0.00591715976331361</v>
          </cell>
        </row>
        <row r="136">
          <cell r="B136">
            <v>11964</v>
          </cell>
          <cell r="C136" t="str">
            <v>邹东梅</v>
          </cell>
          <cell r="D136">
            <v>747</v>
          </cell>
          <cell r="E136" t="str">
            <v>郫县一环路东南段店</v>
          </cell>
          <cell r="F136" t="str">
            <v>城中片区</v>
          </cell>
          <cell r="G136">
            <v>1.19368699264333</v>
          </cell>
          <cell r="H136">
            <v>4.850486</v>
          </cell>
          <cell r="I136">
            <v>4.797574</v>
          </cell>
          <cell r="J136">
            <v>1.14159463524598</v>
          </cell>
          <cell r="K136">
            <v>1.08229716005797</v>
          </cell>
          <cell r="L136">
            <v>400</v>
          </cell>
          <cell r="M136">
            <v>378</v>
          </cell>
          <cell r="N136">
            <v>110.22</v>
          </cell>
          <cell r="O136">
            <v>126.92</v>
          </cell>
          <cell r="P136">
            <v>394</v>
          </cell>
          <cell r="Q136">
            <v>331</v>
          </cell>
          <cell r="R136">
            <v>26</v>
          </cell>
          <cell r="S136">
            <v>26</v>
          </cell>
          <cell r="T136">
            <v>0</v>
          </cell>
          <cell r="U136">
            <v>8</v>
          </cell>
          <cell r="V136">
            <v>-71</v>
          </cell>
          <cell r="W136">
            <v>48</v>
          </cell>
          <cell r="X136">
            <v>-0.15989847715736</v>
          </cell>
        </row>
        <row r="137">
          <cell r="B137">
            <v>10898</v>
          </cell>
          <cell r="C137" t="str">
            <v>何媛</v>
          </cell>
          <cell r="D137">
            <v>747</v>
          </cell>
          <cell r="E137" t="str">
            <v>郫县一环路东南段店</v>
          </cell>
          <cell r="F137" t="str">
            <v>城中片区</v>
          </cell>
          <cell r="G137">
            <v>2.50875548579402</v>
          </cell>
          <cell r="H137">
            <v>2.990567</v>
          </cell>
          <cell r="I137">
            <v>4.30415</v>
          </cell>
          <cell r="J137">
            <v>0.615842991420009</v>
          </cell>
          <cell r="K137">
            <v>0.929279118610018</v>
          </cell>
          <cell r="L137">
            <v>337</v>
          </cell>
          <cell r="M137">
            <v>370</v>
          </cell>
          <cell r="N137">
            <v>92.3</v>
          </cell>
          <cell r="O137">
            <v>116.33</v>
          </cell>
          <cell r="P137">
            <v>318</v>
          </cell>
          <cell r="Q137">
            <v>364</v>
          </cell>
          <cell r="R137">
            <v>28</v>
          </cell>
          <cell r="S137">
            <v>29</v>
          </cell>
          <cell r="T137">
            <v>1</v>
          </cell>
          <cell r="U137">
            <v>6</v>
          </cell>
          <cell r="V137">
            <v>40</v>
          </cell>
        </row>
        <row r="137">
          <cell r="X137">
            <v>0.144654088050314</v>
          </cell>
        </row>
        <row r="138">
          <cell r="B138">
            <v>11023</v>
          </cell>
          <cell r="C138" t="str">
            <v>王俊</v>
          </cell>
          <cell r="D138">
            <v>747</v>
          </cell>
          <cell r="E138" t="str">
            <v>郫县一环路东南段店</v>
          </cell>
          <cell r="F138" t="str">
            <v>城中片区</v>
          </cell>
          <cell r="G138">
            <v>2.63478288305429</v>
          </cell>
          <cell r="H138">
            <v>3.512042</v>
          </cell>
          <cell r="I138">
            <v>5.236522</v>
          </cell>
          <cell r="J138">
            <v>0.720195522594049</v>
          </cell>
          <cell r="K138">
            <v>1.08518741722601</v>
          </cell>
          <cell r="L138">
            <v>403</v>
          </cell>
          <cell r="M138">
            <v>369</v>
          </cell>
          <cell r="N138">
            <v>99.77</v>
          </cell>
          <cell r="O138">
            <v>141.91</v>
          </cell>
          <cell r="P138">
            <v>348</v>
          </cell>
          <cell r="Q138">
            <v>354</v>
          </cell>
          <cell r="R138">
            <v>24</v>
          </cell>
          <cell r="S138">
            <v>27</v>
          </cell>
          <cell r="T138">
            <v>3</v>
          </cell>
          <cell r="U138">
            <v>6</v>
          </cell>
        </row>
        <row r="138">
          <cell r="X138">
            <v>0.0172413793103448</v>
          </cell>
        </row>
        <row r="139">
          <cell r="B139">
            <v>12398</v>
          </cell>
          <cell r="C139" t="str">
            <v>邹鹏</v>
          </cell>
          <cell r="D139">
            <v>747</v>
          </cell>
          <cell r="E139" t="str">
            <v>郫县一环路东南段店</v>
          </cell>
          <cell r="F139" t="str">
            <v>城中片区</v>
          </cell>
          <cell r="G139">
            <v>0.541632198122783</v>
          </cell>
          <cell r="H139">
            <v>2.241481</v>
          </cell>
          <cell r="I139">
            <v>3.263125</v>
          </cell>
          <cell r="J139">
            <v>0.569927341420049</v>
          </cell>
          <cell r="K139">
            <v>0.85986965775098</v>
          </cell>
          <cell r="L139">
            <v>446</v>
          </cell>
          <cell r="M139">
            <v>400</v>
          </cell>
          <cell r="N139">
            <v>56.18</v>
          </cell>
          <cell r="O139">
            <v>81.58</v>
          </cell>
          <cell r="P139">
            <v>346</v>
          </cell>
          <cell r="Q139">
            <v>367</v>
          </cell>
          <cell r="R139">
            <v>25</v>
          </cell>
          <cell r="S139">
            <v>25</v>
          </cell>
          <cell r="T139">
            <v>0</v>
          </cell>
          <cell r="U139">
            <v>12</v>
          </cell>
          <cell r="V139">
            <v>9</v>
          </cell>
        </row>
        <row r="139">
          <cell r="X139">
            <v>0.0606936416184971</v>
          </cell>
        </row>
        <row r="140">
          <cell r="B140">
            <v>10907</v>
          </cell>
          <cell r="C140" t="str">
            <v>邓红梅</v>
          </cell>
          <cell r="D140">
            <v>747</v>
          </cell>
          <cell r="E140" t="str">
            <v>郫县一环路东南段店</v>
          </cell>
          <cell r="F140" t="str">
            <v>城中片区</v>
          </cell>
          <cell r="G140">
            <v>2.97176918442415</v>
          </cell>
          <cell r="H140">
            <v>5.08311</v>
          </cell>
          <cell r="I140">
            <v>5.127486</v>
          </cell>
          <cell r="J140">
            <v>1.19915310808399</v>
          </cell>
          <cell r="K140">
            <v>1.20478096211492</v>
          </cell>
          <cell r="L140">
            <v>396</v>
          </cell>
          <cell r="M140">
            <v>399</v>
          </cell>
          <cell r="N140">
            <v>109.99</v>
          </cell>
          <cell r="O140">
            <v>128.35</v>
          </cell>
          <cell r="P140">
            <v>395</v>
          </cell>
          <cell r="Q140">
            <v>357</v>
          </cell>
          <cell r="R140">
            <v>27</v>
          </cell>
          <cell r="S140">
            <v>27</v>
          </cell>
          <cell r="T140">
            <v>0</v>
          </cell>
          <cell r="U140">
            <v>6</v>
          </cell>
          <cell r="V140">
            <v>-44</v>
          </cell>
          <cell r="W140">
            <v>36</v>
          </cell>
          <cell r="X140">
            <v>-0.0962025316455696</v>
          </cell>
        </row>
        <row r="141">
          <cell r="B141">
            <v>4028</v>
          </cell>
          <cell r="C141" t="str">
            <v>田兰</v>
          </cell>
          <cell r="D141">
            <v>746</v>
          </cell>
          <cell r="E141" t="str">
            <v>大邑内蒙古桃源店</v>
          </cell>
          <cell r="F141" t="str">
            <v>大邑片区</v>
          </cell>
          <cell r="G141">
            <v>10.5142349378488</v>
          </cell>
          <cell r="H141">
            <v>6.376386</v>
          </cell>
          <cell r="I141">
            <v>6.963519</v>
          </cell>
          <cell r="J141">
            <v>1.89550481625217</v>
          </cell>
          <cell r="K141">
            <v>1.93736995956348</v>
          </cell>
          <cell r="L141">
            <v>826</v>
          </cell>
          <cell r="M141">
            <v>947</v>
          </cell>
          <cell r="N141">
            <v>67.28</v>
          </cell>
          <cell r="O141">
            <v>70.49</v>
          </cell>
          <cell r="P141">
            <v>690</v>
          </cell>
          <cell r="Q141">
            <v>692</v>
          </cell>
          <cell r="R141">
            <v>26</v>
          </cell>
          <cell r="S141">
            <v>28</v>
          </cell>
          <cell r="T141">
            <v>2</v>
          </cell>
          <cell r="U141">
            <v>6</v>
          </cell>
          <cell r="V141">
            <v>-4</v>
          </cell>
          <cell r="W141">
            <v>24</v>
          </cell>
          <cell r="X141">
            <v>0.00289855072463768</v>
          </cell>
        </row>
        <row r="142">
          <cell r="B142">
            <v>12113</v>
          </cell>
          <cell r="C142" t="str">
            <v>邓洁</v>
          </cell>
          <cell r="D142">
            <v>746</v>
          </cell>
          <cell r="E142" t="str">
            <v>大邑内蒙古桃源店</v>
          </cell>
          <cell r="F142" t="str">
            <v>大邑片区</v>
          </cell>
          <cell r="G142">
            <v>0.843002061136482</v>
          </cell>
          <cell r="H142">
            <v>5.497925</v>
          </cell>
          <cell r="I142">
            <v>6.168988</v>
          </cell>
          <cell r="J142">
            <v>1.76588994315604</v>
          </cell>
          <cell r="K142">
            <v>1.80283211796799</v>
          </cell>
          <cell r="L142">
            <v>918</v>
          </cell>
          <cell r="M142">
            <v>973</v>
          </cell>
          <cell r="N142">
            <v>53.53</v>
          </cell>
          <cell r="O142">
            <v>63.47</v>
          </cell>
          <cell r="P142">
            <v>670</v>
          </cell>
          <cell r="Q142">
            <v>669</v>
          </cell>
          <cell r="R142">
            <v>26</v>
          </cell>
          <cell r="S142">
            <v>27</v>
          </cell>
          <cell r="T142">
            <v>1</v>
          </cell>
          <cell r="U142">
            <v>12</v>
          </cell>
          <cell r="V142">
            <v>-13</v>
          </cell>
          <cell r="W142">
            <v>36</v>
          </cell>
          <cell r="X142">
            <v>-0.00149253731343284</v>
          </cell>
        </row>
        <row r="143">
          <cell r="B143">
            <v>8068</v>
          </cell>
          <cell r="C143" t="str">
            <v>方晓敏</v>
          </cell>
          <cell r="D143">
            <v>746</v>
          </cell>
          <cell r="E143" t="str">
            <v>大邑内蒙古桃源店</v>
          </cell>
          <cell r="F143" t="str">
            <v>大邑片区</v>
          </cell>
          <cell r="G143">
            <v>6.79916644469813</v>
          </cell>
          <cell r="H143">
            <v>5.203859</v>
          </cell>
          <cell r="I143">
            <v>6.233325</v>
          </cell>
          <cell r="J143">
            <v>1.56841955448001</v>
          </cell>
          <cell r="K143">
            <v>1.88037247214707</v>
          </cell>
          <cell r="L143">
            <v>921</v>
          </cell>
          <cell r="M143">
            <v>967</v>
          </cell>
          <cell r="N143">
            <v>78.19</v>
          </cell>
          <cell r="O143">
            <v>64.2</v>
          </cell>
          <cell r="P143">
            <v>545</v>
          </cell>
          <cell r="Q143">
            <v>692</v>
          </cell>
          <cell r="R143">
            <v>26</v>
          </cell>
          <cell r="S143">
            <v>30</v>
          </cell>
          <cell r="T143">
            <v>4</v>
          </cell>
          <cell r="U143">
            <v>6</v>
          </cell>
          <cell r="V143">
            <v>141</v>
          </cell>
        </row>
        <row r="143">
          <cell r="X143">
            <v>0.269724770642202</v>
          </cell>
        </row>
        <row r="144">
          <cell r="B144">
            <v>7386</v>
          </cell>
          <cell r="C144" t="str">
            <v>袁文秀</v>
          </cell>
          <cell r="D144">
            <v>746</v>
          </cell>
          <cell r="E144" t="str">
            <v>大邑内蒙古桃源店</v>
          </cell>
          <cell r="F144" t="str">
            <v>大邑片区</v>
          </cell>
          <cell r="G144">
            <v>7.60190617072552</v>
          </cell>
          <cell r="H144">
            <v>6.436191</v>
          </cell>
          <cell r="I144">
            <v>6.396178</v>
          </cell>
          <cell r="J144">
            <v>2.01972098840997</v>
          </cell>
          <cell r="K144">
            <v>1.91384382175296</v>
          </cell>
          <cell r="L144">
            <v>780</v>
          </cell>
          <cell r="M144">
            <v>899</v>
          </cell>
          <cell r="N144">
            <v>68.48</v>
          </cell>
          <cell r="O144">
            <v>71.06</v>
          </cell>
          <cell r="P144">
            <v>749</v>
          </cell>
          <cell r="Q144">
            <v>696</v>
          </cell>
          <cell r="R144">
            <v>26</v>
          </cell>
          <cell r="S144">
            <v>26</v>
          </cell>
          <cell r="T144">
            <v>0</v>
          </cell>
          <cell r="U144">
            <v>6</v>
          </cell>
          <cell r="V144">
            <v>-59</v>
          </cell>
          <cell r="W144">
            <v>36</v>
          </cell>
          <cell r="X144">
            <v>-0.0707610146862483</v>
          </cell>
        </row>
        <row r="145">
          <cell r="B145">
            <v>12209</v>
          </cell>
          <cell r="C145" t="str">
            <v>唐璇</v>
          </cell>
          <cell r="D145">
            <v>745</v>
          </cell>
          <cell r="E145" t="str">
            <v>金沙路店</v>
          </cell>
          <cell r="F145" t="str">
            <v>西北片区</v>
          </cell>
          <cell r="G145">
            <v>0.736152746067988</v>
          </cell>
          <cell r="H145">
            <v>2.312314</v>
          </cell>
          <cell r="I145">
            <v>3.124777</v>
          </cell>
          <cell r="J145">
            <v>0.708614533742999</v>
          </cell>
          <cell r="K145">
            <v>0.832417159633</v>
          </cell>
          <cell r="L145">
            <v>464</v>
          </cell>
          <cell r="M145">
            <v>543</v>
          </cell>
          <cell r="N145">
            <v>42.9</v>
          </cell>
          <cell r="O145">
            <v>57.55</v>
          </cell>
          <cell r="P145">
            <v>455</v>
          </cell>
          <cell r="Q145">
            <v>447</v>
          </cell>
          <cell r="R145">
            <v>27</v>
          </cell>
          <cell r="S145">
            <v>29</v>
          </cell>
          <cell r="T145">
            <v>2</v>
          </cell>
          <cell r="U145">
            <v>12</v>
          </cell>
          <cell r="V145">
            <v>-20</v>
          </cell>
          <cell r="W145">
            <v>36</v>
          </cell>
          <cell r="X145">
            <v>-0.0175824175824176</v>
          </cell>
        </row>
        <row r="146">
          <cell r="B146">
            <v>12276</v>
          </cell>
          <cell r="C146" t="str">
            <v>刘学兰</v>
          </cell>
          <cell r="D146">
            <v>745</v>
          </cell>
          <cell r="E146" t="str">
            <v>金沙路店</v>
          </cell>
          <cell r="F146" t="str">
            <v>西北片区</v>
          </cell>
          <cell r="G146">
            <v>0.662180143328262</v>
          </cell>
          <cell r="H146">
            <v>4.542569</v>
          </cell>
          <cell r="I146">
            <v>3.696798</v>
          </cell>
          <cell r="J146">
            <v>1.32111928052001</v>
          </cell>
          <cell r="K146">
            <v>1.10365636482198</v>
          </cell>
          <cell r="L146">
            <v>487</v>
          </cell>
          <cell r="M146">
            <v>431</v>
          </cell>
          <cell r="N146">
            <v>100.06</v>
          </cell>
          <cell r="O146">
            <v>85.77</v>
          </cell>
          <cell r="P146">
            <v>429</v>
          </cell>
          <cell r="Q146">
            <v>379</v>
          </cell>
          <cell r="R146">
            <v>27</v>
          </cell>
          <cell r="S146">
            <v>25</v>
          </cell>
          <cell r="T146">
            <v>-2</v>
          </cell>
          <cell r="U146">
            <v>12</v>
          </cell>
          <cell r="V146">
            <v>-62</v>
          </cell>
          <cell r="W146">
            <v>48</v>
          </cell>
          <cell r="X146">
            <v>-0.116550116550117</v>
          </cell>
        </row>
        <row r="147">
          <cell r="B147">
            <v>12460</v>
          </cell>
          <cell r="C147" t="str">
            <v>张美顺</v>
          </cell>
          <cell r="D147">
            <v>745</v>
          </cell>
          <cell r="E147" t="str">
            <v>金沙路店</v>
          </cell>
          <cell r="F147" t="str">
            <v>西北片区</v>
          </cell>
          <cell r="G147">
            <v>0.489577403602235</v>
          </cell>
          <cell r="H147">
            <v>2.214711</v>
          </cell>
          <cell r="I147">
            <v>2.460404</v>
          </cell>
          <cell r="J147">
            <v>0.655293660975859</v>
          </cell>
          <cell r="K147">
            <v>0.696400294550979</v>
          </cell>
          <cell r="L147">
            <v>458</v>
          </cell>
          <cell r="M147">
            <v>439</v>
          </cell>
          <cell r="N147">
            <v>53.62</v>
          </cell>
          <cell r="O147">
            <v>56.05</v>
          </cell>
          <cell r="P147">
            <v>330</v>
          </cell>
          <cell r="Q147">
            <v>372</v>
          </cell>
          <cell r="R147">
            <v>25</v>
          </cell>
          <cell r="S147">
            <v>25</v>
          </cell>
          <cell r="T147">
            <v>0</v>
          </cell>
          <cell r="U147">
            <v>12</v>
          </cell>
          <cell r="V147">
            <v>30</v>
          </cell>
        </row>
        <row r="147">
          <cell r="X147">
            <v>0.127272727272727</v>
          </cell>
        </row>
        <row r="148">
          <cell r="B148">
            <v>11504</v>
          </cell>
          <cell r="C148" t="str">
            <v>刘秀琼</v>
          </cell>
          <cell r="D148">
            <v>745</v>
          </cell>
          <cell r="E148" t="str">
            <v>金沙路店</v>
          </cell>
          <cell r="F148" t="str">
            <v>西北片区</v>
          </cell>
          <cell r="G148">
            <v>1.67039932141045</v>
          </cell>
          <cell r="H148">
            <v>5.586784</v>
          </cell>
          <cell r="I148">
            <v>4.548369</v>
          </cell>
          <cell r="J148">
            <v>1.44679230944702</v>
          </cell>
          <cell r="K148">
            <v>1.04934419399535</v>
          </cell>
          <cell r="L148">
            <v>663</v>
          </cell>
          <cell r="M148">
            <v>592</v>
          </cell>
          <cell r="N148">
            <v>71.66</v>
          </cell>
          <cell r="O148">
            <v>76.83</v>
          </cell>
          <cell r="P148">
            <v>613</v>
          </cell>
          <cell r="Q148">
            <v>532</v>
          </cell>
          <cell r="R148">
            <v>26</v>
          </cell>
          <cell r="S148">
            <v>26</v>
          </cell>
          <cell r="T148">
            <v>0</v>
          </cell>
          <cell r="U148">
            <v>8</v>
          </cell>
          <cell r="V148">
            <v>-89</v>
          </cell>
          <cell r="W148">
            <v>48</v>
          </cell>
          <cell r="X148">
            <v>-0.132137030995106</v>
          </cell>
        </row>
        <row r="149">
          <cell r="B149">
            <v>11333</v>
          </cell>
          <cell r="C149" t="str">
            <v>罗妍</v>
          </cell>
          <cell r="D149">
            <v>744</v>
          </cell>
          <cell r="E149" t="str">
            <v>科华路店</v>
          </cell>
          <cell r="F149" t="str">
            <v>城中片区</v>
          </cell>
          <cell r="G149">
            <v>1.50875548579402</v>
          </cell>
          <cell r="H149">
            <v>7.193591</v>
          </cell>
          <cell r="I149">
            <v>7.329997</v>
          </cell>
          <cell r="J149">
            <v>2.00503433298893</v>
          </cell>
          <cell r="K149">
            <v>1.92986004351896</v>
          </cell>
          <cell r="L149">
            <v>1008</v>
          </cell>
          <cell r="M149">
            <v>789</v>
          </cell>
          <cell r="N149">
            <v>75.75</v>
          </cell>
          <cell r="O149">
            <v>92.22</v>
          </cell>
          <cell r="P149">
            <v>717</v>
          </cell>
          <cell r="Q149">
            <v>667</v>
          </cell>
          <cell r="R149">
            <v>28</v>
          </cell>
          <cell r="S149">
            <v>27</v>
          </cell>
          <cell r="T149">
            <v>-1</v>
          </cell>
          <cell r="U149">
            <v>8</v>
          </cell>
          <cell r="V149">
            <v>-58</v>
          </cell>
          <cell r="W149">
            <v>40</v>
          </cell>
          <cell r="X149">
            <v>-0.0697350069735007</v>
          </cell>
        </row>
        <row r="150">
          <cell r="B150">
            <v>8957</v>
          </cell>
          <cell r="C150" t="str">
            <v>闵腾西</v>
          </cell>
          <cell r="D150">
            <v>744</v>
          </cell>
          <cell r="E150" t="str">
            <v>科华路店</v>
          </cell>
          <cell r="F150" t="str">
            <v>城中片区</v>
          </cell>
          <cell r="G150">
            <v>5.51149521182141</v>
          </cell>
          <cell r="H150">
            <v>6.841565</v>
          </cell>
          <cell r="I150">
            <v>6.502281</v>
          </cell>
          <cell r="J150">
            <v>1.80738851935058</v>
          </cell>
          <cell r="K150">
            <v>1.59785190310868</v>
          </cell>
          <cell r="L150">
            <v>978</v>
          </cell>
          <cell r="M150">
            <v>807</v>
          </cell>
          <cell r="N150">
            <v>62.1</v>
          </cell>
          <cell r="O150">
            <v>77.22</v>
          </cell>
          <cell r="P150">
            <v>695</v>
          </cell>
          <cell r="Q150">
            <v>579</v>
          </cell>
          <cell r="R150">
            <v>31</v>
          </cell>
          <cell r="S150">
            <v>28</v>
          </cell>
          <cell r="T150">
            <v>-3</v>
          </cell>
          <cell r="U150">
            <v>6</v>
          </cell>
          <cell r="V150">
            <v>-122</v>
          </cell>
          <cell r="W150">
            <v>72</v>
          </cell>
          <cell r="X150">
            <v>-0.166906474820144</v>
          </cell>
        </row>
        <row r="151">
          <cell r="B151">
            <v>11620</v>
          </cell>
          <cell r="C151" t="str">
            <v>尹萍</v>
          </cell>
          <cell r="D151">
            <v>744</v>
          </cell>
          <cell r="E151" t="str">
            <v>科华路店</v>
          </cell>
          <cell r="F151" t="str">
            <v>城中片区</v>
          </cell>
          <cell r="G151">
            <v>1.60738562278032</v>
          </cell>
          <cell r="H151">
            <v>5.046422</v>
          </cell>
          <cell r="I151">
            <v>6.202171</v>
          </cell>
          <cell r="J151">
            <v>1.23793443057602</v>
          </cell>
          <cell r="K151">
            <v>1.51064865948406</v>
          </cell>
          <cell r="L151">
            <v>998</v>
          </cell>
          <cell r="M151">
            <v>841</v>
          </cell>
          <cell r="N151">
            <v>60.86</v>
          </cell>
          <cell r="O151">
            <v>71.09</v>
          </cell>
          <cell r="P151">
            <v>561</v>
          </cell>
          <cell r="Q151">
            <v>595</v>
          </cell>
          <cell r="R151">
            <v>26</v>
          </cell>
          <cell r="S151">
            <v>27</v>
          </cell>
          <cell r="T151">
            <v>1</v>
          </cell>
          <cell r="U151">
            <v>8</v>
          </cell>
          <cell r="V151">
            <v>26</v>
          </cell>
        </row>
        <row r="151">
          <cell r="X151">
            <v>0.0606060606060606</v>
          </cell>
        </row>
        <row r="152">
          <cell r="B152">
            <v>12510</v>
          </cell>
          <cell r="C152" t="str">
            <v>易珊</v>
          </cell>
          <cell r="D152">
            <v>744</v>
          </cell>
          <cell r="E152" t="str">
            <v>科华路店</v>
          </cell>
          <cell r="F152" t="str">
            <v>城中片区</v>
          </cell>
          <cell r="G152">
            <v>0.489577403602235</v>
          </cell>
          <cell r="H152">
            <v>2.95713</v>
          </cell>
          <cell r="I152">
            <v>3.116275</v>
          </cell>
          <cell r="J152">
            <v>0.782571299543061</v>
          </cell>
          <cell r="K152">
            <v>0.758649671500113</v>
          </cell>
          <cell r="L152">
            <v>619</v>
          </cell>
          <cell r="M152">
            <v>615</v>
          </cell>
          <cell r="N152">
            <v>38.91</v>
          </cell>
          <cell r="O152">
            <v>50.49</v>
          </cell>
          <cell r="P152">
            <v>493</v>
          </cell>
          <cell r="Q152">
            <v>467</v>
          </cell>
          <cell r="R152">
            <v>27</v>
          </cell>
          <cell r="S152">
            <v>26</v>
          </cell>
          <cell r="T152">
            <v>-1</v>
          </cell>
          <cell r="U152">
            <v>12</v>
          </cell>
          <cell r="V152">
            <v>-38</v>
          </cell>
          <cell r="W152">
            <v>18</v>
          </cell>
          <cell r="X152">
            <v>-0.0527383367139959</v>
          </cell>
        </row>
        <row r="153">
          <cell r="B153">
            <v>11769</v>
          </cell>
          <cell r="C153" t="str">
            <v>梅雅霜</v>
          </cell>
          <cell r="D153">
            <v>744</v>
          </cell>
          <cell r="E153" t="str">
            <v>科华路店</v>
          </cell>
          <cell r="F153" t="str">
            <v>城中片区</v>
          </cell>
          <cell r="G153">
            <v>0.508755485794016</v>
          </cell>
          <cell r="H153">
            <v>4.629558</v>
          </cell>
          <cell r="I153">
            <v>5.008289</v>
          </cell>
          <cell r="J153">
            <v>1.07553021177693</v>
          </cell>
          <cell r="K153">
            <v>1.24393788124191</v>
          </cell>
          <cell r="L153">
            <v>874</v>
          </cell>
          <cell r="M153">
            <v>678</v>
          </cell>
          <cell r="N153">
            <v>56.22</v>
          </cell>
          <cell r="O153">
            <v>69.26</v>
          </cell>
          <cell r="P153">
            <v>549</v>
          </cell>
          <cell r="Q153">
            <v>521</v>
          </cell>
          <cell r="R153">
            <v>25</v>
          </cell>
          <cell r="S153">
            <v>27</v>
          </cell>
          <cell r="T153">
            <v>2</v>
          </cell>
          <cell r="U153">
            <v>12</v>
          </cell>
          <cell r="V153">
            <v>-40</v>
          </cell>
          <cell r="W153">
            <v>36</v>
          </cell>
          <cell r="X153">
            <v>-0.0510018214936248</v>
          </cell>
        </row>
        <row r="154">
          <cell r="B154">
            <v>11761</v>
          </cell>
          <cell r="C154" t="str">
            <v>伍梦丽</v>
          </cell>
          <cell r="D154">
            <v>743</v>
          </cell>
          <cell r="E154" t="str">
            <v>成华区万宇路店</v>
          </cell>
          <cell r="F154" t="str">
            <v>东南片区</v>
          </cell>
          <cell r="G154">
            <v>0.508755485794016</v>
          </cell>
          <cell r="H154">
            <v>4.621056</v>
          </cell>
          <cell r="I154">
            <v>3.858903</v>
          </cell>
          <cell r="J154">
            <v>1.35182839541599</v>
          </cell>
          <cell r="K154">
            <v>1.07088868346792</v>
          </cell>
          <cell r="L154">
            <v>960</v>
          </cell>
          <cell r="M154">
            <v>968</v>
          </cell>
          <cell r="N154">
            <v>52.75</v>
          </cell>
          <cell r="O154">
            <v>39.86</v>
          </cell>
          <cell r="P154">
            <v>562</v>
          </cell>
          <cell r="Q154">
            <v>572</v>
          </cell>
          <cell r="R154">
            <v>25</v>
          </cell>
          <cell r="S154">
            <v>27</v>
          </cell>
          <cell r="T154">
            <v>2</v>
          </cell>
          <cell r="U154">
            <v>12</v>
          </cell>
          <cell r="V154">
            <v>-2</v>
          </cell>
          <cell r="W154">
            <v>6</v>
          </cell>
          <cell r="X154">
            <v>0.0177935943060498</v>
          </cell>
        </row>
        <row r="155">
          <cell r="B155">
            <v>12488</v>
          </cell>
          <cell r="C155" t="str">
            <v>胡华航</v>
          </cell>
          <cell r="D155">
            <v>743</v>
          </cell>
          <cell r="E155" t="str">
            <v>成华区万宇路店</v>
          </cell>
          <cell r="F155" t="str">
            <v>东南片区</v>
          </cell>
          <cell r="G155">
            <v>0.489577403602235</v>
          </cell>
          <cell r="H155">
            <v>2.096745</v>
          </cell>
          <cell r="I155">
            <v>2.286561</v>
          </cell>
          <cell r="J155">
            <v>0.64470272492301</v>
          </cell>
          <cell r="K155">
            <v>0.6327204037914</v>
          </cell>
          <cell r="L155">
            <v>432</v>
          </cell>
          <cell r="M155">
            <v>596</v>
          </cell>
          <cell r="N155">
            <v>37.24</v>
          </cell>
          <cell r="O155">
            <v>38.37</v>
          </cell>
          <cell r="P155">
            <v>386</v>
          </cell>
          <cell r="Q155">
            <v>394</v>
          </cell>
          <cell r="R155">
            <v>28</v>
          </cell>
          <cell r="S155">
            <v>25</v>
          </cell>
          <cell r="T155">
            <v>-3</v>
          </cell>
          <cell r="U155">
            <v>12</v>
          </cell>
          <cell r="V155">
            <v>-4</v>
          </cell>
          <cell r="W155">
            <v>6</v>
          </cell>
          <cell r="X155">
            <v>0.0207253886010363</v>
          </cell>
        </row>
        <row r="156">
          <cell r="B156">
            <v>10893</v>
          </cell>
          <cell r="C156" t="str">
            <v>鲁雪</v>
          </cell>
          <cell r="D156">
            <v>743</v>
          </cell>
          <cell r="E156" t="str">
            <v>成华区万宇路店</v>
          </cell>
          <cell r="F156" t="str">
            <v>东南片区</v>
          </cell>
          <cell r="G156">
            <v>2.50875548579402</v>
          </cell>
          <cell r="H156">
            <v>4.774748</v>
          </cell>
          <cell r="I156">
            <v>4.972488</v>
          </cell>
          <cell r="J156">
            <v>1.39952012464599</v>
          </cell>
          <cell r="K156">
            <v>1.3298944911224</v>
          </cell>
          <cell r="L156">
            <v>764</v>
          </cell>
          <cell r="M156">
            <v>973</v>
          </cell>
          <cell r="N156">
            <v>56.62</v>
          </cell>
          <cell r="O156">
            <v>51.1</v>
          </cell>
          <cell r="P156">
            <v>571</v>
          </cell>
          <cell r="Q156">
            <v>600</v>
          </cell>
          <cell r="R156">
            <v>26</v>
          </cell>
          <cell r="S156">
            <v>28</v>
          </cell>
          <cell r="T156">
            <v>2</v>
          </cell>
          <cell r="U156">
            <v>6</v>
          </cell>
          <cell r="V156">
            <v>23</v>
          </cell>
        </row>
        <row r="156">
          <cell r="X156">
            <v>0.0507880910683012</v>
          </cell>
        </row>
        <row r="157">
          <cell r="B157">
            <v>12163</v>
          </cell>
          <cell r="C157" t="str">
            <v>吴佩芸</v>
          </cell>
          <cell r="D157">
            <v>743</v>
          </cell>
          <cell r="E157" t="str">
            <v>成华区万宇路店</v>
          </cell>
          <cell r="F157" t="str">
            <v>东南片区</v>
          </cell>
          <cell r="G157" t="str">
            <v>离职</v>
          </cell>
          <cell r="H157">
            <v>4.689954</v>
          </cell>
          <cell r="I157">
            <v>1.971435</v>
          </cell>
          <cell r="J157">
            <v>1.41668725311595</v>
          </cell>
          <cell r="K157">
            <v>0.49342699548699</v>
          </cell>
          <cell r="L157">
            <v>887</v>
          </cell>
          <cell r="M157">
            <v>429</v>
          </cell>
          <cell r="N157">
            <v>54.6</v>
          </cell>
          <cell r="O157">
            <v>45.95</v>
          </cell>
          <cell r="P157">
            <v>569</v>
          </cell>
          <cell r="Q157">
            <v>325</v>
          </cell>
          <cell r="R157">
            <v>25</v>
          </cell>
          <cell r="S157">
            <v>13</v>
          </cell>
          <cell r="T157">
            <v>-12</v>
          </cell>
          <cell r="U157">
            <v>12</v>
          </cell>
          <cell r="V157">
            <v>17.12</v>
          </cell>
        </row>
        <row r="157">
          <cell r="X157">
            <v>-0.428822495606327</v>
          </cell>
        </row>
        <row r="158">
          <cell r="B158">
            <v>11107</v>
          </cell>
          <cell r="C158" t="str">
            <v>肖然</v>
          </cell>
          <cell r="D158">
            <v>742</v>
          </cell>
          <cell r="E158" t="str">
            <v>庆云南街店</v>
          </cell>
          <cell r="F158" t="str">
            <v>城中片区</v>
          </cell>
          <cell r="G158">
            <v>1.50875548579402</v>
          </cell>
          <cell r="H158">
            <v>9.642568</v>
          </cell>
          <cell r="I158">
            <v>8.555963</v>
          </cell>
          <cell r="J158">
            <v>2.360005544284</v>
          </cell>
          <cell r="K158">
            <v>1.99944168626997</v>
          </cell>
          <cell r="L158">
            <v>624</v>
          </cell>
          <cell r="M158">
            <v>783</v>
          </cell>
          <cell r="N158">
            <v>108.09</v>
          </cell>
          <cell r="O158">
            <v>109.27</v>
          </cell>
          <cell r="P158">
            <v>497</v>
          </cell>
          <cell r="Q158">
            <v>452</v>
          </cell>
          <cell r="R158">
            <v>27</v>
          </cell>
          <cell r="S158">
            <v>25</v>
          </cell>
          <cell r="T158">
            <v>-2</v>
          </cell>
          <cell r="U158">
            <v>8</v>
          </cell>
          <cell r="V158">
            <v>-53</v>
          </cell>
          <cell r="W158">
            <v>40</v>
          </cell>
          <cell r="X158">
            <v>-0.0905432595573441</v>
          </cell>
        </row>
        <row r="159">
          <cell r="B159">
            <v>11379</v>
          </cell>
          <cell r="C159" t="str">
            <v>陈琪</v>
          </cell>
          <cell r="D159">
            <v>742</v>
          </cell>
          <cell r="E159" t="str">
            <v>庆云南街店</v>
          </cell>
          <cell r="F159" t="str">
            <v>城中片区</v>
          </cell>
          <cell r="G159">
            <v>1.8238239789447</v>
          </cell>
          <cell r="H159">
            <v>7.296069</v>
          </cell>
          <cell r="I159">
            <v>8.488013</v>
          </cell>
          <cell r="J159">
            <v>1.63739106435401</v>
          </cell>
          <cell r="K159">
            <v>2.13734745155702</v>
          </cell>
          <cell r="L159">
            <v>586</v>
          </cell>
          <cell r="M159">
            <v>836</v>
          </cell>
          <cell r="N159">
            <v>100.5</v>
          </cell>
          <cell r="O159">
            <v>101.53</v>
          </cell>
          <cell r="P159">
            <v>441</v>
          </cell>
          <cell r="Q159">
            <v>494</v>
          </cell>
          <cell r="R159">
            <v>27</v>
          </cell>
          <cell r="S159">
            <v>29</v>
          </cell>
          <cell r="T159">
            <v>2</v>
          </cell>
          <cell r="U159">
            <v>8</v>
          </cell>
          <cell r="V159">
            <v>45</v>
          </cell>
        </row>
        <row r="159">
          <cell r="X159">
            <v>0.120181405895692</v>
          </cell>
        </row>
        <row r="160">
          <cell r="B160">
            <v>12502</v>
          </cell>
          <cell r="C160" t="str">
            <v>刘双</v>
          </cell>
          <cell r="D160">
            <v>742</v>
          </cell>
          <cell r="E160" t="str">
            <v>庆云南街店</v>
          </cell>
          <cell r="F160" t="str">
            <v>城中片区</v>
          </cell>
          <cell r="G160">
            <v>0.489577403602235</v>
          </cell>
          <cell r="H160">
            <v>2.606795</v>
          </cell>
          <cell r="I160">
            <v>3.410043</v>
          </cell>
          <cell r="J160">
            <v>0.69109835391202</v>
          </cell>
          <cell r="K160">
            <v>0.88558475072599</v>
          </cell>
          <cell r="L160">
            <v>284</v>
          </cell>
          <cell r="M160">
            <v>564</v>
          </cell>
          <cell r="N160">
            <v>58.19</v>
          </cell>
          <cell r="O160">
            <v>60.46</v>
          </cell>
          <cell r="P160">
            <v>262</v>
          </cell>
          <cell r="Q160">
            <v>325</v>
          </cell>
          <cell r="R160">
            <v>27</v>
          </cell>
          <cell r="S160">
            <v>29</v>
          </cell>
          <cell r="T160">
            <v>2</v>
          </cell>
          <cell r="U160">
            <v>12</v>
          </cell>
          <cell r="V160">
            <v>51</v>
          </cell>
        </row>
        <row r="160">
          <cell r="X160">
            <v>0.240458015267176</v>
          </cell>
        </row>
        <row r="161">
          <cell r="B161">
            <v>11078</v>
          </cell>
          <cell r="C161" t="str">
            <v>赖千禧</v>
          </cell>
          <cell r="D161">
            <v>742</v>
          </cell>
          <cell r="E161" t="str">
            <v>庆云南街店</v>
          </cell>
          <cell r="F161" t="str">
            <v>城中片区</v>
          </cell>
          <cell r="G161">
            <v>2.53341302004059</v>
          </cell>
          <cell r="H161">
            <v>8.612958</v>
          </cell>
          <cell r="I161">
            <v>8.689657</v>
          </cell>
          <cell r="J161">
            <v>2.06539092887604</v>
          </cell>
          <cell r="K161">
            <v>1.85456732346595</v>
          </cell>
          <cell r="L161">
            <v>608</v>
          </cell>
          <cell r="M161">
            <v>856</v>
          </cell>
          <cell r="N161">
            <v>102.05</v>
          </cell>
          <cell r="O161">
            <v>101.51</v>
          </cell>
          <cell r="P161">
            <v>510</v>
          </cell>
          <cell r="Q161">
            <v>456</v>
          </cell>
          <cell r="R161">
            <v>30</v>
          </cell>
          <cell r="S161">
            <v>29</v>
          </cell>
          <cell r="T161">
            <v>-1</v>
          </cell>
          <cell r="U161">
            <v>6</v>
          </cell>
          <cell r="V161">
            <v>-60</v>
          </cell>
          <cell r="W161">
            <v>36</v>
          </cell>
          <cell r="X161">
            <v>-0.105882352941176</v>
          </cell>
        </row>
        <row r="162">
          <cell r="B162">
            <v>7666</v>
          </cell>
          <cell r="C162" t="str">
            <v>曾艳</v>
          </cell>
          <cell r="D162">
            <v>741</v>
          </cell>
          <cell r="E162" t="str">
            <v>新怡店</v>
          </cell>
          <cell r="F162" t="str">
            <v>西北片区</v>
          </cell>
          <cell r="G162">
            <v>1.65122123921867</v>
          </cell>
          <cell r="H162">
            <v>3.04785</v>
          </cell>
          <cell r="I162">
            <v>4.269059</v>
          </cell>
          <cell r="J162">
            <v>0.75492134403998</v>
          </cell>
          <cell r="K162">
            <v>1.06191394034397</v>
          </cell>
          <cell r="L162">
            <v>509</v>
          </cell>
          <cell r="M162">
            <v>447</v>
          </cell>
          <cell r="N162">
            <v>67.43</v>
          </cell>
          <cell r="O162">
            <v>95.5</v>
          </cell>
          <cell r="P162">
            <v>388</v>
          </cell>
          <cell r="Q162">
            <v>364</v>
          </cell>
          <cell r="R162">
            <v>25</v>
          </cell>
          <cell r="S162">
            <v>26</v>
          </cell>
          <cell r="T162">
            <v>1</v>
          </cell>
          <cell r="U162">
            <v>8</v>
          </cell>
          <cell r="V162">
            <v>-32</v>
          </cell>
          <cell r="W162">
            <v>40</v>
          </cell>
          <cell r="X162">
            <v>-0.0618556701030928</v>
          </cell>
        </row>
        <row r="163">
          <cell r="B163">
            <v>12204</v>
          </cell>
          <cell r="C163" t="str">
            <v>王三佳</v>
          </cell>
          <cell r="D163">
            <v>741</v>
          </cell>
          <cell r="E163" t="str">
            <v>新怡店</v>
          </cell>
          <cell r="F163" t="str">
            <v>西北片区</v>
          </cell>
          <cell r="G163">
            <v>0.736152746067988</v>
          </cell>
          <cell r="H163">
            <v>2.078103</v>
          </cell>
          <cell r="I163">
            <v>2.583738</v>
          </cell>
          <cell r="J163">
            <v>0.47463231847198</v>
          </cell>
          <cell r="K163">
            <v>0.669616146699953</v>
          </cell>
          <cell r="L163">
            <v>394</v>
          </cell>
          <cell r="M163">
            <v>434</v>
          </cell>
          <cell r="N163">
            <v>47.88</v>
          </cell>
          <cell r="O163">
            <v>59.53</v>
          </cell>
          <cell r="P163">
            <v>335</v>
          </cell>
          <cell r="Q163">
            <v>326</v>
          </cell>
          <cell r="R163">
            <v>28</v>
          </cell>
          <cell r="S163">
            <v>27</v>
          </cell>
          <cell r="T163">
            <v>-1</v>
          </cell>
          <cell r="U163">
            <v>12</v>
          </cell>
          <cell r="V163">
            <v>-21</v>
          </cell>
          <cell r="W163">
            <v>36</v>
          </cell>
          <cell r="X163">
            <v>-0.026865671641791</v>
          </cell>
        </row>
        <row r="164">
          <cell r="B164">
            <v>12486</v>
          </cell>
          <cell r="C164" t="str">
            <v>孙秀琳</v>
          </cell>
          <cell r="D164">
            <v>741</v>
          </cell>
          <cell r="E164" t="str">
            <v>新怡店</v>
          </cell>
          <cell r="F164" t="str">
            <v>西北片区</v>
          </cell>
          <cell r="G164">
            <v>0.489577403602235</v>
          </cell>
          <cell r="H164">
            <v>1.465614</v>
          </cell>
          <cell r="I164">
            <v>1.947078</v>
          </cell>
          <cell r="J164">
            <v>0.32590126793103</v>
          </cell>
          <cell r="K164">
            <v>0.39424671401201</v>
          </cell>
          <cell r="L164">
            <v>325</v>
          </cell>
          <cell r="M164">
            <v>388</v>
          </cell>
          <cell r="N164">
            <v>41.05</v>
          </cell>
          <cell r="O164">
            <v>50.18</v>
          </cell>
          <cell r="P164">
            <v>291</v>
          </cell>
          <cell r="Q164">
            <v>303</v>
          </cell>
          <cell r="R164">
            <v>27</v>
          </cell>
          <cell r="S164">
            <v>26</v>
          </cell>
          <cell r="T164">
            <v>-1</v>
          </cell>
          <cell r="U164">
            <v>12</v>
          </cell>
          <cell r="V164">
            <v>0</v>
          </cell>
        </row>
        <row r="164">
          <cell r="X164">
            <v>0.0412371134020619</v>
          </cell>
        </row>
        <row r="165">
          <cell r="B165">
            <v>9328</v>
          </cell>
          <cell r="C165" t="str">
            <v>黄雨</v>
          </cell>
          <cell r="D165">
            <v>740</v>
          </cell>
          <cell r="E165" t="str">
            <v>华康路店</v>
          </cell>
          <cell r="F165" t="str">
            <v>东南片区</v>
          </cell>
          <cell r="G165">
            <v>4.54163219812278</v>
          </cell>
          <cell r="H165">
            <v>4.39028</v>
          </cell>
          <cell r="I165">
            <v>5.675863</v>
          </cell>
          <cell r="J165">
            <v>1.46122205744999</v>
          </cell>
          <cell r="K165">
            <v>1.66702270532992</v>
          </cell>
          <cell r="L165">
            <v>878</v>
          </cell>
          <cell r="M165">
            <v>1031</v>
          </cell>
          <cell r="N165">
            <v>47.21</v>
          </cell>
          <cell r="O165">
            <v>55.05</v>
          </cell>
          <cell r="P165">
            <v>577</v>
          </cell>
          <cell r="Q165">
            <v>631</v>
          </cell>
          <cell r="R165">
            <v>27</v>
          </cell>
          <cell r="S165">
            <v>26</v>
          </cell>
          <cell r="T165">
            <v>-1</v>
          </cell>
          <cell r="U165">
            <v>6</v>
          </cell>
          <cell r="V165">
            <v>48</v>
          </cell>
        </row>
        <row r="165">
          <cell r="X165">
            <v>0.0935875216637782</v>
          </cell>
        </row>
        <row r="166">
          <cell r="B166">
            <v>9749</v>
          </cell>
          <cell r="C166" t="str">
            <v>陈丽梅</v>
          </cell>
          <cell r="D166">
            <v>740</v>
          </cell>
          <cell r="E166" t="str">
            <v>华康路店</v>
          </cell>
          <cell r="F166" t="str">
            <v>东南片区</v>
          </cell>
          <cell r="G166">
            <v>2.61560480086251</v>
          </cell>
          <cell r="H166">
            <v>6.15265</v>
          </cell>
          <cell r="I166">
            <v>6.774271</v>
          </cell>
          <cell r="J166">
            <v>2.12172284414404</v>
          </cell>
          <cell r="K166">
            <v>2.031855530451</v>
          </cell>
          <cell r="L166">
            <v>1008</v>
          </cell>
          <cell r="M166">
            <v>1024</v>
          </cell>
          <cell r="N166">
            <v>62.4</v>
          </cell>
          <cell r="O166">
            <v>66.15</v>
          </cell>
          <cell r="P166">
            <v>647</v>
          </cell>
          <cell r="Q166">
            <v>676</v>
          </cell>
          <cell r="R166">
            <v>26</v>
          </cell>
          <cell r="S166">
            <v>25</v>
          </cell>
          <cell r="T166">
            <v>-1</v>
          </cell>
          <cell r="U166">
            <v>6</v>
          </cell>
          <cell r="V166">
            <v>23</v>
          </cell>
        </row>
        <row r="166">
          <cell r="X166">
            <v>0.044822256568779</v>
          </cell>
        </row>
        <row r="167">
          <cell r="B167">
            <v>6506</v>
          </cell>
          <cell r="C167" t="str">
            <v>杨文英</v>
          </cell>
          <cell r="D167">
            <v>738</v>
          </cell>
          <cell r="E167" t="str">
            <v>都江堰蒲阳路店</v>
          </cell>
          <cell r="F167" t="str">
            <v>城郊二片</v>
          </cell>
          <cell r="G167">
            <v>8.36081028031456</v>
          </cell>
          <cell r="H167">
            <v>3.63774</v>
          </cell>
          <cell r="I167">
            <v>4.823822</v>
          </cell>
          <cell r="J167">
            <v>1.10060772755793</v>
          </cell>
          <cell r="K167">
            <v>1.35065771717468</v>
          </cell>
          <cell r="L167">
            <v>598</v>
          </cell>
          <cell r="M167">
            <v>535</v>
          </cell>
          <cell r="N167">
            <v>72.2</v>
          </cell>
          <cell r="O167">
            <v>90.16</v>
          </cell>
          <cell r="P167">
            <v>512</v>
          </cell>
          <cell r="Q167">
            <v>509</v>
          </cell>
          <cell r="R167">
            <v>28</v>
          </cell>
          <cell r="S167">
            <v>27</v>
          </cell>
          <cell r="T167">
            <v>-1</v>
          </cell>
          <cell r="U167">
            <v>6</v>
          </cell>
          <cell r="V167">
            <v>-9</v>
          </cell>
          <cell r="W167">
            <v>36</v>
          </cell>
          <cell r="X167">
            <v>-0.005859375</v>
          </cell>
        </row>
        <row r="168">
          <cell r="B168">
            <v>11987</v>
          </cell>
          <cell r="C168" t="str">
            <v>熊祎</v>
          </cell>
          <cell r="D168">
            <v>738</v>
          </cell>
          <cell r="E168" t="str">
            <v>都江堰蒲阳路店</v>
          </cell>
          <cell r="F168" t="str">
            <v>城郊二片</v>
          </cell>
          <cell r="G168">
            <v>1.14711165017758</v>
          </cell>
          <cell r="H168">
            <v>3.437901</v>
          </cell>
          <cell r="I168">
            <v>3.492343</v>
          </cell>
          <cell r="J168">
            <v>1.07692334499999</v>
          </cell>
          <cell r="K168">
            <v>1.03332495355199</v>
          </cell>
          <cell r="L168">
            <v>603</v>
          </cell>
          <cell r="M168">
            <v>519</v>
          </cell>
          <cell r="N168">
            <v>60.21</v>
          </cell>
          <cell r="O168">
            <v>67.29</v>
          </cell>
          <cell r="P168">
            <v>493</v>
          </cell>
          <cell r="Q168">
            <v>455</v>
          </cell>
          <cell r="R168">
            <v>29</v>
          </cell>
          <cell r="S168">
            <v>27</v>
          </cell>
          <cell r="T168">
            <v>-2</v>
          </cell>
          <cell r="U168">
            <v>8</v>
          </cell>
          <cell r="V168">
            <v>-46</v>
          </cell>
          <cell r="W168">
            <v>40</v>
          </cell>
          <cell r="X168">
            <v>-0.077079107505071</v>
          </cell>
        </row>
        <row r="169">
          <cell r="B169">
            <v>5521</v>
          </cell>
          <cell r="C169" t="str">
            <v>吴阳</v>
          </cell>
          <cell r="D169">
            <v>738</v>
          </cell>
          <cell r="E169" t="str">
            <v>都江堰蒲阳路店</v>
          </cell>
          <cell r="F169" t="str">
            <v>城郊二片</v>
          </cell>
          <cell r="G169">
            <v>0.316974663876208</v>
          </cell>
          <cell r="H169">
            <v>3.835372</v>
          </cell>
          <cell r="I169">
            <v>3.085079</v>
          </cell>
          <cell r="J169">
            <v>1.31097710701999</v>
          </cell>
          <cell r="K169">
            <v>0.99280665894998</v>
          </cell>
          <cell r="L169">
            <v>360</v>
          </cell>
          <cell r="M169">
            <v>468</v>
          </cell>
          <cell r="N169">
            <v>75.95</v>
          </cell>
          <cell r="O169">
            <v>65.92</v>
          </cell>
          <cell r="P169">
            <v>494</v>
          </cell>
          <cell r="Q169">
            <v>436</v>
          </cell>
          <cell r="R169">
            <v>29</v>
          </cell>
          <cell r="S169">
            <v>29</v>
          </cell>
          <cell r="T169">
            <v>0</v>
          </cell>
        </row>
        <row r="169">
          <cell r="X169">
            <v>-0.117408906882591</v>
          </cell>
        </row>
        <row r="170">
          <cell r="B170">
            <v>11109</v>
          </cell>
          <cell r="C170" t="str">
            <v>李蕊如</v>
          </cell>
          <cell r="D170">
            <v>737</v>
          </cell>
          <cell r="E170" t="str">
            <v>高新区大源北街</v>
          </cell>
          <cell r="F170" t="str">
            <v>东南片区</v>
          </cell>
          <cell r="G170">
            <v>1.50875548579402</v>
          </cell>
          <cell r="H170">
            <v>7.08675</v>
          </cell>
          <cell r="I170">
            <v>7.205684</v>
          </cell>
          <cell r="J170">
            <v>2.1722448459743</v>
          </cell>
          <cell r="K170">
            <v>2.24523637248877</v>
          </cell>
          <cell r="L170">
            <v>962</v>
          </cell>
          <cell r="M170">
            <v>960</v>
          </cell>
          <cell r="N170">
            <v>76.04</v>
          </cell>
          <cell r="O170">
            <v>74.86</v>
          </cell>
          <cell r="P170">
            <v>617</v>
          </cell>
          <cell r="Q170">
            <v>616</v>
          </cell>
          <cell r="R170">
            <v>24</v>
          </cell>
          <cell r="S170">
            <v>26</v>
          </cell>
          <cell r="T170">
            <v>2</v>
          </cell>
          <cell r="U170">
            <v>8</v>
          </cell>
          <cell r="V170">
            <v>-9</v>
          </cell>
          <cell r="W170">
            <v>40</v>
          </cell>
          <cell r="X170">
            <v>-0.00162074554294976</v>
          </cell>
        </row>
        <row r="171">
          <cell r="B171">
            <v>11088</v>
          </cell>
          <cell r="C171" t="str">
            <v>吴伟利</v>
          </cell>
          <cell r="D171">
            <v>737</v>
          </cell>
          <cell r="E171" t="str">
            <v>高新区大源北街</v>
          </cell>
          <cell r="F171" t="str">
            <v>东南片区</v>
          </cell>
          <cell r="G171">
            <v>2.51149521182141</v>
          </cell>
          <cell r="H171">
            <v>0.031903</v>
          </cell>
          <cell r="I171">
            <v>0.033978</v>
          </cell>
          <cell r="J171">
            <v>0.002453</v>
          </cell>
          <cell r="K171">
            <v>0.007472</v>
          </cell>
          <cell r="L171">
            <v>25</v>
          </cell>
          <cell r="M171">
            <v>10</v>
          </cell>
          <cell r="N171">
            <v>24.54</v>
          </cell>
          <cell r="O171">
            <v>33.98</v>
          </cell>
          <cell r="P171">
            <v>10</v>
          </cell>
          <cell r="Q171">
            <v>10</v>
          </cell>
          <cell r="R171">
            <v>12</v>
          </cell>
          <cell r="S171">
            <v>9</v>
          </cell>
          <cell r="T171">
            <v>-3</v>
          </cell>
          <cell r="U171">
            <v>6</v>
          </cell>
          <cell r="V171">
            <v>-6</v>
          </cell>
        </row>
        <row r="171">
          <cell r="X171">
            <v>0</v>
          </cell>
        </row>
        <row r="172">
          <cell r="B172">
            <v>12218</v>
          </cell>
          <cell r="C172" t="str">
            <v>陈维婷</v>
          </cell>
          <cell r="D172">
            <v>737</v>
          </cell>
          <cell r="E172" t="str">
            <v>高新区大源北街</v>
          </cell>
          <cell r="F172" t="str">
            <v>东南片区</v>
          </cell>
          <cell r="G172">
            <v>0.736152746067988</v>
          </cell>
          <cell r="H172">
            <v>3.37373</v>
          </cell>
          <cell r="I172">
            <v>3.541905</v>
          </cell>
          <cell r="J172">
            <v>1.00182240602604</v>
          </cell>
          <cell r="K172">
            <v>0.956055566600012</v>
          </cell>
          <cell r="L172">
            <v>714</v>
          </cell>
          <cell r="M172">
            <v>814</v>
          </cell>
          <cell r="N172">
            <v>40.94</v>
          </cell>
          <cell r="O172">
            <v>43.51</v>
          </cell>
          <cell r="P172">
            <v>535</v>
          </cell>
          <cell r="Q172">
            <v>536</v>
          </cell>
          <cell r="R172">
            <v>29</v>
          </cell>
          <cell r="S172">
            <v>28</v>
          </cell>
          <cell r="T172">
            <v>-1</v>
          </cell>
          <cell r="U172">
            <v>12</v>
          </cell>
          <cell r="V172">
            <v>-11</v>
          </cell>
          <cell r="W172">
            <v>33</v>
          </cell>
          <cell r="X172">
            <v>0.00186915887850467</v>
          </cell>
        </row>
        <row r="173">
          <cell r="B173">
            <v>11642</v>
          </cell>
          <cell r="C173" t="str">
            <v>张亚红</v>
          </cell>
          <cell r="D173">
            <v>737</v>
          </cell>
          <cell r="E173" t="str">
            <v>高新区大源北街</v>
          </cell>
          <cell r="F173" t="str">
            <v>东南片区</v>
          </cell>
          <cell r="G173">
            <v>0.316974663876208</v>
          </cell>
          <cell r="H173">
            <v>7.870489</v>
          </cell>
          <cell r="I173">
            <v>8.477733</v>
          </cell>
          <cell r="J173">
            <v>2.62173394926953</v>
          </cell>
          <cell r="K173">
            <v>2.57184168938077</v>
          </cell>
          <cell r="L173">
            <v>776</v>
          </cell>
          <cell r="M173">
            <v>1118</v>
          </cell>
          <cell r="N173">
            <v>72.68</v>
          </cell>
          <cell r="O173">
            <v>75.83</v>
          </cell>
          <cell r="P173">
            <v>685</v>
          </cell>
          <cell r="Q173">
            <v>735</v>
          </cell>
          <cell r="R173">
            <v>28</v>
          </cell>
          <cell r="S173">
            <v>28</v>
          </cell>
          <cell r="T173">
            <v>0</v>
          </cell>
        </row>
        <row r="173">
          <cell r="V173">
            <v>50</v>
          </cell>
        </row>
        <row r="173">
          <cell r="X173">
            <v>0.072992700729927</v>
          </cell>
        </row>
        <row r="174">
          <cell r="B174">
            <v>12475</v>
          </cell>
          <cell r="C174" t="str">
            <v>杨武</v>
          </cell>
          <cell r="D174">
            <v>737</v>
          </cell>
          <cell r="E174" t="str">
            <v>高新区大源北街</v>
          </cell>
          <cell r="F174" t="str">
            <v>东南片区</v>
          </cell>
          <cell r="G174">
            <v>0.489577403602235</v>
          </cell>
          <cell r="H174">
            <v>2.622459</v>
          </cell>
          <cell r="I174">
            <v>3.201701</v>
          </cell>
          <cell r="J174">
            <v>0.813148435436521</v>
          </cell>
          <cell r="K174">
            <v>0.95046052062052</v>
          </cell>
          <cell r="L174">
            <v>632</v>
          </cell>
          <cell r="M174">
            <v>797</v>
          </cell>
          <cell r="N174">
            <v>35.3</v>
          </cell>
          <cell r="O174">
            <v>40.17</v>
          </cell>
          <cell r="P174">
            <v>493</v>
          </cell>
          <cell r="Q174">
            <v>538</v>
          </cell>
          <cell r="R174">
            <v>26</v>
          </cell>
          <cell r="S174">
            <v>27</v>
          </cell>
          <cell r="T174">
            <v>1</v>
          </cell>
          <cell r="U174">
            <v>12</v>
          </cell>
          <cell r="V174">
            <v>33</v>
          </cell>
        </row>
        <row r="174">
          <cell r="X174">
            <v>0.0912778904665314</v>
          </cell>
        </row>
        <row r="175">
          <cell r="B175">
            <v>11004</v>
          </cell>
          <cell r="C175" t="str">
            <v>李银萍</v>
          </cell>
          <cell r="D175">
            <v>733</v>
          </cell>
          <cell r="E175" t="str">
            <v>双流区三强西街药店</v>
          </cell>
          <cell r="F175" t="str">
            <v>东南片区</v>
          </cell>
          <cell r="G175">
            <v>2.66765959538306</v>
          </cell>
          <cell r="H175">
            <v>4.235199</v>
          </cell>
          <cell r="I175">
            <v>3.507784</v>
          </cell>
          <cell r="J175">
            <v>1.23904636059602</v>
          </cell>
          <cell r="K175">
            <v>1.01933208198601</v>
          </cell>
          <cell r="L175">
            <v>850</v>
          </cell>
          <cell r="M175">
            <v>771</v>
          </cell>
          <cell r="N175">
            <v>39.53</v>
          </cell>
          <cell r="O175">
            <v>45.36</v>
          </cell>
          <cell r="P175">
            <v>606</v>
          </cell>
          <cell r="Q175">
            <v>544</v>
          </cell>
          <cell r="R175">
            <v>28</v>
          </cell>
          <cell r="S175">
            <v>28</v>
          </cell>
          <cell r="T175">
            <v>0</v>
          </cell>
          <cell r="U175">
            <v>6</v>
          </cell>
          <cell r="V175">
            <v>-68</v>
          </cell>
          <cell r="W175">
            <v>48</v>
          </cell>
          <cell r="X175">
            <v>-0.102310231023102</v>
          </cell>
        </row>
        <row r="176">
          <cell r="B176">
            <v>4435</v>
          </cell>
          <cell r="C176" t="str">
            <v>黄兴中</v>
          </cell>
          <cell r="D176">
            <v>733</v>
          </cell>
          <cell r="E176" t="str">
            <v>双流区三强西街药店</v>
          </cell>
          <cell r="F176" t="str">
            <v>东南片区</v>
          </cell>
          <cell r="G176">
            <v>19.5279335679858</v>
          </cell>
          <cell r="H176">
            <v>0.847649</v>
          </cell>
          <cell r="I176">
            <v>4.551578</v>
          </cell>
          <cell r="J176">
            <v>0.224098</v>
          </cell>
          <cell r="K176">
            <v>1.41920372083399</v>
          </cell>
          <cell r="L176">
            <v>10</v>
          </cell>
          <cell r="M176">
            <v>797</v>
          </cell>
          <cell r="N176">
            <v>53.65</v>
          </cell>
          <cell r="O176">
            <v>57.05</v>
          </cell>
          <cell r="P176">
            <v>177</v>
          </cell>
          <cell r="Q176">
            <v>611</v>
          </cell>
          <cell r="R176">
            <v>14</v>
          </cell>
          <cell r="S176">
            <v>28</v>
          </cell>
          <cell r="T176">
            <v>14</v>
          </cell>
          <cell r="U176">
            <v>6</v>
          </cell>
          <cell r="V176">
            <v>428</v>
          </cell>
        </row>
        <row r="176">
          <cell r="X176">
            <v>2.45197740112994</v>
          </cell>
        </row>
        <row r="177">
          <cell r="B177">
            <v>12752</v>
          </cell>
          <cell r="C177" t="str">
            <v>汤薪苗</v>
          </cell>
          <cell r="D177">
            <v>733</v>
          </cell>
          <cell r="E177" t="str">
            <v>双流区三强西街药店</v>
          </cell>
          <cell r="F177" t="str">
            <v>东南片区</v>
          </cell>
          <cell r="G177">
            <v>0.149851376204975</v>
          </cell>
          <cell r="H177">
            <v>0</v>
          </cell>
          <cell r="I177">
            <v>1.354384</v>
          </cell>
          <cell r="J177">
            <v>0</v>
          </cell>
          <cell r="K177">
            <v>0.45371665871664</v>
          </cell>
          <cell r="L177">
            <v>0</v>
          </cell>
          <cell r="M177">
            <v>422</v>
          </cell>
          <cell r="N177">
            <v>0</v>
          </cell>
          <cell r="O177">
            <v>32.09</v>
          </cell>
          <cell r="P177">
            <v>0</v>
          </cell>
          <cell r="Q177">
            <v>345</v>
          </cell>
          <cell r="R177">
            <v>0</v>
          </cell>
          <cell r="S177">
            <v>18</v>
          </cell>
          <cell r="T177">
            <v>18</v>
          </cell>
        </row>
        <row r="177">
          <cell r="V177">
            <v>345</v>
          </cell>
        </row>
        <row r="178">
          <cell r="B178">
            <v>12213</v>
          </cell>
          <cell r="C178" t="str">
            <v>汤艺</v>
          </cell>
          <cell r="D178">
            <v>733</v>
          </cell>
          <cell r="E178" t="str">
            <v>双流区三强西街药店</v>
          </cell>
          <cell r="F178" t="str">
            <v>东南片区</v>
          </cell>
          <cell r="G178">
            <v>0.736152746067988</v>
          </cell>
          <cell r="H178">
            <v>3.933439</v>
          </cell>
          <cell r="I178">
            <v>3.235675</v>
          </cell>
          <cell r="J178">
            <v>1.06272724148597</v>
          </cell>
          <cell r="K178">
            <v>0.93921994949995</v>
          </cell>
          <cell r="L178">
            <v>783</v>
          </cell>
          <cell r="M178">
            <v>733</v>
          </cell>
          <cell r="N178">
            <v>41.87</v>
          </cell>
          <cell r="O178">
            <v>44.14</v>
          </cell>
          <cell r="P178">
            <v>566</v>
          </cell>
          <cell r="Q178">
            <v>541</v>
          </cell>
          <cell r="R178">
            <v>26</v>
          </cell>
          <cell r="S178">
            <v>29</v>
          </cell>
          <cell r="T178">
            <v>3</v>
          </cell>
          <cell r="U178">
            <v>12</v>
          </cell>
          <cell r="V178">
            <v>-37</v>
          </cell>
          <cell r="W178">
            <v>36</v>
          </cell>
          <cell r="X178">
            <v>-0.0441696113074205</v>
          </cell>
        </row>
        <row r="179">
          <cell r="B179">
            <v>9138</v>
          </cell>
          <cell r="C179" t="str">
            <v>闵雪</v>
          </cell>
          <cell r="D179">
            <v>732</v>
          </cell>
          <cell r="E179" t="str">
            <v>邛崃羊安镇店</v>
          </cell>
          <cell r="F179" t="str">
            <v>邛崃片区</v>
          </cell>
          <cell r="G179">
            <v>5.51149521182141</v>
          </cell>
          <cell r="H179">
            <v>5.459061</v>
          </cell>
          <cell r="I179">
            <v>6.157788</v>
          </cell>
          <cell r="J179">
            <v>1.52852363400002</v>
          </cell>
          <cell r="K179">
            <v>1.72132955476795</v>
          </cell>
          <cell r="L179">
            <v>845</v>
          </cell>
          <cell r="M179">
            <v>945</v>
          </cell>
          <cell r="N179">
            <v>66.01</v>
          </cell>
          <cell r="O179">
            <v>65.16</v>
          </cell>
          <cell r="P179">
            <v>642</v>
          </cell>
          <cell r="Q179">
            <v>654</v>
          </cell>
          <cell r="R179">
            <v>27</v>
          </cell>
          <cell r="S179">
            <v>28</v>
          </cell>
          <cell r="T179">
            <v>1</v>
          </cell>
          <cell r="U179">
            <v>6</v>
          </cell>
          <cell r="V179">
            <v>6</v>
          </cell>
        </row>
        <row r="179">
          <cell r="X179">
            <v>0.0186915887850467</v>
          </cell>
        </row>
        <row r="180">
          <cell r="B180">
            <v>12624</v>
          </cell>
          <cell r="C180" t="str">
            <v>黄静</v>
          </cell>
          <cell r="D180">
            <v>732</v>
          </cell>
          <cell r="E180" t="str">
            <v>邛崃羊安镇店</v>
          </cell>
          <cell r="F180" t="str">
            <v>邛崃片区</v>
          </cell>
          <cell r="G180">
            <v>0.421084252917303</v>
          </cell>
          <cell r="H180">
            <v>4.590315</v>
          </cell>
          <cell r="I180">
            <v>5.91988</v>
          </cell>
          <cell r="J180">
            <v>1.46535298575337</v>
          </cell>
          <cell r="K180">
            <v>1.75995403058007</v>
          </cell>
          <cell r="L180">
            <v>703</v>
          </cell>
          <cell r="M180">
            <v>902</v>
          </cell>
          <cell r="N180">
            <v>55.37</v>
          </cell>
          <cell r="O180">
            <v>65.63</v>
          </cell>
          <cell r="P180">
            <v>571</v>
          </cell>
          <cell r="Q180">
            <v>579</v>
          </cell>
          <cell r="R180">
            <v>28</v>
          </cell>
          <cell r="S180">
            <v>27</v>
          </cell>
          <cell r="T180">
            <v>-1</v>
          </cell>
          <cell r="U180">
            <v>12</v>
          </cell>
          <cell r="V180">
            <v>-4</v>
          </cell>
          <cell r="W180">
            <v>12</v>
          </cell>
          <cell r="X180">
            <v>0.0140105078809107</v>
          </cell>
        </row>
        <row r="181">
          <cell r="B181">
            <v>4325</v>
          </cell>
          <cell r="C181" t="str">
            <v>朱朝霞</v>
          </cell>
          <cell r="D181">
            <v>730</v>
          </cell>
          <cell r="E181" t="str">
            <v>新都新繁店</v>
          </cell>
          <cell r="F181" t="str">
            <v>西北片区</v>
          </cell>
          <cell r="G181">
            <v>7.71697466387621</v>
          </cell>
          <cell r="H181">
            <v>6.164283</v>
          </cell>
          <cell r="I181">
            <v>6.129223</v>
          </cell>
          <cell r="J181">
            <v>1.69964524129293</v>
          </cell>
          <cell r="K181">
            <v>1.71744307851637</v>
          </cell>
          <cell r="L181">
            <v>737</v>
          </cell>
          <cell r="M181">
            <v>728</v>
          </cell>
          <cell r="N181">
            <v>85.05</v>
          </cell>
          <cell r="O181">
            <v>84.31</v>
          </cell>
          <cell r="P181">
            <v>487</v>
          </cell>
          <cell r="Q181">
            <v>499</v>
          </cell>
          <cell r="R181">
            <v>28</v>
          </cell>
          <cell r="S181">
            <v>29</v>
          </cell>
          <cell r="T181">
            <v>1</v>
          </cell>
          <cell r="U181">
            <v>6</v>
          </cell>
          <cell r="V181">
            <v>6</v>
          </cell>
        </row>
        <row r="181">
          <cell r="X181">
            <v>0.0246406570841889</v>
          </cell>
        </row>
        <row r="182">
          <cell r="B182">
            <v>6810</v>
          </cell>
          <cell r="C182" t="str">
            <v>范旭</v>
          </cell>
          <cell r="D182">
            <v>730</v>
          </cell>
          <cell r="E182" t="str">
            <v>新都新繁店</v>
          </cell>
          <cell r="F182" t="str">
            <v>西北片区</v>
          </cell>
          <cell r="G182">
            <v>8.11423493784881</v>
          </cell>
          <cell r="H182">
            <v>5.338157</v>
          </cell>
          <cell r="I182">
            <v>6.954286</v>
          </cell>
          <cell r="J182">
            <v>1.63708934716696</v>
          </cell>
          <cell r="K182">
            <v>1.9444279071718</v>
          </cell>
          <cell r="L182">
            <v>636</v>
          </cell>
          <cell r="M182">
            <v>865</v>
          </cell>
          <cell r="N182">
            <v>70.99</v>
          </cell>
          <cell r="O182">
            <v>80.4</v>
          </cell>
          <cell r="P182">
            <v>497</v>
          </cell>
          <cell r="Q182">
            <v>567</v>
          </cell>
          <cell r="R182">
            <v>28</v>
          </cell>
          <cell r="S182">
            <v>29</v>
          </cell>
          <cell r="T182">
            <v>1</v>
          </cell>
          <cell r="U182">
            <v>6</v>
          </cell>
          <cell r="V182">
            <v>64</v>
          </cell>
        </row>
        <row r="182">
          <cell r="X182">
            <v>0.140845070422535</v>
          </cell>
        </row>
        <row r="183">
          <cell r="B183">
            <v>8038</v>
          </cell>
          <cell r="C183" t="str">
            <v>钟学兰</v>
          </cell>
          <cell r="D183">
            <v>730</v>
          </cell>
          <cell r="E183" t="str">
            <v>新都新繁店</v>
          </cell>
          <cell r="F183" t="str">
            <v>西北片区</v>
          </cell>
          <cell r="G183">
            <v>6.84574178716388</v>
          </cell>
          <cell r="H183">
            <v>5.483257</v>
          </cell>
          <cell r="I183">
            <v>6.409652</v>
          </cell>
          <cell r="J183">
            <v>1.47641205620599</v>
          </cell>
          <cell r="K183">
            <v>1.87475050218399</v>
          </cell>
          <cell r="L183">
            <v>717</v>
          </cell>
          <cell r="M183">
            <v>819</v>
          </cell>
          <cell r="N183">
            <v>68.11</v>
          </cell>
          <cell r="O183">
            <v>78.26</v>
          </cell>
          <cell r="P183">
            <v>508</v>
          </cell>
          <cell r="Q183">
            <v>528</v>
          </cell>
          <cell r="R183">
            <v>27</v>
          </cell>
          <cell r="S183">
            <v>26</v>
          </cell>
          <cell r="T183">
            <v>-1</v>
          </cell>
          <cell r="U183">
            <v>6</v>
          </cell>
          <cell r="V183">
            <v>14</v>
          </cell>
        </row>
        <row r="183">
          <cell r="X183">
            <v>0.0393700787401575</v>
          </cell>
        </row>
        <row r="184">
          <cell r="B184">
            <v>8338</v>
          </cell>
          <cell r="C184" t="str">
            <v>蔡小丽</v>
          </cell>
          <cell r="D184">
            <v>730</v>
          </cell>
          <cell r="E184" t="str">
            <v>新都新繁店</v>
          </cell>
          <cell r="F184" t="str">
            <v>西北片区</v>
          </cell>
          <cell r="G184">
            <v>6.64300206113648</v>
          </cell>
          <cell r="H184">
            <v>6.07805</v>
          </cell>
          <cell r="I184">
            <v>7.283986</v>
          </cell>
          <cell r="J184">
            <v>1.78109272733307</v>
          </cell>
          <cell r="K184">
            <v>2.03386749901896</v>
          </cell>
          <cell r="L184">
            <v>816</v>
          </cell>
          <cell r="M184">
            <v>919</v>
          </cell>
          <cell r="N184">
            <v>72.62</v>
          </cell>
          <cell r="O184">
            <v>79.26</v>
          </cell>
          <cell r="P184">
            <v>584</v>
          </cell>
          <cell r="Q184">
            <v>611</v>
          </cell>
          <cell r="R184">
            <v>28</v>
          </cell>
          <cell r="S184">
            <v>28</v>
          </cell>
          <cell r="T184">
            <v>0</v>
          </cell>
          <cell r="U184">
            <v>6</v>
          </cell>
          <cell r="V184">
            <v>21</v>
          </cell>
        </row>
        <row r="184">
          <cell r="X184">
            <v>0.0462328767123288</v>
          </cell>
        </row>
        <row r="185">
          <cell r="B185">
            <v>11596</v>
          </cell>
          <cell r="C185" t="str">
            <v>冯静</v>
          </cell>
          <cell r="D185">
            <v>730</v>
          </cell>
          <cell r="E185" t="str">
            <v>新都新繁店</v>
          </cell>
          <cell r="F185" t="str">
            <v>西北片区</v>
          </cell>
          <cell r="G185">
            <v>0.843002061136482</v>
          </cell>
          <cell r="H185">
            <v>3.122613</v>
          </cell>
          <cell r="I185">
            <v>4.078506</v>
          </cell>
          <cell r="J185">
            <v>0.92677616600004</v>
          </cell>
          <cell r="K185">
            <v>1.27593347881998</v>
          </cell>
          <cell r="L185">
            <v>618</v>
          </cell>
          <cell r="M185">
            <v>744</v>
          </cell>
          <cell r="N185">
            <v>56.57</v>
          </cell>
          <cell r="O185">
            <v>54.82</v>
          </cell>
          <cell r="P185">
            <v>362</v>
          </cell>
          <cell r="Q185">
            <v>487</v>
          </cell>
          <cell r="R185">
            <v>25</v>
          </cell>
          <cell r="S185">
            <v>27</v>
          </cell>
          <cell r="T185">
            <v>2</v>
          </cell>
          <cell r="U185">
            <v>12</v>
          </cell>
          <cell r="V185">
            <v>113</v>
          </cell>
        </row>
        <row r="185">
          <cell r="X185">
            <v>0.345303867403315</v>
          </cell>
        </row>
        <row r="186">
          <cell r="B186">
            <v>8060</v>
          </cell>
          <cell r="C186" t="str">
            <v>梁娟</v>
          </cell>
          <cell r="D186">
            <v>727</v>
          </cell>
          <cell r="E186" t="str">
            <v>交大黄苑东街</v>
          </cell>
          <cell r="F186" t="str">
            <v>西北片区</v>
          </cell>
          <cell r="G186">
            <v>6.8238239789447</v>
          </cell>
          <cell r="H186">
            <v>4.612506</v>
          </cell>
          <cell r="I186">
            <v>4.601408</v>
          </cell>
          <cell r="J186">
            <v>1.51499693563797</v>
          </cell>
          <cell r="K186">
            <v>1.45496605272775</v>
          </cell>
          <cell r="L186">
            <v>587</v>
          </cell>
          <cell r="M186">
            <v>637</v>
          </cell>
          <cell r="N186">
            <v>70.74</v>
          </cell>
          <cell r="O186">
            <v>72.24</v>
          </cell>
          <cell r="P186">
            <v>504</v>
          </cell>
          <cell r="Q186">
            <v>473</v>
          </cell>
          <cell r="R186">
            <v>27</v>
          </cell>
          <cell r="S186">
            <v>28</v>
          </cell>
          <cell r="T186">
            <v>1</v>
          </cell>
          <cell r="U186">
            <v>6</v>
          </cell>
          <cell r="V186">
            <v>-37</v>
          </cell>
          <cell r="W186">
            <v>36</v>
          </cell>
          <cell r="X186">
            <v>-0.0615079365079365</v>
          </cell>
        </row>
        <row r="187">
          <cell r="B187">
            <v>12513</v>
          </cell>
          <cell r="C187" t="str">
            <v>周雪</v>
          </cell>
          <cell r="D187">
            <v>727</v>
          </cell>
          <cell r="E187" t="str">
            <v>交大黄苑东街</v>
          </cell>
          <cell r="F187" t="str">
            <v>西北片区</v>
          </cell>
          <cell r="G187">
            <v>0.489577403602235</v>
          </cell>
          <cell r="H187">
            <v>2.035035</v>
          </cell>
          <cell r="I187">
            <v>3.131264</v>
          </cell>
          <cell r="J187">
            <v>0.57091087941595</v>
          </cell>
          <cell r="K187">
            <v>0.869829487150029</v>
          </cell>
          <cell r="L187">
            <v>514</v>
          </cell>
          <cell r="M187">
            <v>610</v>
          </cell>
          <cell r="N187">
            <v>41.53</v>
          </cell>
          <cell r="O187">
            <v>51.33</v>
          </cell>
          <cell r="P187">
            <v>398</v>
          </cell>
          <cell r="Q187">
            <v>444</v>
          </cell>
          <cell r="R187">
            <v>27</v>
          </cell>
          <cell r="S187">
            <v>28</v>
          </cell>
          <cell r="T187">
            <v>1</v>
          </cell>
          <cell r="U187">
            <v>12</v>
          </cell>
          <cell r="V187">
            <v>34</v>
          </cell>
        </row>
        <row r="187">
          <cell r="X187">
            <v>0.115577889447236</v>
          </cell>
        </row>
        <row r="188">
          <cell r="B188">
            <v>6456</v>
          </cell>
          <cell r="C188" t="str">
            <v>李秀芳</v>
          </cell>
          <cell r="D188">
            <v>727</v>
          </cell>
          <cell r="E188" t="str">
            <v>交大黄苑东街</v>
          </cell>
          <cell r="F188" t="str">
            <v>西北片区</v>
          </cell>
          <cell r="G188">
            <v>8.41286507483511</v>
          </cell>
          <cell r="H188">
            <v>4.026354</v>
          </cell>
          <cell r="I188">
            <v>4.065228</v>
          </cell>
          <cell r="J188">
            <v>1.27105197610698</v>
          </cell>
          <cell r="K188">
            <v>1.27333505585539</v>
          </cell>
          <cell r="L188">
            <v>593</v>
          </cell>
          <cell r="M188">
            <v>587</v>
          </cell>
          <cell r="N188">
            <v>66.82</v>
          </cell>
          <cell r="O188">
            <v>69.25</v>
          </cell>
          <cell r="P188">
            <v>528</v>
          </cell>
          <cell r="Q188">
            <v>483</v>
          </cell>
          <cell r="R188">
            <v>28</v>
          </cell>
          <cell r="S188">
            <v>26</v>
          </cell>
          <cell r="T188">
            <v>-2</v>
          </cell>
          <cell r="U188">
            <v>6</v>
          </cell>
          <cell r="V188">
            <v>-51</v>
          </cell>
          <cell r="W188">
            <v>36</v>
          </cell>
          <cell r="X188">
            <v>-0.0852272727272727</v>
          </cell>
        </row>
        <row r="189">
          <cell r="B189">
            <v>11429</v>
          </cell>
          <cell r="C189" t="str">
            <v>曾胜男</v>
          </cell>
          <cell r="D189">
            <v>726</v>
          </cell>
          <cell r="E189" t="str">
            <v>交大三店</v>
          </cell>
          <cell r="F189" t="str">
            <v>西北片区</v>
          </cell>
          <cell r="G189">
            <v>1.76902945839676</v>
          </cell>
          <cell r="H189">
            <v>6.255473</v>
          </cell>
          <cell r="I189">
            <v>6.061776</v>
          </cell>
          <cell r="J189">
            <v>1.94859512862018</v>
          </cell>
          <cell r="K189">
            <v>1.85545583432139</v>
          </cell>
          <cell r="L189">
            <v>662</v>
          </cell>
          <cell r="M189">
            <v>782</v>
          </cell>
          <cell r="N189">
            <v>73.63</v>
          </cell>
          <cell r="O189">
            <v>77.7</v>
          </cell>
          <cell r="P189">
            <v>578</v>
          </cell>
          <cell r="Q189">
            <v>555</v>
          </cell>
          <cell r="R189">
            <v>28</v>
          </cell>
          <cell r="S189">
            <v>28</v>
          </cell>
          <cell r="T189">
            <v>0</v>
          </cell>
          <cell r="U189">
            <v>8</v>
          </cell>
          <cell r="V189">
            <v>-31</v>
          </cell>
          <cell r="W189">
            <v>40</v>
          </cell>
          <cell r="X189">
            <v>-0.0397923875432526</v>
          </cell>
        </row>
        <row r="190">
          <cell r="B190">
            <v>6607</v>
          </cell>
          <cell r="C190" t="str">
            <v>陈文芳</v>
          </cell>
          <cell r="D190">
            <v>726</v>
          </cell>
          <cell r="E190" t="str">
            <v>交大三店</v>
          </cell>
          <cell r="F190" t="str">
            <v>西北片区</v>
          </cell>
          <cell r="G190">
            <v>8.28135822552004</v>
          </cell>
          <cell r="H190">
            <v>6.396791</v>
          </cell>
          <cell r="I190">
            <v>6.987729</v>
          </cell>
          <cell r="J190">
            <v>1.71287194555351</v>
          </cell>
          <cell r="K190">
            <v>1.85783512356426</v>
          </cell>
          <cell r="L190">
            <v>856</v>
          </cell>
          <cell r="M190">
            <v>891</v>
          </cell>
          <cell r="N190">
            <v>79.83</v>
          </cell>
          <cell r="O190">
            <v>79.69</v>
          </cell>
          <cell r="P190">
            <v>603</v>
          </cell>
          <cell r="Q190">
            <v>611</v>
          </cell>
          <cell r="R190">
            <v>26</v>
          </cell>
          <cell r="S190">
            <v>27</v>
          </cell>
          <cell r="T190">
            <v>1</v>
          </cell>
          <cell r="U190">
            <v>6</v>
          </cell>
          <cell r="V190">
            <v>2</v>
          </cell>
        </row>
        <row r="190">
          <cell r="X190">
            <v>0.0132669983416252</v>
          </cell>
        </row>
        <row r="191">
          <cell r="B191">
            <v>10177</v>
          </cell>
          <cell r="C191" t="str">
            <v>魏小琴</v>
          </cell>
          <cell r="D191">
            <v>726</v>
          </cell>
          <cell r="E191" t="str">
            <v>交大三店</v>
          </cell>
          <cell r="F191" t="str">
            <v>西北片区</v>
          </cell>
          <cell r="G191">
            <v>4.34163219812278</v>
          </cell>
          <cell r="H191">
            <v>6.377509</v>
          </cell>
          <cell r="I191">
            <v>7.229417</v>
          </cell>
          <cell r="J191">
            <v>1.77821664466577</v>
          </cell>
          <cell r="K191">
            <v>1.97198222552496</v>
          </cell>
          <cell r="L191">
            <v>815</v>
          </cell>
          <cell r="M191">
            <v>753</v>
          </cell>
          <cell r="N191">
            <v>85.04</v>
          </cell>
          <cell r="O191">
            <v>96.3</v>
          </cell>
          <cell r="P191">
            <v>564</v>
          </cell>
          <cell r="Q191">
            <v>590</v>
          </cell>
          <cell r="R191">
            <v>26</v>
          </cell>
          <cell r="S191">
            <v>26</v>
          </cell>
          <cell r="T191">
            <v>0</v>
          </cell>
          <cell r="U191">
            <v>6</v>
          </cell>
          <cell r="V191">
            <v>20</v>
          </cell>
        </row>
        <row r="191">
          <cell r="X191">
            <v>0.0460992907801418</v>
          </cell>
        </row>
        <row r="192">
          <cell r="B192">
            <v>11512</v>
          </cell>
          <cell r="C192" t="str">
            <v>张茹君</v>
          </cell>
          <cell r="D192">
            <v>726</v>
          </cell>
          <cell r="E192" t="str">
            <v>交大三店</v>
          </cell>
          <cell r="F192" t="str">
            <v>西北片区</v>
          </cell>
          <cell r="G192">
            <v>1.65670069127347</v>
          </cell>
          <cell r="H192">
            <v>3.99727</v>
          </cell>
          <cell r="I192">
            <v>3.993378</v>
          </cell>
          <cell r="J192">
            <v>1.10782934353176</v>
          </cell>
          <cell r="K192">
            <v>1.19782709298922</v>
          </cell>
          <cell r="L192">
            <v>690</v>
          </cell>
          <cell r="M192">
            <v>637</v>
          </cell>
          <cell r="N192">
            <v>56.87</v>
          </cell>
          <cell r="O192">
            <v>62.94</v>
          </cell>
          <cell r="P192">
            <v>547</v>
          </cell>
          <cell r="Q192">
            <v>487</v>
          </cell>
          <cell r="R192">
            <v>27</v>
          </cell>
          <cell r="S192">
            <v>26</v>
          </cell>
          <cell r="T192">
            <v>-1</v>
          </cell>
          <cell r="U192">
            <v>8</v>
          </cell>
          <cell r="V192">
            <v>-68</v>
          </cell>
          <cell r="W192">
            <v>48</v>
          </cell>
          <cell r="X192">
            <v>-0.109689213893967</v>
          </cell>
        </row>
        <row r="193">
          <cell r="B193">
            <v>12489</v>
          </cell>
          <cell r="C193" t="str">
            <v>唐信银</v>
          </cell>
          <cell r="D193">
            <v>724</v>
          </cell>
          <cell r="E193" t="str">
            <v>观音桥店</v>
          </cell>
          <cell r="F193" t="str">
            <v>东南片区</v>
          </cell>
          <cell r="G193">
            <v>0.489577403602235</v>
          </cell>
          <cell r="H193">
            <v>3.65834</v>
          </cell>
          <cell r="I193">
            <v>4.250718</v>
          </cell>
          <cell r="J193">
            <v>1.17305054</v>
          </cell>
          <cell r="K193">
            <v>1.20034045495997</v>
          </cell>
          <cell r="L193">
            <v>635</v>
          </cell>
          <cell r="M193">
            <v>897</v>
          </cell>
          <cell r="N193">
            <v>42.2</v>
          </cell>
          <cell r="O193">
            <v>47.05</v>
          </cell>
          <cell r="P193">
            <v>566</v>
          </cell>
          <cell r="Q193">
            <v>569</v>
          </cell>
          <cell r="R193">
            <v>29</v>
          </cell>
          <cell r="S193">
            <v>26</v>
          </cell>
          <cell r="T193">
            <v>-3</v>
          </cell>
          <cell r="U193">
            <v>12</v>
          </cell>
          <cell r="V193">
            <v>-9</v>
          </cell>
          <cell r="W193">
            <v>13.5</v>
          </cell>
          <cell r="X193">
            <v>0.00530035335689046</v>
          </cell>
        </row>
        <row r="194">
          <cell r="B194">
            <v>10930</v>
          </cell>
          <cell r="C194" t="str">
            <v>袁咏梅</v>
          </cell>
          <cell r="D194">
            <v>724</v>
          </cell>
          <cell r="E194" t="str">
            <v>观音桥店</v>
          </cell>
          <cell r="F194" t="str">
            <v>东南片区</v>
          </cell>
          <cell r="G194">
            <v>2.85944041730087</v>
          </cell>
          <cell r="H194">
            <v>7.048987</v>
          </cell>
          <cell r="I194">
            <v>7.952547</v>
          </cell>
          <cell r="J194">
            <v>1.93978460234801</v>
          </cell>
          <cell r="K194">
            <v>1.85862027261101</v>
          </cell>
          <cell r="L194">
            <v>1013</v>
          </cell>
          <cell r="M194">
            <v>1236</v>
          </cell>
          <cell r="N194">
            <v>64.35</v>
          </cell>
          <cell r="O194">
            <v>64.34</v>
          </cell>
          <cell r="P194">
            <v>723</v>
          </cell>
          <cell r="Q194">
            <v>759</v>
          </cell>
          <cell r="R194">
            <v>25</v>
          </cell>
          <cell r="S194">
            <v>28</v>
          </cell>
          <cell r="T194">
            <v>3</v>
          </cell>
          <cell r="U194">
            <v>6</v>
          </cell>
          <cell r="V194">
            <v>30</v>
          </cell>
        </row>
        <row r="194">
          <cell r="X194">
            <v>0.0497925311203319</v>
          </cell>
        </row>
        <row r="195">
          <cell r="B195">
            <v>12235</v>
          </cell>
          <cell r="C195" t="str">
            <v>李雯</v>
          </cell>
          <cell r="D195">
            <v>724</v>
          </cell>
          <cell r="E195" t="str">
            <v>观音桥店</v>
          </cell>
          <cell r="F195" t="str">
            <v>东南片区</v>
          </cell>
          <cell r="G195">
            <v>0.736152746067988</v>
          </cell>
          <cell r="H195">
            <v>3.783325</v>
          </cell>
          <cell r="I195">
            <v>4.403341</v>
          </cell>
          <cell r="J195">
            <v>1.18507824873401</v>
          </cell>
          <cell r="K195">
            <v>1.25778950202577</v>
          </cell>
          <cell r="L195">
            <v>622</v>
          </cell>
          <cell r="M195">
            <v>938</v>
          </cell>
          <cell r="N195">
            <v>48.07</v>
          </cell>
          <cell r="O195">
            <v>46.94</v>
          </cell>
          <cell r="P195">
            <v>538</v>
          </cell>
          <cell r="Q195">
            <v>594</v>
          </cell>
          <cell r="R195">
            <v>28</v>
          </cell>
          <cell r="S195">
            <v>29</v>
          </cell>
          <cell r="T195">
            <v>1</v>
          </cell>
          <cell r="U195">
            <v>12</v>
          </cell>
          <cell r="V195">
            <v>44</v>
          </cell>
        </row>
        <row r="195">
          <cell r="X195">
            <v>0.104089219330855</v>
          </cell>
        </row>
        <row r="196">
          <cell r="B196">
            <v>12754</v>
          </cell>
          <cell r="C196" t="str">
            <v>曾雯静</v>
          </cell>
          <cell r="D196">
            <v>724</v>
          </cell>
          <cell r="E196" t="str">
            <v>观音桥店</v>
          </cell>
          <cell r="F196" t="str">
            <v>东南片区</v>
          </cell>
          <cell r="G196">
            <v>0.149851376204975</v>
          </cell>
          <cell r="H196">
            <v>0</v>
          </cell>
          <cell r="I196">
            <v>0.994466</v>
          </cell>
          <cell r="J196">
            <v>0</v>
          </cell>
          <cell r="K196">
            <v>0.349846152267</v>
          </cell>
          <cell r="L196">
            <v>0</v>
          </cell>
          <cell r="M196">
            <v>276</v>
          </cell>
          <cell r="N196">
            <v>0</v>
          </cell>
          <cell r="O196">
            <v>36.03</v>
          </cell>
          <cell r="P196">
            <v>0</v>
          </cell>
          <cell r="Q196">
            <v>216</v>
          </cell>
          <cell r="R196">
            <v>0</v>
          </cell>
          <cell r="S196">
            <v>17</v>
          </cell>
          <cell r="T196">
            <v>17</v>
          </cell>
        </row>
        <row r="196">
          <cell r="V196">
            <v>216</v>
          </cell>
        </row>
        <row r="197">
          <cell r="B197">
            <v>11447</v>
          </cell>
          <cell r="C197" t="str">
            <v>王媚</v>
          </cell>
          <cell r="D197">
            <v>724</v>
          </cell>
          <cell r="E197" t="str">
            <v>观音桥店</v>
          </cell>
          <cell r="F197" t="str">
            <v>东南片区</v>
          </cell>
          <cell r="G197">
            <v>1.75807055428717</v>
          </cell>
          <cell r="H197">
            <v>8.382589</v>
          </cell>
          <cell r="I197">
            <v>7.325887</v>
          </cell>
          <cell r="J197">
            <v>2.62329794490396</v>
          </cell>
          <cell r="K197">
            <v>2.2216652310984</v>
          </cell>
          <cell r="L197">
            <v>1166</v>
          </cell>
          <cell r="M197">
            <v>1209</v>
          </cell>
          <cell r="N197">
            <v>58.66</v>
          </cell>
          <cell r="O197">
            <v>60.59</v>
          </cell>
          <cell r="P197">
            <v>844</v>
          </cell>
          <cell r="Q197">
            <v>756</v>
          </cell>
          <cell r="R197">
            <v>30</v>
          </cell>
          <cell r="S197">
            <v>28</v>
          </cell>
          <cell r="T197">
            <v>-2</v>
          </cell>
          <cell r="U197">
            <v>8</v>
          </cell>
          <cell r="V197">
            <v>-96</v>
          </cell>
          <cell r="W197">
            <v>48</v>
          </cell>
          <cell r="X197">
            <v>-0.104265402843602</v>
          </cell>
        </row>
        <row r="198">
          <cell r="B198">
            <v>8386</v>
          </cell>
          <cell r="C198" t="str">
            <v>宋留艺</v>
          </cell>
          <cell r="D198">
            <v>723</v>
          </cell>
          <cell r="E198" t="str">
            <v>锦江区柳翠路店</v>
          </cell>
          <cell r="F198" t="str">
            <v>城中片区</v>
          </cell>
          <cell r="G198">
            <v>5.51149521182141</v>
          </cell>
          <cell r="H198">
            <v>4.62931</v>
          </cell>
          <cell r="I198">
            <v>4.41057</v>
          </cell>
          <cell r="J198">
            <v>1.20043337808802</v>
          </cell>
          <cell r="K198">
            <v>1.13714972226874</v>
          </cell>
          <cell r="L198">
            <v>945</v>
          </cell>
          <cell r="M198">
            <v>742</v>
          </cell>
          <cell r="N198">
            <v>56.37</v>
          </cell>
          <cell r="O198">
            <v>59.44</v>
          </cell>
          <cell r="P198">
            <v>628</v>
          </cell>
          <cell r="Q198">
            <v>558</v>
          </cell>
          <cell r="R198">
            <v>25</v>
          </cell>
          <cell r="S198">
            <v>22</v>
          </cell>
          <cell r="T198">
            <v>-3</v>
          </cell>
          <cell r="U198">
            <v>6</v>
          </cell>
          <cell r="V198">
            <v>-76</v>
          </cell>
          <cell r="W198">
            <v>48</v>
          </cell>
          <cell r="X198">
            <v>-0.111464968152866</v>
          </cell>
        </row>
        <row r="199">
          <cell r="B199">
            <v>11397</v>
          </cell>
          <cell r="C199" t="str">
            <v>曾佳敏</v>
          </cell>
          <cell r="D199">
            <v>723</v>
          </cell>
          <cell r="E199" t="str">
            <v>锦江区柳翠路店</v>
          </cell>
          <cell r="F199" t="str">
            <v>城中片区</v>
          </cell>
          <cell r="G199">
            <v>1.78820754058854</v>
          </cell>
          <cell r="H199">
            <v>4.714377</v>
          </cell>
          <cell r="I199">
            <v>4.592311</v>
          </cell>
          <cell r="J199">
            <v>1.35885824306796</v>
          </cell>
          <cell r="K199">
            <v>1.18865698896399</v>
          </cell>
          <cell r="L199">
            <v>918</v>
          </cell>
          <cell r="M199">
            <v>979</v>
          </cell>
          <cell r="N199">
            <v>47.21</v>
          </cell>
          <cell r="O199">
            <v>46.91</v>
          </cell>
          <cell r="P199">
            <v>634</v>
          </cell>
          <cell r="Q199">
            <v>657</v>
          </cell>
          <cell r="R199">
            <v>27</v>
          </cell>
          <cell r="S199">
            <v>27</v>
          </cell>
          <cell r="T199">
            <v>0</v>
          </cell>
          <cell r="U199">
            <v>8</v>
          </cell>
          <cell r="V199">
            <v>15</v>
          </cell>
        </row>
        <row r="199">
          <cell r="X199">
            <v>0.0362776025236593</v>
          </cell>
        </row>
        <row r="200">
          <cell r="B200">
            <v>12447</v>
          </cell>
          <cell r="C200" t="str">
            <v>杨沙艳</v>
          </cell>
          <cell r="D200">
            <v>723</v>
          </cell>
          <cell r="E200" t="str">
            <v>锦江区柳翠路店</v>
          </cell>
          <cell r="F200" t="str">
            <v>城中片区</v>
          </cell>
          <cell r="G200">
            <v>0.506015759766619</v>
          </cell>
          <cell r="H200">
            <v>2.272861</v>
          </cell>
          <cell r="I200">
            <v>2.337205</v>
          </cell>
          <cell r="J200">
            <v>0.63431801339999</v>
          </cell>
          <cell r="K200">
            <v>0.60167562112599</v>
          </cell>
          <cell r="L200">
            <v>488</v>
          </cell>
          <cell r="M200">
            <v>619</v>
          </cell>
          <cell r="N200">
            <v>37.82</v>
          </cell>
          <cell r="O200">
            <v>37.76</v>
          </cell>
          <cell r="P200">
            <v>439</v>
          </cell>
          <cell r="Q200">
            <v>462</v>
          </cell>
          <cell r="R200">
            <v>28</v>
          </cell>
          <cell r="S200">
            <v>27</v>
          </cell>
          <cell r="T200">
            <v>-1</v>
          </cell>
          <cell r="U200">
            <v>12</v>
          </cell>
          <cell r="V200">
            <v>11</v>
          </cell>
        </row>
        <row r="200">
          <cell r="X200">
            <v>0.0523917995444191</v>
          </cell>
        </row>
        <row r="201">
          <cell r="B201">
            <v>7011</v>
          </cell>
          <cell r="C201" t="str">
            <v>杨平 </v>
          </cell>
          <cell r="D201">
            <v>721</v>
          </cell>
          <cell r="E201" t="str">
            <v>邛崃洪川小区店</v>
          </cell>
          <cell r="F201" t="str">
            <v>邛崃片区</v>
          </cell>
          <cell r="G201">
            <v>7.99916644469813</v>
          </cell>
          <cell r="H201">
            <v>5.250438</v>
          </cell>
          <cell r="I201">
            <v>7.114674</v>
          </cell>
          <cell r="J201">
            <v>1.63673254489333</v>
          </cell>
          <cell r="K201">
            <v>1.96874092515997</v>
          </cell>
          <cell r="L201">
            <v>808</v>
          </cell>
          <cell r="M201">
            <v>983</v>
          </cell>
          <cell r="N201">
            <v>61.92</v>
          </cell>
          <cell r="O201">
            <v>72.38</v>
          </cell>
          <cell r="P201">
            <v>641</v>
          </cell>
          <cell r="Q201">
            <v>677</v>
          </cell>
          <cell r="R201">
            <v>28</v>
          </cell>
          <cell r="S201">
            <v>28</v>
          </cell>
          <cell r="T201">
            <v>0</v>
          </cell>
          <cell r="U201">
            <v>6</v>
          </cell>
          <cell r="V201">
            <v>30</v>
          </cell>
        </row>
        <row r="201">
          <cell r="X201">
            <v>0.0561622464898596</v>
          </cell>
        </row>
        <row r="202">
          <cell r="B202">
            <v>4310</v>
          </cell>
          <cell r="C202" t="str">
            <v>戚彩</v>
          </cell>
          <cell r="D202">
            <v>721</v>
          </cell>
          <cell r="E202" t="str">
            <v>邛崃洪川小区店</v>
          </cell>
          <cell r="F202" t="str">
            <v>邛崃片区</v>
          </cell>
          <cell r="G202">
            <v>10.1991664446981</v>
          </cell>
          <cell r="H202">
            <v>5.369612</v>
          </cell>
          <cell r="I202">
            <v>5.963119</v>
          </cell>
          <cell r="J202">
            <v>1.828314903</v>
          </cell>
          <cell r="K202">
            <v>1.90195101300004</v>
          </cell>
          <cell r="L202">
            <v>1046</v>
          </cell>
          <cell r="M202">
            <v>973</v>
          </cell>
          <cell r="N202">
            <v>52.39</v>
          </cell>
          <cell r="O202">
            <v>61.29</v>
          </cell>
          <cell r="P202">
            <v>653</v>
          </cell>
          <cell r="Q202">
            <v>661</v>
          </cell>
          <cell r="R202">
            <v>29</v>
          </cell>
          <cell r="S202">
            <v>28</v>
          </cell>
          <cell r="T202">
            <v>-1</v>
          </cell>
          <cell r="U202">
            <v>6</v>
          </cell>
          <cell r="V202">
            <v>2</v>
          </cell>
        </row>
        <row r="202">
          <cell r="X202">
            <v>0.0122511485451761</v>
          </cell>
        </row>
        <row r="203">
          <cell r="B203">
            <v>11619</v>
          </cell>
          <cell r="C203" t="str">
            <v>马婷婷</v>
          </cell>
          <cell r="D203">
            <v>721</v>
          </cell>
          <cell r="E203" t="str">
            <v>邛崃洪川小区店</v>
          </cell>
          <cell r="F203" t="str">
            <v>邛崃片区</v>
          </cell>
          <cell r="G203">
            <v>1.60738562278032</v>
          </cell>
          <cell r="H203">
            <v>6.050518</v>
          </cell>
          <cell r="I203">
            <v>5.586577</v>
          </cell>
          <cell r="J203">
            <v>1.98617481556671</v>
          </cell>
          <cell r="K203">
            <v>1.82698906143992</v>
          </cell>
          <cell r="L203">
            <v>836</v>
          </cell>
          <cell r="M203">
            <v>951</v>
          </cell>
          <cell r="N203">
            <v>57.62</v>
          </cell>
          <cell r="O203">
            <v>58.74</v>
          </cell>
          <cell r="P203">
            <v>712</v>
          </cell>
          <cell r="Q203">
            <v>656</v>
          </cell>
          <cell r="R203">
            <v>30</v>
          </cell>
          <cell r="S203">
            <v>28</v>
          </cell>
          <cell r="T203">
            <v>-2</v>
          </cell>
          <cell r="U203">
            <v>8</v>
          </cell>
          <cell r="V203">
            <v>-64</v>
          </cell>
          <cell r="W203">
            <v>48</v>
          </cell>
          <cell r="X203">
            <v>-0.0786516853932584</v>
          </cell>
        </row>
        <row r="204">
          <cell r="B204">
            <v>11142</v>
          </cell>
          <cell r="C204" t="str">
            <v>王茹</v>
          </cell>
          <cell r="D204">
            <v>720</v>
          </cell>
          <cell r="E204" t="str">
            <v>大邑新场镇店</v>
          </cell>
          <cell r="F204" t="str">
            <v>大邑片区</v>
          </cell>
          <cell r="G204">
            <v>2.44026233510908</v>
          </cell>
          <cell r="H204">
            <v>3.164199</v>
          </cell>
          <cell r="I204">
            <v>3.241297</v>
          </cell>
          <cell r="J204">
            <v>0.920052596399008</v>
          </cell>
          <cell r="K204">
            <v>0.88126976621538</v>
          </cell>
          <cell r="L204">
            <v>544</v>
          </cell>
          <cell r="M204">
            <v>560</v>
          </cell>
          <cell r="N204">
            <v>50.79</v>
          </cell>
          <cell r="O204">
            <v>57.88</v>
          </cell>
          <cell r="P204">
            <v>510</v>
          </cell>
          <cell r="Q204">
            <v>436</v>
          </cell>
          <cell r="R204">
            <v>29</v>
          </cell>
          <cell r="S204">
            <v>27</v>
          </cell>
          <cell r="T204">
            <v>-2</v>
          </cell>
          <cell r="U204">
            <v>6</v>
          </cell>
          <cell r="V204">
            <v>-80</v>
          </cell>
          <cell r="W204">
            <v>48</v>
          </cell>
          <cell r="X204">
            <v>-0.145098039215686</v>
          </cell>
        </row>
        <row r="205">
          <cell r="B205">
            <v>5875</v>
          </cell>
          <cell r="C205" t="str">
            <v>胡永丽</v>
          </cell>
          <cell r="D205">
            <v>720</v>
          </cell>
          <cell r="E205" t="str">
            <v>大邑新场镇店</v>
          </cell>
          <cell r="F205" t="str">
            <v>大邑片区</v>
          </cell>
          <cell r="G205">
            <v>2.69779658168443</v>
          </cell>
          <cell r="H205">
            <v>4.077037</v>
          </cell>
          <cell r="I205">
            <v>3.485429</v>
          </cell>
          <cell r="J205">
            <v>1.24247466999997</v>
          </cell>
          <cell r="K205">
            <v>0.977781991115369</v>
          </cell>
          <cell r="L205">
            <v>555</v>
          </cell>
          <cell r="M205">
            <v>468</v>
          </cell>
          <cell r="N205">
            <v>64.91</v>
          </cell>
          <cell r="O205">
            <v>74.47</v>
          </cell>
          <cell r="P205">
            <v>526</v>
          </cell>
          <cell r="Q205">
            <v>443</v>
          </cell>
          <cell r="R205">
            <v>29</v>
          </cell>
          <cell r="S205">
            <v>26</v>
          </cell>
          <cell r="T205">
            <v>-3</v>
          </cell>
          <cell r="U205">
            <v>6</v>
          </cell>
          <cell r="V205">
            <v>-89</v>
          </cell>
          <cell r="W205">
            <v>48</v>
          </cell>
          <cell r="X205">
            <v>-0.157794676806084</v>
          </cell>
        </row>
        <row r="206">
          <cell r="B206">
            <v>6823</v>
          </cell>
          <cell r="C206" t="str">
            <v>孟小明</v>
          </cell>
          <cell r="D206">
            <v>720</v>
          </cell>
          <cell r="E206" t="str">
            <v>大邑新场镇店</v>
          </cell>
          <cell r="F206" t="str">
            <v>大邑片区</v>
          </cell>
          <cell r="G206">
            <v>8.10053630771182</v>
          </cell>
          <cell r="H206">
            <v>4.582757</v>
          </cell>
          <cell r="I206">
            <v>5.203486</v>
          </cell>
          <cell r="J206">
            <v>1.38575896428102</v>
          </cell>
          <cell r="K206">
            <v>1.48833380875986</v>
          </cell>
          <cell r="L206">
            <v>533</v>
          </cell>
          <cell r="M206">
            <v>585</v>
          </cell>
          <cell r="N206">
            <v>73.29</v>
          </cell>
          <cell r="O206">
            <v>88.95</v>
          </cell>
          <cell r="P206">
            <v>522</v>
          </cell>
          <cell r="Q206">
            <v>469</v>
          </cell>
          <cell r="R206">
            <v>27</v>
          </cell>
          <cell r="S206">
            <v>27</v>
          </cell>
          <cell r="T206">
            <v>0</v>
          </cell>
          <cell r="U206">
            <v>6</v>
          </cell>
          <cell r="V206">
            <v>-59</v>
          </cell>
          <cell r="W206">
            <v>36</v>
          </cell>
          <cell r="X206">
            <v>-0.101532567049808</v>
          </cell>
        </row>
        <row r="207">
          <cell r="B207">
            <v>9130</v>
          </cell>
          <cell r="C207" t="str">
            <v>单菊</v>
          </cell>
          <cell r="D207">
            <v>718</v>
          </cell>
          <cell r="E207" t="str">
            <v>龙泉驿生店</v>
          </cell>
          <cell r="F207" t="str">
            <v>城中片区</v>
          </cell>
          <cell r="G207">
            <v>5.51149521182141</v>
          </cell>
          <cell r="H207">
            <v>2.813348</v>
          </cell>
          <cell r="I207">
            <v>3.753798</v>
          </cell>
          <cell r="J207">
            <v>0.692440256155669</v>
          </cell>
          <cell r="K207">
            <v>0.881563254062949</v>
          </cell>
          <cell r="L207">
            <v>491</v>
          </cell>
          <cell r="M207">
            <v>598</v>
          </cell>
          <cell r="N207">
            <v>49.97</v>
          </cell>
          <cell r="O207">
            <v>62.77</v>
          </cell>
          <cell r="P207">
            <v>490</v>
          </cell>
          <cell r="Q207">
            <v>499</v>
          </cell>
          <cell r="R207">
            <v>28</v>
          </cell>
          <cell r="S207">
            <v>30</v>
          </cell>
          <cell r="T207">
            <v>2</v>
          </cell>
          <cell r="U207">
            <v>6</v>
          </cell>
          <cell r="V207">
            <v>3</v>
          </cell>
        </row>
        <row r="207">
          <cell r="X207">
            <v>0.0183673469387755</v>
          </cell>
        </row>
        <row r="208">
          <cell r="B208">
            <v>11993</v>
          </cell>
          <cell r="C208" t="str">
            <v>李忠存</v>
          </cell>
          <cell r="D208">
            <v>718</v>
          </cell>
          <cell r="E208" t="str">
            <v>龙泉驿生店</v>
          </cell>
          <cell r="F208" t="str">
            <v>城中片区</v>
          </cell>
          <cell r="G208">
            <v>1.122454115931</v>
          </cell>
          <cell r="H208">
            <v>3.405023</v>
          </cell>
          <cell r="I208">
            <v>3.116283</v>
          </cell>
          <cell r="J208">
            <v>0.77837859164595</v>
          </cell>
          <cell r="K208">
            <v>0.768215127214661</v>
          </cell>
          <cell r="L208">
            <v>430</v>
          </cell>
          <cell r="M208">
            <v>568</v>
          </cell>
          <cell r="N208">
            <v>54.92</v>
          </cell>
          <cell r="O208">
            <v>54.86</v>
          </cell>
          <cell r="P208">
            <v>509</v>
          </cell>
          <cell r="Q208">
            <v>424</v>
          </cell>
          <cell r="R208">
            <v>27</v>
          </cell>
          <cell r="S208">
            <v>28</v>
          </cell>
          <cell r="T208">
            <v>1</v>
          </cell>
          <cell r="U208">
            <v>8</v>
          </cell>
          <cell r="V208">
            <v>-93</v>
          </cell>
          <cell r="W208">
            <v>48</v>
          </cell>
          <cell r="X208">
            <v>-0.166994106090373</v>
          </cell>
        </row>
        <row r="209">
          <cell r="B209">
            <v>6731</v>
          </cell>
          <cell r="C209" t="str">
            <v>许静</v>
          </cell>
          <cell r="D209">
            <v>717</v>
          </cell>
          <cell r="E209" t="str">
            <v>大邑通达店</v>
          </cell>
          <cell r="F209" t="str">
            <v>大邑片区</v>
          </cell>
          <cell r="G209">
            <v>1.40738562278032</v>
          </cell>
          <cell r="H209">
            <v>5.205738</v>
          </cell>
          <cell r="I209">
            <v>6.420399</v>
          </cell>
          <cell r="J209">
            <v>1.74239151740003</v>
          </cell>
          <cell r="K209">
            <v>1.90043849712238</v>
          </cell>
          <cell r="L209">
            <v>707</v>
          </cell>
          <cell r="M209">
            <v>806</v>
          </cell>
          <cell r="N209">
            <v>64.46</v>
          </cell>
          <cell r="O209">
            <v>79.66</v>
          </cell>
          <cell r="P209">
            <v>632</v>
          </cell>
          <cell r="Q209">
            <v>606</v>
          </cell>
          <cell r="R209">
            <v>28</v>
          </cell>
          <cell r="S209">
            <v>27</v>
          </cell>
          <cell r="T209">
            <v>-1</v>
          </cell>
          <cell r="U209">
            <v>8</v>
          </cell>
          <cell r="V209">
            <v>-34</v>
          </cell>
          <cell r="W209">
            <v>40</v>
          </cell>
          <cell r="X209">
            <v>-0.0411392405063291</v>
          </cell>
        </row>
        <row r="210">
          <cell r="B210">
            <v>6752</v>
          </cell>
          <cell r="C210" t="str">
            <v>付曦</v>
          </cell>
          <cell r="D210">
            <v>717</v>
          </cell>
          <cell r="E210" t="str">
            <v>大邑通达店</v>
          </cell>
          <cell r="F210" t="str">
            <v>大邑片区</v>
          </cell>
          <cell r="G210">
            <v>8.17998836250634</v>
          </cell>
          <cell r="H210">
            <v>4.980326</v>
          </cell>
          <cell r="I210">
            <v>5.724067</v>
          </cell>
          <cell r="J210">
            <v>1.53712421673337</v>
          </cell>
          <cell r="K210">
            <v>1.671234450672</v>
          </cell>
          <cell r="L210">
            <v>794</v>
          </cell>
          <cell r="M210">
            <v>799</v>
          </cell>
          <cell r="N210">
            <v>63.31</v>
          </cell>
          <cell r="O210">
            <v>71.64</v>
          </cell>
          <cell r="P210">
            <v>624</v>
          </cell>
          <cell r="Q210">
            <v>609</v>
          </cell>
          <cell r="R210">
            <v>25</v>
          </cell>
          <cell r="S210">
            <v>26</v>
          </cell>
          <cell r="T210">
            <v>1</v>
          </cell>
          <cell r="U210">
            <v>6</v>
          </cell>
          <cell r="V210">
            <v>-21</v>
          </cell>
          <cell r="W210">
            <v>36</v>
          </cell>
          <cell r="X210">
            <v>-0.0240384615384615</v>
          </cell>
        </row>
        <row r="211">
          <cell r="B211">
            <v>11627</v>
          </cell>
          <cell r="C211" t="str">
            <v>唐礼萍</v>
          </cell>
          <cell r="D211">
            <v>717</v>
          </cell>
          <cell r="E211" t="str">
            <v>大邑通达店</v>
          </cell>
          <cell r="F211" t="str">
            <v>大邑片区</v>
          </cell>
          <cell r="G211">
            <v>1.59094726661593</v>
          </cell>
          <cell r="H211">
            <v>5.127308</v>
          </cell>
          <cell r="I211">
            <v>4.707222</v>
          </cell>
          <cell r="J211">
            <v>1.60608752158883</v>
          </cell>
          <cell r="K211">
            <v>1.40212226006001</v>
          </cell>
          <cell r="L211">
            <v>870</v>
          </cell>
          <cell r="M211">
            <v>742</v>
          </cell>
          <cell r="N211">
            <v>62.76</v>
          </cell>
          <cell r="O211">
            <v>63.44</v>
          </cell>
          <cell r="P211">
            <v>625</v>
          </cell>
          <cell r="Q211">
            <v>561</v>
          </cell>
          <cell r="R211">
            <v>27</v>
          </cell>
          <cell r="S211">
            <v>25</v>
          </cell>
          <cell r="T211">
            <v>-2</v>
          </cell>
          <cell r="U211">
            <v>8</v>
          </cell>
          <cell r="V211">
            <v>-72</v>
          </cell>
          <cell r="W211">
            <v>48</v>
          </cell>
          <cell r="X211">
            <v>-0.1024</v>
          </cell>
        </row>
        <row r="212">
          <cell r="B212">
            <v>7661</v>
          </cell>
          <cell r="C212" t="str">
            <v>叶娟</v>
          </cell>
          <cell r="D212">
            <v>716</v>
          </cell>
          <cell r="E212" t="str">
            <v>大邑沙渠镇店</v>
          </cell>
          <cell r="F212" t="str">
            <v>大邑片区</v>
          </cell>
          <cell r="G212">
            <v>7.36902945839676</v>
          </cell>
          <cell r="H212">
            <v>4.895436</v>
          </cell>
          <cell r="I212">
            <v>7.948987</v>
          </cell>
          <cell r="J212">
            <v>1.70546206</v>
          </cell>
          <cell r="K212">
            <v>2.51181877851076</v>
          </cell>
          <cell r="L212">
            <v>745</v>
          </cell>
          <cell r="M212">
            <v>952</v>
          </cell>
          <cell r="N212">
            <v>90.43</v>
          </cell>
          <cell r="O212">
            <v>83.5</v>
          </cell>
          <cell r="P212">
            <v>465</v>
          </cell>
          <cell r="Q212">
            <v>596</v>
          </cell>
          <cell r="R212">
            <v>21</v>
          </cell>
          <cell r="S212">
            <v>27</v>
          </cell>
          <cell r="T212">
            <v>6</v>
          </cell>
          <cell r="U212">
            <v>6</v>
          </cell>
          <cell r="V212">
            <v>125</v>
          </cell>
        </row>
        <row r="212">
          <cell r="X212">
            <v>0.281720430107527</v>
          </cell>
        </row>
        <row r="213">
          <cell r="B213">
            <v>8354</v>
          </cell>
          <cell r="C213" t="str">
            <v>邓杨梅</v>
          </cell>
          <cell r="D213">
            <v>716</v>
          </cell>
          <cell r="E213" t="str">
            <v>大邑沙渠镇店</v>
          </cell>
          <cell r="F213" t="str">
            <v>大邑片区</v>
          </cell>
          <cell r="G213">
            <v>6.6210842529173</v>
          </cell>
          <cell r="H213">
            <v>8.21815</v>
          </cell>
          <cell r="I213">
            <v>6.645486</v>
          </cell>
          <cell r="J213">
            <v>2.84776855463497</v>
          </cell>
          <cell r="K213">
            <v>2.16566660458487</v>
          </cell>
          <cell r="L213">
            <v>942</v>
          </cell>
          <cell r="M213">
            <v>890</v>
          </cell>
          <cell r="N213">
            <v>72.12</v>
          </cell>
          <cell r="O213">
            <v>74.67</v>
          </cell>
          <cell r="P213">
            <v>752</v>
          </cell>
          <cell r="Q213">
            <v>653</v>
          </cell>
          <cell r="R213">
            <v>26</v>
          </cell>
          <cell r="S213">
            <v>27</v>
          </cell>
          <cell r="T213">
            <v>1</v>
          </cell>
          <cell r="U213">
            <v>6</v>
          </cell>
          <cell r="V213">
            <v>-105</v>
          </cell>
          <cell r="W213">
            <v>48</v>
          </cell>
          <cell r="X213">
            <v>-0.131648936170213</v>
          </cell>
        </row>
        <row r="214">
          <cell r="B214">
            <v>12412</v>
          </cell>
          <cell r="C214" t="str">
            <v>王宇</v>
          </cell>
          <cell r="D214">
            <v>716</v>
          </cell>
          <cell r="E214" t="str">
            <v>大邑沙渠镇店</v>
          </cell>
          <cell r="F214" t="str">
            <v>大邑片区</v>
          </cell>
          <cell r="G214">
            <v>0.533413020040591</v>
          </cell>
          <cell r="H214">
            <v>5.165668</v>
          </cell>
          <cell r="I214">
            <v>4.449388</v>
          </cell>
          <cell r="J214">
            <v>1.55037849839459</v>
          </cell>
          <cell r="K214">
            <v>1.36336137543998</v>
          </cell>
          <cell r="L214">
            <v>684</v>
          </cell>
          <cell r="M214">
            <v>709</v>
          </cell>
          <cell r="N214">
            <v>55.25</v>
          </cell>
          <cell r="O214">
            <v>62.76</v>
          </cell>
          <cell r="P214">
            <v>636</v>
          </cell>
          <cell r="Q214">
            <v>522</v>
          </cell>
          <cell r="R214">
            <v>29</v>
          </cell>
          <cell r="S214">
            <v>26</v>
          </cell>
          <cell r="T214">
            <v>-3</v>
          </cell>
          <cell r="U214">
            <v>12</v>
          </cell>
          <cell r="V214">
            <v>-126</v>
          </cell>
          <cell r="W214">
            <v>72</v>
          </cell>
          <cell r="X214">
            <v>-0.179245283018868</v>
          </cell>
        </row>
        <row r="215">
          <cell r="B215">
            <v>11961</v>
          </cell>
          <cell r="C215" t="str">
            <v>易月红</v>
          </cell>
          <cell r="D215">
            <v>713</v>
          </cell>
          <cell r="E215" t="str">
            <v>都江堰聚源镇中心街联建房药店</v>
          </cell>
          <cell r="F215" t="str">
            <v>城郊二片</v>
          </cell>
          <cell r="G215">
            <v>1.19916644469813</v>
          </cell>
          <cell r="H215">
            <v>4.241177</v>
          </cell>
          <cell r="I215">
            <v>4.330285</v>
          </cell>
          <cell r="J215">
            <v>1.32271256549983</v>
          </cell>
          <cell r="K215">
            <v>1.33739299132001</v>
          </cell>
          <cell r="L215">
            <v>503</v>
          </cell>
          <cell r="M215">
            <v>566</v>
          </cell>
          <cell r="N215">
            <v>77.54</v>
          </cell>
          <cell r="O215">
            <v>76.51</v>
          </cell>
          <cell r="P215">
            <v>591</v>
          </cell>
          <cell r="Q215">
            <v>625</v>
          </cell>
          <cell r="R215">
            <v>28</v>
          </cell>
          <cell r="S215">
            <v>29</v>
          </cell>
          <cell r="T215">
            <v>1</v>
          </cell>
          <cell r="U215">
            <v>8</v>
          </cell>
          <cell r="V215">
            <v>26</v>
          </cell>
        </row>
        <row r="215">
          <cell r="X215">
            <v>0.0575296108291032</v>
          </cell>
        </row>
        <row r="216">
          <cell r="B216">
            <v>6492</v>
          </cell>
          <cell r="C216" t="str">
            <v>何丽萍</v>
          </cell>
          <cell r="D216">
            <v>713</v>
          </cell>
          <cell r="E216" t="str">
            <v>都江堰聚源镇中心街联建房药店</v>
          </cell>
          <cell r="F216" t="str">
            <v>城郊二片</v>
          </cell>
          <cell r="G216">
            <v>8.38820754058854</v>
          </cell>
          <cell r="H216">
            <v>4.711374</v>
          </cell>
          <cell r="I216">
            <v>4.334666</v>
          </cell>
          <cell r="J216">
            <v>1.51066846665</v>
          </cell>
          <cell r="K216">
            <v>1.39574407099998</v>
          </cell>
          <cell r="L216">
            <v>520</v>
          </cell>
          <cell r="M216">
            <v>511</v>
          </cell>
          <cell r="N216">
            <v>81.45</v>
          </cell>
          <cell r="O216">
            <v>84.83</v>
          </cell>
          <cell r="P216">
            <v>622</v>
          </cell>
          <cell r="Q216">
            <v>584</v>
          </cell>
          <cell r="R216">
            <v>26</v>
          </cell>
          <cell r="S216">
            <v>27</v>
          </cell>
          <cell r="T216">
            <v>1</v>
          </cell>
          <cell r="U216">
            <v>6</v>
          </cell>
          <cell r="V216">
            <v>-44</v>
          </cell>
          <cell r="W216">
            <v>36</v>
          </cell>
          <cell r="X216">
            <v>-0.0610932475884244</v>
          </cell>
        </row>
        <row r="217">
          <cell r="B217">
            <v>10650</v>
          </cell>
          <cell r="C217" t="str">
            <v>兰新喻</v>
          </cell>
          <cell r="D217">
            <v>712</v>
          </cell>
          <cell r="E217" t="str">
            <v>成华区华泰路</v>
          </cell>
          <cell r="F217" t="str">
            <v>东南片区</v>
          </cell>
          <cell r="G217">
            <v>3.64300206113648</v>
          </cell>
          <cell r="H217">
            <v>6.472134</v>
          </cell>
          <cell r="I217">
            <v>6.168717</v>
          </cell>
          <cell r="J217">
            <v>2.02435507883668</v>
          </cell>
          <cell r="K217">
            <v>2.04797005077005</v>
          </cell>
          <cell r="L217">
            <v>1115</v>
          </cell>
          <cell r="M217">
            <v>941</v>
          </cell>
          <cell r="N217">
            <v>56.71</v>
          </cell>
          <cell r="O217">
            <v>65.36</v>
          </cell>
          <cell r="P217">
            <v>718</v>
          </cell>
          <cell r="Q217">
            <v>657</v>
          </cell>
          <cell r="R217">
            <v>26</v>
          </cell>
          <cell r="S217">
            <v>27</v>
          </cell>
          <cell r="T217">
            <v>1</v>
          </cell>
          <cell r="U217">
            <v>6</v>
          </cell>
          <cell r="V217">
            <v>-67</v>
          </cell>
          <cell r="W217">
            <v>48</v>
          </cell>
          <cell r="X217">
            <v>-0.084958217270195</v>
          </cell>
        </row>
        <row r="218">
          <cell r="B218">
            <v>7050</v>
          </cell>
          <cell r="C218" t="str">
            <v>毛静静</v>
          </cell>
          <cell r="D218">
            <v>712</v>
          </cell>
          <cell r="E218" t="str">
            <v>成华区华泰路</v>
          </cell>
          <cell r="F218" t="str">
            <v>东南片区</v>
          </cell>
          <cell r="G218">
            <v>8.01012534880771</v>
          </cell>
          <cell r="H218">
            <v>0.115108</v>
          </cell>
          <cell r="I218">
            <v>0.126517</v>
          </cell>
          <cell r="J218">
            <v>0.03344000000002</v>
          </cell>
          <cell r="K218">
            <v>-0.003506</v>
          </cell>
          <cell r="L218">
            <v>18</v>
          </cell>
          <cell r="M218">
            <v>68</v>
          </cell>
          <cell r="N218">
            <v>28.78</v>
          </cell>
          <cell r="O218">
            <v>18.61</v>
          </cell>
          <cell r="P218">
            <v>39</v>
          </cell>
          <cell r="Q218">
            <v>65</v>
          </cell>
          <cell r="R218">
            <v>20</v>
          </cell>
          <cell r="S218">
            <v>22</v>
          </cell>
          <cell r="T218">
            <v>2</v>
          </cell>
          <cell r="U218">
            <v>6</v>
          </cell>
          <cell r="V218">
            <v>20</v>
          </cell>
        </row>
        <row r="218">
          <cell r="X218">
            <v>0.666666666666667</v>
          </cell>
        </row>
        <row r="219">
          <cell r="B219">
            <v>11383</v>
          </cell>
          <cell r="C219" t="str">
            <v>廖苹</v>
          </cell>
          <cell r="D219">
            <v>712</v>
          </cell>
          <cell r="E219" t="str">
            <v>成华区华泰路</v>
          </cell>
          <cell r="F219" t="str">
            <v>东南片区</v>
          </cell>
          <cell r="G219">
            <v>1.80738562278032</v>
          </cell>
          <cell r="H219">
            <v>4.31294</v>
          </cell>
          <cell r="I219">
            <v>4.607672</v>
          </cell>
          <cell r="J219">
            <v>1.41350600999999</v>
          </cell>
          <cell r="K219">
            <v>1.48466168141994</v>
          </cell>
          <cell r="L219">
            <v>995</v>
          </cell>
          <cell r="M219">
            <v>578</v>
          </cell>
          <cell r="N219">
            <v>86.26</v>
          </cell>
          <cell r="O219">
            <v>79.72</v>
          </cell>
          <cell r="P219">
            <v>457</v>
          </cell>
          <cell r="Q219">
            <v>491</v>
          </cell>
          <cell r="R219">
            <v>27</v>
          </cell>
          <cell r="S219">
            <v>26</v>
          </cell>
          <cell r="T219">
            <v>-1</v>
          </cell>
          <cell r="U219">
            <v>8</v>
          </cell>
          <cell r="V219">
            <v>26</v>
          </cell>
        </row>
        <row r="219">
          <cell r="X219">
            <v>0.074398249452954</v>
          </cell>
        </row>
        <row r="220">
          <cell r="B220">
            <v>12189</v>
          </cell>
          <cell r="C220" t="str">
            <v>许宗瑜</v>
          </cell>
          <cell r="D220">
            <v>712</v>
          </cell>
          <cell r="E220" t="str">
            <v>成华区华泰路</v>
          </cell>
          <cell r="F220" t="str">
            <v>东南片区</v>
          </cell>
          <cell r="G220">
            <v>0.755330828259769</v>
          </cell>
          <cell r="H220">
            <v>6.452227</v>
          </cell>
          <cell r="I220">
            <v>6.832521</v>
          </cell>
          <cell r="J220">
            <v>2.03351275337155</v>
          </cell>
          <cell r="K220">
            <v>2.14320027009471</v>
          </cell>
          <cell r="L220">
            <v>645</v>
          </cell>
          <cell r="M220">
            <v>1145</v>
          </cell>
          <cell r="N220">
            <v>51.35</v>
          </cell>
          <cell r="O220">
            <v>59.67</v>
          </cell>
          <cell r="P220">
            <v>702</v>
          </cell>
          <cell r="Q220">
            <v>720</v>
          </cell>
          <cell r="R220">
            <v>27</v>
          </cell>
          <cell r="S220">
            <v>28</v>
          </cell>
          <cell r="T220">
            <v>1</v>
          </cell>
          <cell r="U220">
            <v>12</v>
          </cell>
          <cell r="V220">
            <v>6</v>
          </cell>
        </row>
        <row r="220">
          <cell r="X220">
            <v>0.0256410256410256</v>
          </cell>
        </row>
        <row r="221">
          <cell r="B221">
            <v>8972</v>
          </cell>
          <cell r="C221" t="str">
            <v>李桂芳</v>
          </cell>
          <cell r="D221">
            <v>712</v>
          </cell>
          <cell r="E221" t="str">
            <v>成华区华泰路</v>
          </cell>
          <cell r="F221" t="str">
            <v>东南片区</v>
          </cell>
          <cell r="G221">
            <v>5.84574178716388</v>
          </cell>
          <cell r="H221">
            <v>9.986329</v>
          </cell>
          <cell r="I221">
            <v>9.212131</v>
          </cell>
          <cell r="J221">
            <v>3.34240765531302</v>
          </cell>
          <cell r="K221">
            <v>3.20709847911221</v>
          </cell>
          <cell r="L221">
            <v>1443</v>
          </cell>
          <cell r="M221">
            <v>1285</v>
          </cell>
          <cell r="N221">
            <v>71.4</v>
          </cell>
          <cell r="O221">
            <v>71.69</v>
          </cell>
          <cell r="P221">
            <v>732</v>
          </cell>
          <cell r="Q221">
            <v>696</v>
          </cell>
          <cell r="R221">
            <v>28</v>
          </cell>
          <cell r="S221">
            <v>29</v>
          </cell>
          <cell r="T221">
            <v>1</v>
          </cell>
          <cell r="U221">
            <v>6</v>
          </cell>
          <cell r="V221">
            <v>-42</v>
          </cell>
          <cell r="W221">
            <v>36</v>
          </cell>
          <cell r="X221">
            <v>-0.0491803278688525</v>
          </cell>
        </row>
        <row r="222">
          <cell r="B222">
            <v>11487</v>
          </cell>
          <cell r="C222" t="str">
            <v>黄艳</v>
          </cell>
          <cell r="D222">
            <v>712</v>
          </cell>
          <cell r="E222" t="str">
            <v>成华区华泰路</v>
          </cell>
          <cell r="F222" t="str">
            <v>东南片区</v>
          </cell>
          <cell r="G222">
            <v>1.68683767757484</v>
          </cell>
          <cell r="H222">
            <v>6.306809</v>
          </cell>
          <cell r="I222">
            <v>6.439494</v>
          </cell>
          <cell r="J222">
            <v>2.13239081624072</v>
          </cell>
          <cell r="K222">
            <v>2.14480905043654</v>
          </cell>
          <cell r="L222">
            <v>1110</v>
          </cell>
          <cell r="M222">
            <v>1098</v>
          </cell>
          <cell r="N222">
            <v>53.02</v>
          </cell>
          <cell r="O222">
            <v>58.65</v>
          </cell>
          <cell r="P222">
            <v>717</v>
          </cell>
          <cell r="Q222">
            <v>657</v>
          </cell>
          <cell r="R222">
            <v>28</v>
          </cell>
          <cell r="S222">
            <v>28</v>
          </cell>
          <cell r="T222">
            <v>0</v>
          </cell>
          <cell r="U222">
            <v>8</v>
          </cell>
          <cell r="V222">
            <v>-68</v>
          </cell>
          <cell r="W222">
            <v>48</v>
          </cell>
          <cell r="X222">
            <v>-0.0836820083682008</v>
          </cell>
        </row>
        <row r="223">
          <cell r="B223">
            <v>9527</v>
          </cell>
          <cell r="C223" t="str">
            <v>孙佳丽</v>
          </cell>
          <cell r="D223">
            <v>710</v>
          </cell>
          <cell r="E223" t="str">
            <v>都江堰问道西路</v>
          </cell>
          <cell r="F223" t="str">
            <v>城郊二片</v>
          </cell>
          <cell r="G223">
            <v>5.28683767757484</v>
          </cell>
          <cell r="H223">
            <v>1.586322</v>
          </cell>
          <cell r="I223">
            <v>3.553298</v>
          </cell>
          <cell r="J223">
            <v>0.557202491399949</v>
          </cell>
          <cell r="K223">
            <v>1.18154334292997</v>
          </cell>
          <cell r="L223">
            <v>679</v>
          </cell>
          <cell r="M223">
            <v>673</v>
          </cell>
          <cell r="N223">
            <v>50.67</v>
          </cell>
          <cell r="O223">
            <v>52.8</v>
          </cell>
          <cell r="P223">
            <v>297</v>
          </cell>
          <cell r="Q223">
            <v>509</v>
          </cell>
          <cell r="R223">
            <v>23</v>
          </cell>
          <cell r="S223">
            <v>26</v>
          </cell>
          <cell r="T223">
            <v>3</v>
          </cell>
          <cell r="U223">
            <v>6</v>
          </cell>
          <cell r="V223">
            <v>206</v>
          </cell>
        </row>
        <row r="223">
          <cell r="X223">
            <v>0.713804713804714</v>
          </cell>
        </row>
        <row r="224">
          <cell r="B224">
            <v>11459</v>
          </cell>
          <cell r="C224" t="str">
            <v>杨久会</v>
          </cell>
          <cell r="D224">
            <v>710</v>
          </cell>
          <cell r="E224" t="str">
            <v>都江堰问道西路</v>
          </cell>
          <cell r="F224" t="str">
            <v>城郊二片</v>
          </cell>
          <cell r="G224">
            <v>1.73341302004059</v>
          </cell>
          <cell r="H224">
            <v>1.83004</v>
          </cell>
          <cell r="I224">
            <v>3.920025</v>
          </cell>
          <cell r="J224">
            <v>0.638468888944991</v>
          </cell>
          <cell r="K224">
            <v>1.27647147065</v>
          </cell>
          <cell r="L224">
            <v>744</v>
          </cell>
          <cell r="M224">
            <v>762</v>
          </cell>
          <cell r="N224">
            <v>46.8</v>
          </cell>
          <cell r="O224">
            <v>51.44</v>
          </cell>
          <cell r="P224">
            <v>403</v>
          </cell>
          <cell r="Q224">
            <v>580</v>
          </cell>
          <cell r="R224">
            <v>25</v>
          </cell>
          <cell r="S224">
            <v>28</v>
          </cell>
          <cell r="T224">
            <v>3</v>
          </cell>
          <cell r="U224">
            <v>8</v>
          </cell>
          <cell r="V224">
            <v>169</v>
          </cell>
        </row>
        <row r="224">
          <cell r="X224">
            <v>0.439205955334988</v>
          </cell>
        </row>
        <row r="225">
          <cell r="B225">
            <v>11985</v>
          </cell>
          <cell r="C225" t="str">
            <v>邓银鑫</v>
          </cell>
          <cell r="D225">
            <v>710</v>
          </cell>
          <cell r="E225" t="str">
            <v>都江堰问道西路</v>
          </cell>
          <cell r="F225" t="str">
            <v>城郊二片</v>
          </cell>
          <cell r="G225">
            <v>1.13341302004059</v>
          </cell>
          <cell r="H225">
            <v>1.623979</v>
          </cell>
          <cell r="I225">
            <v>3.408713</v>
          </cell>
          <cell r="J225">
            <v>0.57462454699999</v>
          </cell>
          <cell r="K225">
            <v>1.18737947525668</v>
          </cell>
          <cell r="L225">
            <v>667</v>
          </cell>
          <cell r="M225">
            <v>761</v>
          </cell>
          <cell r="N225">
            <v>41.43</v>
          </cell>
          <cell r="O225">
            <v>44.79</v>
          </cell>
          <cell r="P225">
            <v>349</v>
          </cell>
          <cell r="Q225">
            <v>499</v>
          </cell>
          <cell r="R225">
            <v>26</v>
          </cell>
          <cell r="S225">
            <v>26</v>
          </cell>
          <cell r="T225">
            <v>0</v>
          </cell>
          <cell r="U225">
            <v>8</v>
          </cell>
          <cell r="V225">
            <v>142</v>
          </cell>
        </row>
        <row r="225">
          <cell r="X225">
            <v>0.429799426934097</v>
          </cell>
        </row>
        <row r="226">
          <cell r="B226">
            <v>10191</v>
          </cell>
          <cell r="C226" t="str">
            <v>罗丹</v>
          </cell>
          <cell r="D226">
            <v>709</v>
          </cell>
          <cell r="E226" t="str">
            <v>新都马超东路</v>
          </cell>
          <cell r="F226" t="str">
            <v>西北片区</v>
          </cell>
          <cell r="G226">
            <v>4.30053630771182</v>
          </cell>
          <cell r="H226">
            <v>6.628916</v>
          </cell>
          <cell r="I226">
            <v>6.684256</v>
          </cell>
          <cell r="J226">
            <v>1.82025353372198</v>
          </cell>
          <cell r="K226">
            <v>1.63083506142337</v>
          </cell>
          <cell r="L226">
            <v>1146</v>
          </cell>
          <cell r="M226">
            <v>1252</v>
          </cell>
          <cell r="N226">
            <v>50.72</v>
          </cell>
          <cell r="O226">
            <v>53.39</v>
          </cell>
          <cell r="P226">
            <v>763</v>
          </cell>
          <cell r="Q226">
            <v>760</v>
          </cell>
          <cell r="R226">
            <v>26</v>
          </cell>
          <cell r="S226">
            <v>25</v>
          </cell>
          <cell r="T226">
            <v>-1</v>
          </cell>
          <cell r="U226">
            <v>6</v>
          </cell>
          <cell r="V226">
            <v>-9</v>
          </cell>
          <cell r="W226">
            <v>36</v>
          </cell>
          <cell r="X226">
            <v>-0.00393184796854522</v>
          </cell>
        </row>
        <row r="227">
          <cell r="B227">
            <v>7662</v>
          </cell>
          <cell r="C227" t="str">
            <v>郑万利</v>
          </cell>
          <cell r="D227">
            <v>709</v>
          </cell>
          <cell r="E227" t="str">
            <v>新都马超东路</v>
          </cell>
          <cell r="F227" t="str">
            <v>西北片区</v>
          </cell>
          <cell r="G227">
            <v>7.36902945839676</v>
          </cell>
          <cell r="H227">
            <v>7.364192</v>
          </cell>
          <cell r="I227">
            <v>8.04089</v>
          </cell>
          <cell r="J227">
            <v>2.30166335960597</v>
          </cell>
          <cell r="K227">
            <v>2.44324897800007</v>
          </cell>
          <cell r="L227">
            <v>1019</v>
          </cell>
          <cell r="M227">
            <v>1203</v>
          </cell>
          <cell r="N227">
            <v>66.71</v>
          </cell>
          <cell r="O227">
            <v>66.84</v>
          </cell>
          <cell r="P227">
            <v>746</v>
          </cell>
          <cell r="Q227">
            <v>728</v>
          </cell>
          <cell r="R227">
            <v>29</v>
          </cell>
          <cell r="S227">
            <v>26</v>
          </cell>
          <cell r="T227">
            <v>-3</v>
          </cell>
          <cell r="U227">
            <v>6</v>
          </cell>
          <cell r="V227">
            <v>-24</v>
          </cell>
          <cell r="W227">
            <v>36</v>
          </cell>
          <cell r="X227">
            <v>-0.0241286863270777</v>
          </cell>
        </row>
        <row r="228">
          <cell r="B228">
            <v>11465</v>
          </cell>
          <cell r="C228" t="str">
            <v>陈丽媛</v>
          </cell>
          <cell r="D228">
            <v>709</v>
          </cell>
          <cell r="E228" t="str">
            <v>新都马超东路</v>
          </cell>
          <cell r="F228" t="str">
            <v>西北片区</v>
          </cell>
          <cell r="G228">
            <v>1.71149521182141</v>
          </cell>
          <cell r="H228">
            <v>8.414665</v>
          </cell>
          <cell r="I228">
            <v>8.834096</v>
          </cell>
          <cell r="J228">
            <v>2.44041027418771</v>
          </cell>
          <cell r="K228">
            <v>2.62842318278492</v>
          </cell>
          <cell r="L228">
            <v>1238</v>
          </cell>
          <cell r="M228">
            <v>1357</v>
          </cell>
          <cell r="N228">
            <v>59.47</v>
          </cell>
          <cell r="O228">
            <v>65.1</v>
          </cell>
          <cell r="P228">
            <v>838</v>
          </cell>
          <cell r="Q228">
            <v>833</v>
          </cell>
          <cell r="R228">
            <v>27</v>
          </cell>
          <cell r="S228">
            <v>27</v>
          </cell>
          <cell r="T228">
            <v>0</v>
          </cell>
          <cell r="U228">
            <v>8</v>
          </cell>
          <cell r="V228">
            <v>-13</v>
          </cell>
          <cell r="W228">
            <v>40</v>
          </cell>
          <cell r="X228">
            <v>-0.00596658711217184</v>
          </cell>
        </row>
        <row r="229">
          <cell r="B229">
            <v>11486</v>
          </cell>
          <cell r="C229" t="str">
            <v>苟俊驰</v>
          </cell>
          <cell r="D229">
            <v>709</v>
          </cell>
          <cell r="E229" t="str">
            <v>新都马超东路</v>
          </cell>
          <cell r="F229" t="str">
            <v>西北片区</v>
          </cell>
          <cell r="G229">
            <v>1.67313904743785</v>
          </cell>
          <cell r="H229">
            <v>6.769497</v>
          </cell>
          <cell r="I229">
            <v>8.414407</v>
          </cell>
          <cell r="J229">
            <v>1.93027331855295</v>
          </cell>
          <cell r="K229">
            <v>2.44419028272006</v>
          </cell>
          <cell r="L229">
            <v>1275</v>
          </cell>
          <cell r="M229">
            <v>1447</v>
          </cell>
          <cell r="N229">
            <v>58.51</v>
          </cell>
          <cell r="O229">
            <v>58.15</v>
          </cell>
          <cell r="P229">
            <v>765</v>
          </cell>
          <cell r="Q229">
            <v>837</v>
          </cell>
          <cell r="R229">
            <v>26</v>
          </cell>
          <cell r="S229">
            <v>27</v>
          </cell>
          <cell r="T229">
            <v>1</v>
          </cell>
          <cell r="U229">
            <v>8</v>
          </cell>
          <cell r="V229">
            <v>64</v>
          </cell>
        </row>
        <row r="229">
          <cell r="X229">
            <v>0.0941176470588235</v>
          </cell>
        </row>
        <row r="230">
          <cell r="B230">
            <v>10952</v>
          </cell>
          <cell r="C230" t="str">
            <v>张洁</v>
          </cell>
          <cell r="D230">
            <v>707</v>
          </cell>
          <cell r="E230" t="str">
            <v>成华区万科路</v>
          </cell>
          <cell r="F230" t="str">
            <v>东南片区</v>
          </cell>
          <cell r="G230">
            <v>2.77998836250634</v>
          </cell>
          <cell r="H230">
            <v>7.310143</v>
          </cell>
          <cell r="I230">
            <v>6.11347</v>
          </cell>
          <cell r="J230">
            <v>2.31675534656256</v>
          </cell>
          <cell r="K230">
            <v>1.88982123743595</v>
          </cell>
          <cell r="L230">
            <v>862</v>
          </cell>
          <cell r="M230">
            <v>982</v>
          </cell>
          <cell r="N230">
            <v>75.92</v>
          </cell>
          <cell r="O230">
            <v>59.79</v>
          </cell>
          <cell r="P230">
            <v>591</v>
          </cell>
          <cell r="Q230">
            <v>587</v>
          </cell>
          <cell r="R230">
            <v>26</v>
          </cell>
          <cell r="S230">
            <v>28</v>
          </cell>
          <cell r="T230">
            <v>2</v>
          </cell>
          <cell r="U230">
            <v>6</v>
          </cell>
          <cell r="V230">
            <v>-10</v>
          </cell>
          <cell r="W230">
            <v>36</v>
          </cell>
          <cell r="X230">
            <v>-0.00676818950930626</v>
          </cell>
        </row>
        <row r="231">
          <cell r="B231">
            <v>10951</v>
          </cell>
          <cell r="C231" t="str">
            <v>黄姣</v>
          </cell>
          <cell r="D231">
            <v>707</v>
          </cell>
          <cell r="E231" t="str">
            <v>成华区万科路</v>
          </cell>
          <cell r="F231" t="str">
            <v>东南片区</v>
          </cell>
          <cell r="G231">
            <v>2.78546781456114</v>
          </cell>
          <cell r="H231">
            <v>6.22871</v>
          </cell>
          <cell r="I231">
            <v>4.488933</v>
          </cell>
          <cell r="J231">
            <v>1.94141646111607</v>
          </cell>
          <cell r="K231">
            <v>1.22490365804943</v>
          </cell>
          <cell r="L231">
            <v>969</v>
          </cell>
          <cell r="M231">
            <v>513</v>
          </cell>
          <cell r="N231">
            <v>76.22</v>
          </cell>
          <cell r="O231">
            <v>87.2</v>
          </cell>
          <cell r="P231">
            <v>561</v>
          </cell>
          <cell r="Q231">
            <v>425</v>
          </cell>
          <cell r="R231">
            <v>21</v>
          </cell>
          <cell r="S231">
            <v>22</v>
          </cell>
          <cell r="T231">
            <v>1</v>
          </cell>
          <cell r="U231">
            <v>6</v>
          </cell>
          <cell r="V231">
            <v>-142</v>
          </cell>
          <cell r="W231">
            <v>72</v>
          </cell>
          <cell r="X231">
            <v>-0.242424242424242</v>
          </cell>
        </row>
        <row r="232">
          <cell r="B232">
            <v>6494</v>
          </cell>
          <cell r="C232" t="str">
            <v>李小平</v>
          </cell>
          <cell r="D232">
            <v>707</v>
          </cell>
          <cell r="E232" t="str">
            <v>成华区万科路</v>
          </cell>
          <cell r="F232" t="str">
            <v>东南片区</v>
          </cell>
          <cell r="G232">
            <v>8.37176918442415</v>
          </cell>
          <cell r="H232">
            <v>8.660912</v>
          </cell>
          <cell r="I232">
            <v>9.072877</v>
          </cell>
          <cell r="J232">
            <v>2.80370682264397</v>
          </cell>
          <cell r="K232">
            <v>2.57082471202369</v>
          </cell>
          <cell r="L232">
            <v>1235</v>
          </cell>
          <cell r="M232">
            <v>1254</v>
          </cell>
          <cell r="N232">
            <v>68.51</v>
          </cell>
          <cell r="O232">
            <v>72.31</v>
          </cell>
          <cell r="P232">
            <v>665</v>
          </cell>
          <cell r="Q232">
            <v>674</v>
          </cell>
          <cell r="R232">
            <v>28</v>
          </cell>
          <cell r="S232">
            <v>29</v>
          </cell>
          <cell r="T232">
            <v>1</v>
          </cell>
          <cell r="U232">
            <v>6</v>
          </cell>
          <cell r="V232">
            <v>3</v>
          </cell>
        </row>
        <row r="232">
          <cell r="X232">
            <v>0.0135338345864662</v>
          </cell>
        </row>
        <row r="233">
          <cell r="B233">
            <v>12490</v>
          </cell>
          <cell r="C233" t="str">
            <v>梁景瑞</v>
          </cell>
          <cell r="D233">
            <v>707</v>
          </cell>
          <cell r="E233" t="str">
            <v>成华区万科路</v>
          </cell>
          <cell r="F233" t="str">
            <v>东南片区</v>
          </cell>
          <cell r="G233">
            <v>0.489577403602235</v>
          </cell>
          <cell r="H233">
            <v>1.51114</v>
          </cell>
          <cell r="I233">
            <v>2.346341</v>
          </cell>
          <cell r="J233">
            <v>0.529677349599954</v>
          </cell>
          <cell r="K233">
            <v>0.727312489821841</v>
          </cell>
          <cell r="L233">
            <v>217</v>
          </cell>
          <cell r="M233">
            <v>630</v>
          </cell>
          <cell r="N233">
            <v>34.34</v>
          </cell>
          <cell r="O233">
            <v>36.68</v>
          </cell>
          <cell r="P233">
            <v>308</v>
          </cell>
          <cell r="Q233">
            <v>422</v>
          </cell>
          <cell r="R233">
            <v>27</v>
          </cell>
          <cell r="S233">
            <v>27</v>
          </cell>
          <cell r="T233">
            <v>0</v>
          </cell>
          <cell r="U233">
            <v>12</v>
          </cell>
          <cell r="V233">
            <v>102</v>
          </cell>
        </row>
        <row r="233">
          <cell r="X233">
            <v>0.37012987012987</v>
          </cell>
        </row>
        <row r="234">
          <cell r="B234">
            <v>11797</v>
          </cell>
          <cell r="C234" t="str">
            <v>胡新</v>
          </cell>
          <cell r="D234">
            <v>707</v>
          </cell>
          <cell r="E234" t="str">
            <v>成华区万科路</v>
          </cell>
          <cell r="F234" t="str">
            <v>东南片区</v>
          </cell>
          <cell r="G234">
            <v>1.46491986935566</v>
          </cell>
          <cell r="H234">
            <v>8.524266</v>
          </cell>
          <cell r="I234">
            <v>6.626364</v>
          </cell>
          <cell r="J234">
            <v>2.55168045836004</v>
          </cell>
          <cell r="K234">
            <v>1.8321777381974</v>
          </cell>
          <cell r="L234">
            <v>1118</v>
          </cell>
          <cell r="M234">
            <v>832</v>
          </cell>
          <cell r="N234">
            <v>74.58</v>
          </cell>
          <cell r="O234">
            <v>78.63</v>
          </cell>
          <cell r="P234">
            <v>643</v>
          </cell>
          <cell r="Q234">
            <v>540</v>
          </cell>
          <cell r="R234">
            <v>27</v>
          </cell>
          <cell r="S234">
            <v>27</v>
          </cell>
          <cell r="T234">
            <v>0</v>
          </cell>
          <cell r="U234">
            <v>8</v>
          </cell>
          <cell r="V234">
            <v>-111</v>
          </cell>
          <cell r="W234">
            <v>48</v>
          </cell>
          <cell r="X234">
            <v>-0.160186625194401</v>
          </cell>
        </row>
        <row r="235">
          <cell r="B235">
            <v>9731</v>
          </cell>
          <cell r="C235" t="str">
            <v>钱亚辉</v>
          </cell>
          <cell r="D235">
            <v>706</v>
          </cell>
          <cell r="E235" t="str">
            <v>都江堰翔凤路</v>
          </cell>
          <cell r="F235" t="str">
            <v>城郊二片</v>
          </cell>
          <cell r="G235">
            <v>4.81012534880771</v>
          </cell>
          <cell r="H235">
            <v>3.158367</v>
          </cell>
          <cell r="I235">
            <v>3.391281</v>
          </cell>
          <cell r="J235">
            <v>1.08179340611</v>
          </cell>
          <cell r="K235">
            <v>1.08314023150223</v>
          </cell>
          <cell r="L235">
            <v>532</v>
          </cell>
          <cell r="M235">
            <v>608</v>
          </cell>
          <cell r="N235">
            <v>60.04</v>
          </cell>
          <cell r="O235">
            <v>55.78</v>
          </cell>
          <cell r="P235">
            <v>529</v>
          </cell>
          <cell r="Q235">
            <v>572</v>
          </cell>
          <cell r="R235">
            <v>23</v>
          </cell>
          <cell r="S235">
            <v>26</v>
          </cell>
          <cell r="T235">
            <v>3</v>
          </cell>
          <cell r="U235">
            <v>6</v>
          </cell>
          <cell r="V235">
            <v>37</v>
          </cell>
        </row>
        <row r="235">
          <cell r="X235">
            <v>0.0812854442344045</v>
          </cell>
        </row>
        <row r="236">
          <cell r="B236">
            <v>10772</v>
          </cell>
          <cell r="C236" t="str">
            <v>乐良清</v>
          </cell>
          <cell r="D236">
            <v>706</v>
          </cell>
          <cell r="E236" t="str">
            <v>都江堰翔凤路</v>
          </cell>
          <cell r="F236" t="str">
            <v>城郊二片</v>
          </cell>
          <cell r="G236">
            <v>3.46765959538306</v>
          </cell>
          <cell r="H236">
            <v>4.095965</v>
          </cell>
          <cell r="I236">
            <v>3.777761</v>
          </cell>
          <cell r="J236">
            <v>1.30259563945998</v>
          </cell>
          <cell r="K236">
            <v>1.22642289790738</v>
          </cell>
          <cell r="L236">
            <v>610</v>
          </cell>
          <cell r="M236">
            <v>679</v>
          </cell>
          <cell r="N236">
            <v>57.53</v>
          </cell>
          <cell r="O236">
            <v>55.64</v>
          </cell>
          <cell r="P236">
            <v>628</v>
          </cell>
          <cell r="Q236">
            <v>637</v>
          </cell>
          <cell r="R236">
            <v>28</v>
          </cell>
          <cell r="S236">
            <v>28</v>
          </cell>
          <cell r="T236">
            <v>0</v>
          </cell>
          <cell r="U236">
            <v>6</v>
          </cell>
          <cell r="V236">
            <v>3</v>
          </cell>
        </row>
        <row r="236">
          <cell r="X236">
            <v>0.0143312101910828</v>
          </cell>
        </row>
        <row r="237">
          <cell r="B237">
            <v>6121</v>
          </cell>
          <cell r="C237" t="str">
            <v>李燕</v>
          </cell>
          <cell r="D237">
            <v>706</v>
          </cell>
          <cell r="E237" t="str">
            <v>都江堰翔凤路</v>
          </cell>
          <cell r="F237" t="str">
            <v>城郊二片</v>
          </cell>
          <cell r="G237">
            <v>1.63752260908169</v>
          </cell>
          <cell r="H237">
            <v>3.852597</v>
          </cell>
          <cell r="I237">
            <v>3.879209</v>
          </cell>
          <cell r="J237">
            <v>1.21663178137271</v>
          </cell>
          <cell r="K237">
            <v>1.23764224432877</v>
          </cell>
          <cell r="L237">
            <v>694</v>
          </cell>
          <cell r="M237">
            <v>680</v>
          </cell>
          <cell r="N237">
            <v>55.99</v>
          </cell>
          <cell r="O237">
            <v>57.05</v>
          </cell>
          <cell r="P237">
            <v>579</v>
          </cell>
          <cell r="Q237">
            <v>600</v>
          </cell>
          <cell r="R237">
            <v>28</v>
          </cell>
          <cell r="S237">
            <v>28</v>
          </cell>
          <cell r="T237">
            <v>0</v>
          </cell>
          <cell r="U237">
            <v>8</v>
          </cell>
          <cell r="V237">
            <v>13</v>
          </cell>
        </row>
        <row r="237">
          <cell r="X237">
            <v>0.0362694300518135</v>
          </cell>
        </row>
        <row r="238">
          <cell r="B238">
            <v>6385</v>
          </cell>
          <cell r="C238" t="str">
            <v>韩启敏</v>
          </cell>
          <cell r="D238">
            <v>704</v>
          </cell>
          <cell r="E238" t="str">
            <v>都江堰奎光中段</v>
          </cell>
          <cell r="F238" t="str">
            <v>城郊二片</v>
          </cell>
          <cell r="G238">
            <v>7.51149521182141</v>
          </cell>
          <cell r="H238">
            <v>3.261668</v>
          </cell>
          <cell r="I238">
            <v>4.836185</v>
          </cell>
          <cell r="J238">
            <v>1.03269756787832</v>
          </cell>
          <cell r="K238">
            <v>1.09223472720733</v>
          </cell>
          <cell r="L238">
            <v>477</v>
          </cell>
          <cell r="M238">
            <v>769</v>
          </cell>
          <cell r="N238">
            <v>51.32</v>
          </cell>
          <cell r="O238">
            <v>62.29</v>
          </cell>
          <cell r="P238">
            <v>570</v>
          </cell>
          <cell r="Q238">
            <v>654</v>
          </cell>
          <cell r="R238">
            <v>25</v>
          </cell>
          <cell r="S238">
            <v>26</v>
          </cell>
          <cell r="T238">
            <v>1</v>
          </cell>
          <cell r="U238">
            <v>6</v>
          </cell>
          <cell r="V238">
            <v>78</v>
          </cell>
        </row>
        <row r="238">
          <cell r="X238">
            <v>0.147368421052632</v>
          </cell>
        </row>
        <row r="239">
          <cell r="B239">
            <v>10953</v>
          </cell>
          <cell r="C239" t="str">
            <v>贾益娟</v>
          </cell>
          <cell r="D239">
            <v>704</v>
          </cell>
          <cell r="E239" t="str">
            <v>都江堰奎光中段</v>
          </cell>
          <cell r="F239" t="str">
            <v>城郊二片</v>
          </cell>
          <cell r="G239">
            <v>2.79642671867073</v>
          </cell>
          <cell r="H239">
            <v>3.159121</v>
          </cell>
          <cell r="I239">
            <v>4.858883</v>
          </cell>
          <cell r="J239">
            <v>0.94643769407839</v>
          </cell>
          <cell r="K239">
            <v>1.24574332384399</v>
          </cell>
          <cell r="L239">
            <v>470</v>
          </cell>
          <cell r="M239">
            <v>829</v>
          </cell>
          <cell r="N239">
            <v>58.61</v>
          </cell>
          <cell r="O239">
            <v>58.64</v>
          </cell>
          <cell r="P239">
            <v>525</v>
          </cell>
          <cell r="Q239">
            <v>654</v>
          </cell>
          <cell r="R239">
            <v>25</v>
          </cell>
          <cell r="S239">
            <v>27</v>
          </cell>
          <cell r="T239">
            <v>2</v>
          </cell>
          <cell r="U239">
            <v>6</v>
          </cell>
          <cell r="V239">
            <v>123</v>
          </cell>
        </row>
        <row r="239">
          <cell r="X239">
            <v>0.245714285714286</v>
          </cell>
        </row>
        <row r="240">
          <cell r="B240">
            <v>6505</v>
          </cell>
          <cell r="C240" t="str">
            <v>陈蓉</v>
          </cell>
          <cell r="D240">
            <v>704</v>
          </cell>
          <cell r="E240" t="str">
            <v>都江堰奎光中段</v>
          </cell>
          <cell r="F240" t="str">
            <v>城郊二片</v>
          </cell>
          <cell r="G240">
            <v>8.36628973236936</v>
          </cell>
          <cell r="H240">
            <v>4.311393</v>
          </cell>
          <cell r="I240">
            <v>5.316478</v>
          </cell>
          <cell r="J240">
            <v>1.41983370822254</v>
          </cell>
          <cell r="K240">
            <v>1.43390729742551</v>
          </cell>
          <cell r="L240">
            <v>526</v>
          </cell>
          <cell r="M240">
            <v>799</v>
          </cell>
          <cell r="N240">
            <v>68.29</v>
          </cell>
          <cell r="O240">
            <v>66.36</v>
          </cell>
          <cell r="P240">
            <v>565</v>
          </cell>
          <cell r="Q240">
            <v>669</v>
          </cell>
          <cell r="R240">
            <v>27</v>
          </cell>
          <cell r="S240">
            <v>26</v>
          </cell>
          <cell r="T240">
            <v>-1</v>
          </cell>
          <cell r="U240">
            <v>6</v>
          </cell>
          <cell r="V240">
            <v>98</v>
          </cell>
        </row>
        <row r="240">
          <cell r="X240">
            <v>0.184070796460177</v>
          </cell>
        </row>
        <row r="241">
          <cell r="B241">
            <v>5698</v>
          </cell>
          <cell r="C241" t="str">
            <v>周有惠</v>
          </cell>
          <cell r="D241">
            <v>704</v>
          </cell>
          <cell r="E241" t="str">
            <v>都江堰奎光中段</v>
          </cell>
          <cell r="F241" t="str">
            <v>城郊二片</v>
          </cell>
          <cell r="G241">
            <v>7.98546781456114</v>
          </cell>
          <cell r="H241">
            <v>3.813863</v>
          </cell>
          <cell r="I241">
            <v>0.279739</v>
          </cell>
          <cell r="J241">
            <v>1.1487970870796</v>
          </cell>
          <cell r="K241">
            <v>0.0953847391000606</v>
          </cell>
          <cell r="L241">
            <v>572</v>
          </cell>
          <cell r="M241">
            <v>63</v>
          </cell>
          <cell r="N241">
            <v>61.37</v>
          </cell>
          <cell r="O241">
            <v>44.4</v>
          </cell>
          <cell r="P241">
            <v>611</v>
          </cell>
          <cell r="Q241">
            <v>77</v>
          </cell>
          <cell r="R241">
            <v>31</v>
          </cell>
          <cell r="S241">
            <v>14</v>
          </cell>
          <cell r="T241">
            <v>-17</v>
          </cell>
          <cell r="U241">
            <v>6</v>
          </cell>
          <cell r="V241">
            <v>-540</v>
          </cell>
          <cell r="W241">
            <v>72</v>
          </cell>
          <cell r="X241">
            <v>-0.873977086743044</v>
          </cell>
        </row>
        <row r="242">
          <cell r="B242">
            <v>6662</v>
          </cell>
          <cell r="C242" t="str">
            <v>胡光宾</v>
          </cell>
          <cell r="D242">
            <v>598</v>
          </cell>
          <cell r="E242" t="str">
            <v>锦江区水杉街店</v>
          </cell>
          <cell r="F242" t="str">
            <v>东南片区</v>
          </cell>
          <cell r="G242">
            <v>8.21286507483511</v>
          </cell>
          <cell r="H242">
            <v>4.68854</v>
          </cell>
          <cell r="I242">
            <v>4.993264</v>
          </cell>
          <cell r="J242">
            <v>1.48319666750204</v>
          </cell>
          <cell r="K242">
            <v>1.552910756807</v>
          </cell>
          <cell r="L242">
            <v>747</v>
          </cell>
          <cell r="M242">
            <v>837</v>
          </cell>
          <cell r="N242">
            <v>55.68</v>
          </cell>
          <cell r="O242">
            <v>59.6</v>
          </cell>
          <cell r="P242">
            <v>511</v>
          </cell>
          <cell r="Q242">
            <v>535</v>
          </cell>
          <cell r="R242">
            <v>26</v>
          </cell>
          <cell r="S242">
            <v>28</v>
          </cell>
          <cell r="T242">
            <v>2</v>
          </cell>
          <cell r="U242">
            <v>6</v>
          </cell>
          <cell r="V242">
            <v>18</v>
          </cell>
        </row>
        <row r="242">
          <cell r="X242">
            <v>0.0469667318982387</v>
          </cell>
        </row>
        <row r="243">
          <cell r="B243">
            <v>11145</v>
          </cell>
          <cell r="C243" t="str">
            <v>廖丹</v>
          </cell>
          <cell r="D243">
            <v>598</v>
          </cell>
          <cell r="E243" t="str">
            <v>锦江区水杉街店</v>
          </cell>
          <cell r="F243" t="str">
            <v>东南片区</v>
          </cell>
          <cell r="G243">
            <v>2.44574178716388</v>
          </cell>
          <cell r="H243">
            <v>5.495773</v>
          </cell>
          <cell r="I243">
            <v>5.79042</v>
          </cell>
          <cell r="J243">
            <v>1.72658589909802</v>
          </cell>
          <cell r="K243">
            <v>1.62253588193102</v>
          </cell>
          <cell r="L243">
            <v>502</v>
          </cell>
          <cell r="M243">
            <v>736</v>
          </cell>
          <cell r="N243">
            <v>68.75</v>
          </cell>
          <cell r="O243">
            <v>78.67</v>
          </cell>
          <cell r="P243">
            <v>488</v>
          </cell>
          <cell r="Q243">
            <v>515</v>
          </cell>
          <cell r="R243">
            <v>27</v>
          </cell>
          <cell r="S243">
            <v>27</v>
          </cell>
          <cell r="T243">
            <v>0</v>
          </cell>
          <cell r="U243">
            <v>6</v>
          </cell>
          <cell r="V243">
            <v>21</v>
          </cell>
        </row>
        <row r="243">
          <cell r="X243">
            <v>0.055327868852459</v>
          </cell>
        </row>
        <row r="244">
          <cell r="B244">
            <v>12275</v>
          </cell>
          <cell r="C244" t="str">
            <v>李昌梅</v>
          </cell>
          <cell r="D244">
            <v>598</v>
          </cell>
          <cell r="E244" t="str">
            <v>锦江区水杉街店</v>
          </cell>
          <cell r="F244" t="str">
            <v>东南片区</v>
          </cell>
          <cell r="G244">
            <v>0.662180143328262</v>
          </cell>
          <cell r="H244">
            <v>3.422081</v>
          </cell>
          <cell r="I244">
            <v>3.148452</v>
          </cell>
          <cell r="J244">
            <v>0.99501341303339</v>
          </cell>
          <cell r="K244">
            <v>0.873989992790929</v>
          </cell>
          <cell r="L244">
            <v>679</v>
          </cell>
          <cell r="M244">
            <v>581</v>
          </cell>
          <cell r="N244">
            <v>54.58</v>
          </cell>
          <cell r="O244">
            <v>54.19</v>
          </cell>
          <cell r="P244">
            <v>471</v>
          </cell>
          <cell r="Q244">
            <v>417</v>
          </cell>
          <cell r="R244">
            <v>27</v>
          </cell>
          <cell r="S244">
            <v>27</v>
          </cell>
          <cell r="T244">
            <v>0</v>
          </cell>
          <cell r="U244">
            <v>12</v>
          </cell>
          <cell r="V244">
            <v>-66</v>
          </cell>
          <cell r="W244">
            <v>48</v>
          </cell>
          <cell r="X244">
            <v>-0.114649681528662</v>
          </cell>
        </row>
        <row r="245">
          <cell r="B245">
            <v>12274</v>
          </cell>
          <cell r="C245" t="str">
            <v>周美仙</v>
          </cell>
          <cell r="D245">
            <v>598</v>
          </cell>
          <cell r="E245" t="str">
            <v>锦江区水杉街店</v>
          </cell>
          <cell r="F245" t="str">
            <v>东南片区</v>
          </cell>
          <cell r="G245">
            <v>0.662180143328262</v>
          </cell>
          <cell r="H245">
            <v>4.459792</v>
          </cell>
          <cell r="I245">
            <v>3.911925</v>
          </cell>
          <cell r="J245">
            <v>1.45629592569005</v>
          </cell>
          <cell r="K245">
            <v>1.27138626015601</v>
          </cell>
          <cell r="L245">
            <v>765</v>
          </cell>
          <cell r="M245">
            <v>757</v>
          </cell>
          <cell r="N245">
            <v>54.86</v>
          </cell>
          <cell r="O245">
            <v>51.68</v>
          </cell>
          <cell r="P245">
            <v>527</v>
          </cell>
          <cell r="Q245">
            <v>496</v>
          </cell>
          <cell r="R245">
            <v>28</v>
          </cell>
          <cell r="S245">
            <v>27</v>
          </cell>
          <cell r="T245">
            <v>-1</v>
          </cell>
          <cell r="U245">
            <v>12</v>
          </cell>
          <cell r="V245">
            <v>-43</v>
          </cell>
          <cell r="W245">
            <v>36</v>
          </cell>
          <cell r="X245">
            <v>-0.0588235294117647</v>
          </cell>
        </row>
        <row r="246">
          <cell r="B246">
            <v>6148</v>
          </cell>
          <cell r="C246" t="str">
            <v>李沙</v>
          </cell>
          <cell r="D246">
            <v>594</v>
          </cell>
          <cell r="E246" t="str">
            <v>大邑安仁镇千禧街药店</v>
          </cell>
          <cell r="F246" t="str">
            <v>大邑片区</v>
          </cell>
          <cell r="G246">
            <v>2.84574178716388</v>
          </cell>
          <cell r="H246">
            <v>4.0085</v>
          </cell>
          <cell r="I246">
            <v>5.663233</v>
          </cell>
          <cell r="J246">
            <v>1.02266236846992</v>
          </cell>
          <cell r="K246">
            <v>1.44029729773992</v>
          </cell>
          <cell r="L246">
            <v>723</v>
          </cell>
          <cell r="M246">
            <v>816</v>
          </cell>
          <cell r="N246">
            <v>60.44</v>
          </cell>
          <cell r="O246">
            <v>69.48</v>
          </cell>
          <cell r="P246">
            <v>552</v>
          </cell>
          <cell r="Q246">
            <v>658</v>
          </cell>
          <cell r="R246">
            <v>27</v>
          </cell>
          <cell r="S246">
            <v>29</v>
          </cell>
          <cell r="T246">
            <v>2</v>
          </cell>
          <cell r="U246">
            <v>6</v>
          </cell>
          <cell r="V246">
            <v>100</v>
          </cell>
        </row>
        <row r="246">
          <cell r="X246">
            <v>0.192028985507246</v>
          </cell>
        </row>
        <row r="247">
          <cell r="B247">
            <v>6232</v>
          </cell>
          <cell r="C247" t="str">
            <v>张群</v>
          </cell>
          <cell r="D247">
            <v>594</v>
          </cell>
          <cell r="E247" t="str">
            <v>大邑安仁镇千禧街药店</v>
          </cell>
          <cell r="F247" t="str">
            <v>大邑片区</v>
          </cell>
          <cell r="G247">
            <v>8.54163219812278</v>
          </cell>
          <cell r="H247">
            <v>4.718688</v>
          </cell>
          <cell r="I247">
            <v>6.278864</v>
          </cell>
          <cell r="J247">
            <v>1.36507522514644</v>
          </cell>
          <cell r="K247">
            <v>1.83418633137577</v>
          </cell>
          <cell r="L247">
            <v>698</v>
          </cell>
          <cell r="M247">
            <v>808</v>
          </cell>
          <cell r="N247">
            <v>54.68</v>
          </cell>
          <cell r="O247">
            <v>77.7</v>
          </cell>
          <cell r="P247">
            <v>630</v>
          </cell>
          <cell r="Q247">
            <v>655</v>
          </cell>
          <cell r="R247">
            <v>31</v>
          </cell>
          <cell r="S247">
            <v>29</v>
          </cell>
          <cell r="T247">
            <v>-2</v>
          </cell>
          <cell r="U247">
            <v>6</v>
          </cell>
          <cell r="V247">
            <v>19</v>
          </cell>
        </row>
        <row r="247">
          <cell r="X247">
            <v>0.0396825396825397</v>
          </cell>
        </row>
        <row r="248">
          <cell r="B248">
            <v>7645</v>
          </cell>
          <cell r="C248" t="str">
            <v>李宋琴</v>
          </cell>
          <cell r="D248">
            <v>591</v>
          </cell>
          <cell r="E248" t="str">
            <v>邛崃长安大道店</v>
          </cell>
          <cell r="F248" t="str">
            <v>邛崃片区</v>
          </cell>
          <cell r="G248">
            <v>7.39916644469813</v>
          </cell>
          <cell r="H248">
            <v>5.40495</v>
          </cell>
          <cell r="I248">
            <v>4.029218</v>
          </cell>
          <cell r="J248">
            <v>1.7019818786199</v>
          </cell>
          <cell r="K248">
            <v>1.15046947501995</v>
          </cell>
          <cell r="L248">
            <v>823</v>
          </cell>
          <cell r="M248">
            <v>557</v>
          </cell>
          <cell r="N248">
            <v>68.94</v>
          </cell>
          <cell r="O248">
            <v>72.34</v>
          </cell>
          <cell r="P248">
            <v>569</v>
          </cell>
          <cell r="Q248">
            <v>425</v>
          </cell>
          <cell r="R248">
            <v>29</v>
          </cell>
          <cell r="S248">
            <v>29</v>
          </cell>
          <cell r="T248">
            <v>0</v>
          </cell>
          <cell r="U248">
            <v>6</v>
          </cell>
          <cell r="V248">
            <v>-150</v>
          </cell>
          <cell r="W248">
            <v>72</v>
          </cell>
          <cell r="X248">
            <v>-0.253075571177504</v>
          </cell>
        </row>
        <row r="249">
          <cell r="B249">
            <v>7644</v>
          </cell>
          <cell r="C249" t="str">
            <v>付静</v>
          </cell>
          <cell r="D249">
            <v>591</v>
          </cell>
          <cell r="E249" t="str">
            <v>邛崃长安大道店</v>
          </cell>
          <cell r="F249" t="str">
            <v>邛崃片区</v>
          </cell>
          <cell r="G249">
            <v>7.39916644469813</v>
          </cell>
          <cell r="H249">
            <v>1.475788</v>
          </cell>
          <cell r="I249">
            <v>4.073476</v>
          </cell>
          <cell r="J249">
            <v>0.48160847200003</v>
          </cell>
          <cell r="K249">
            <v>1.204549054976</v>
          </cell>
          <cell r="L249">
            <v>170</v>
          </cell>
          <cell r="M249">
            <v>579</v>
          </cell>
          <cell r="N249">
            <v>63.89</v>
          </cell>
          <cell r="O249">
            <v>70.02</v>
          </cell>
          <cell r="P249">
            <v>219</v>
          </cell>
          <cell r="Q249">
            <v>465</v>
          </cell>
          <cell r="R249">
            <v>18</v>
          </cell>
          <cell r="S249">
            <v>30</v>
          </cell>
          <cell r="T249">
            <v>12</v>
          </cell>
          <cell r="U249">
            <v>6</v>
          </cell>
          <cell r="V249">
            <v>240</v>
          </cell>
        </row>
        <row r="249">
          <cell r="X249">
            <v>1.12328767123288</v>
          </cell>
        </row>
        <row r="250">
          <cell r="B250">
            <v>5764</v>
          </cell>
          <cell r="C250" t="str">
            <v>万义丽</v>
          </cell>
          <cell r="D250">
            <v>591</v>
          </cell>
          <cell r="E250" t="str">
            <v>邛崃长安大道店</v>
          </cell>
          <cell r="F250" t="str">
            <v>邛崃片区</v>
          </cell>
          <cell r="G250">
            <v>8.8238239789447</v>
          </cell>
          <cell r="H250">
            <v>4.351313</v>
          </cell>
          <cell r="I250">
            <v>3.608283</v>
          </cell>
          <cell r="J250">
            <v>1.47277018341798</v>
          </cell>
          <cell r="K250">
            <v>1.18281825511999</v>
          </cell>
          <cell r="L250">
            <v>585</v>
          </cell>
          <cell r="M250">
            <v>546</v>
          </cell>
          <cell r="N250">
            <v>60.45</v>
          </cell>
          <cell r="O250">
            <v>66.09</v>
          </cell>
          <cell r="P250">
            <v>534</v>
          </cell>
          <cell r="Q250">
            <v>433</v>
          </cell>
          <cell r="R250">
            <v>28</v>
          </cell>
          <cell r="S250">
            <v>29</v>
          </cell>
          <cell r="T250">
            <v>1</v>
          </cell>
          <cell r="U250">
            <v>6</v>
          </cell>
          <cell r="V250">
            <v>-107</v>
          </cell>
          <cell r="W250">
            <v>48</v>
          </cell>
          <cell r="X250">
            <v>-0.189138576779026</v>
          </cell>
        </row>
        <row r="251">
          <cell r="B251">
            <v>12718</v>
          </cell>
          <cell r="C251" t="str">
            <v>邹芊</v>
          </cell>
          <cell r="D251">
            <v>587</v>
          </cell>
          <cell r="E251" t="str">
            <v>都江堰景中店</v>
          </cell>
          <cell r="F251" t="str">
            <v>城郊二片</v>
          </cell>
          <cell r="G251">
            <v>0.226563704972098</v>
          </cell>
          <cell r="H251">
            <v>0.565246</v>
          </cell>
          <cell r="I251">
            <v>0.731159</v>
          </cell>
          <cell r="J251">
            <v>0.0834681972300105</v>
          </cell>
          <cell r="K251">
            <v>0.0694923647500201</v>
          </cell>
          <cell r="L251">
            <v>0</v>
          </cell>
          <cell r="M251">
            <v>105</v>
          </cell>
          <cell r="N251">
            <v>49.15</v>
          </cell>
          <cell r="O251">
            <v>69.63</v>
          </cell>
          <cell r="P251">
            <v>141</v>
          </cell>
          <cell r="Q251">
            <v>111</v>
          </cell>
          <cell r="R251">
            <v>19</v>
          </cell>
          <cell r="S251">
            <v>22</v>
          </cell>
          <cell r="T251">
            <v>3</v>
          </cell>
        </row>
        <row r="251">
          <cell r="X251">
            <v>-0.212765957446809</v>
          </cell>
        </row>
        <row r="252">
          <cell r="B252">
            <v>12109</v>
          </cell>
          <cell r="C252" t="str">
            <v>林霞2</v>
          </cell>
          <cell r="D252">
            <v>587</v>
          </cell>
          <cell r="E252" t="str">
            <v>都江堰景中店</v>
          </cell>
          <cell r="F252" t="str">
            <v>城郊二片</v>
          </cell>
          <cell r="G252">
            <v>0.851221239218673</v>
          </cell>
          <cell r="H252">
            <v>3.921474</v>
          </cell>
          <cell r="I252">
            <v>3.971658</v>
          </cell>
          <cell r="J252">
            <v>1.12781956909</v>
          </cell>
          <cell r="K252">
            <v>1.21404394447998</v>
          </cell>
          <cell r="L252">
            <v>657</v>
          </cell>
          <cell r="M252">
            <v>644</v>
          </cell>
          <cell r="N252">
            <v>59.31</v>
          </cell>
          <cell r="O252">
            <v>61.67</v>
          </cell>
          <cell r="P252">
            <v>530</v>
          </cell>
          <cell r="Q252">
            <v>485</v>
          </cell>
          <cell r="R252">
            <v>27</v>
          </cell>
          <cell r="S252">
            <v>26</v>
          </cell>
          <cell r="T252">
            <v>-1</v>
          </cell>
          <cell r="U252">
            <v>12</v>
          </cell>
          <cell r="V252">
            <v>-57</v>
          </cell>
          <cell r="W252">
            <v>48</v>
          </cell>
          <cell r="X252">
            <v>-0.0849056603773585</v>
          </cell>
        </row>
        <row r="253">
          <cell r="B253">
            <v>8073</v>
          </cell>
          <cell r="C253" t="str">
            <v>杨科</v>
          </cell>
          <cell r="D253">
            <v>587</v>
          </cell>
          <cell r="E253" t="str">
            <v>都江堰景中店</v>
          </cell>
          <cell r="F253" t="str">
            <v>城郊二片</v>
          </cell>
          <cell r="G253">
            <v>6.79368699264333</v>
          </cell>
          <cell r="H253">
            <v>5.97831</v>
          </cell>
          <cell r="I253">
            <v>5.561255</v>
          </cell>
          <cell r="J253">
            <v>1.73880855332509</v>
          </cell>
          <cell r="K253">
            <v>1.6845123794179</v>
          </cell>
          <cell r="L253">
            <v>598</v>
          </cell>
          <cell r="M253">
            <v>641</v>
          </cell>
          <cell r="N253">
            <v>86.87</v>
          </cell>
          <cell r="O253">
            <v>86.67</v>
          </cell>
          <cell r="P253">
            <v>612</v>
          </cell>
          <cell r="Q253">
            <v>564</v>
          </cell>
          <cell r="R253">
            <v>25</v>
          </cell>
          <cell r="S253">
            <v>23</v>
          </cell>
          <cell r="T253">
            <v>-2</v>
          </cell>
          <cell r="U253">
            <v>6</v>
          </cell>
          <cell r="V253">
            <v>-54</v>
          </cell>
          <cell r="W253">
            <v>36</v>
          </cell>
          <cell r="X253">
            <v>-0.0784313725490196</v>
          </cell>
        </row>
        <row r="254">
          <cell r="B254">
            <v>6497</v>
          </cell>
          <cell r="C254" t="str">
            <v>晏祥春</v>
          </cell>
          <cell r="D254">
            <v>587</v>
          </cell>
          <cell r="E254" t="str">
            <v>都江堰景中店</v>
          </cell>
          <cell r="F254" t="str">
            <v>城郊二片</v>
          </cell>
          <cell r="G254">
            <v>8.36902945839676</v>
          </cell>
          <cell r="H254">
            <v>5.408488</v>
          </cell>
          <cell r="I254">
            <v>5.549926</v>
          </cell>
          <cell r="J254">
            <v>1.51276165685197</v>
          </cell>
          <cell r="K254">
            <v>1.63832874019999</v>
          </cell>
          <cell r="L254">
            <v>818</v>
          </cell>
          <cell r="M254">
            <v>681</v>
          </cell>
          <cell r="N254">
            <v>74.42</v>
          </cell>
          <cell r="O254">
            <v>81.5</v>
          </cell>
          <cell r="P254">
            <v>620</v>
          </cell>
          <cell r="Q254">
            <v>570</v>
          </cell>
          <cell r="R254">
            <v>29</v>
          </cell>
          <cell r="S254">
            <v>26</v>
          </cell>
          <cell r="T254">
            <v>-3</v>
          </cell>
          <cell r="U254">
            <v>6</v>
          </cell>
          <cell r="V254">
            <v>-56</v>
          </cell>
          <cell r="W254">
            <v>36</v>
          </cell>
          <cell r="X254">
            <v>-0.0806451612903226</v>
          </cell>
        </row>
        <row r="255">
          <cell r="B255">
            <v>7046</v>
          </cell>
          <cell r="C255" t="str">
            <v>王波</v>
          </cell>
          <cell r="D255">
            <v>585</v>
          </cell>
          <cell r="E255" t="str">
            <v>羊子山西路店</v>
          </cell>
          <cell r="F255" t="str">
            <v>西北片区</v>
          </cell>
          <cell r="G255">
            <v>7.91697466387621</v>
          </cell>
          <cell r="H255">
            <v>7.733784</v>
          </cell>
          <cell r="I255">
            <v>8.380511</v>
          </cell>
          <cell r="J255">
            <v>2.23104979445007</v>
          </cell>
          <cell r="K255">
            <v>2.45929138689519</v>
          </cell>
          <cell r="L255">
            <v>1234</v>
          </cell>
          <cell r="M255">
            <v>1165</v>
          </cell>
          <cell r="N255">
            <v>65.11</v>
          </cell>
          <cell r="O255">
            <v>71.81</v>
          </cell>
          <cell r="P255">
            <v>727</v>
          </cell>
          <cell r="Q255">
            <v>717</v>
          </cell>
          <cell r="R255">
            <v>27</v>
          </cell>
          <cell r="S255">
            <v>28</v>
          </cell>
          <cell r="T255">
            <v>1</v>
          </cell>
          <cell r="U255">
            <v>6</v>
          </cell>
          <cell r="V255">
            <v>-16</v>
          </cell>
          <cell r="W255">
            <v>36</v>
          </cell>
          <cell r="X255">
            <v>-0.0137551581843191</v>
          </cell>
        </row>
        <row r="256">
          <cell r="B256">
            <v>6303</v>
          </cell>
          <cell r="C256" t="str">
            <v>高红华</v>
          </cell>
          <cell r="D256">
            <v>585</v>
          </cell>
          <cell r="E256" t="str">
            <v>羊子山西路店</v>
          </cell>
          <cell r="F256" t="str">
            <v>西北片区</v>
          </cell>
          <cell r="G256">
            <v>8.49505685565703</v>
          </cell>
          <cell r="H256">
            <v>6.775804</v>
          </cell>
          <cell r="I256">
            <v>9.50772</v>
          </cell>
          <cell r="J256">
            <v>2.21712518717204</v>
          </cell>
          <cell r="K256">
            <v>2.78838330460199</v>
          </cell>
          <cell r="L256">
            <v>1127</v>
          </cell>
          <cell r="M256">
            <v>1205</v>
          </cell>
          <cell r="N256">
            <v>75.52</v>
          </cell>
          <cell r="O256">
            <v>76.18</v>
          </cell>
          <cell r="P256">
            <v>613</v>
          </cell>
          <cell r="Q256">
            <v>784</v>
          </cell>
          <cell r="R256">
            <v>28</v>
          </cell>
          <cell r="S256">
            <v>28</v>
          </cell>
          <cell r="T256">
            <v>0</v>
          </cell>
          <cell r="U256">
            <v>6</v>
          </cell>
          <cell r="V256">
            <v>165</v>
          </cell>
        </row>
        <row r="256">
          <cell r="X256">
            <v>0.278955954323002</v>
          </cell>
        </row>
        <row r="257">
          <cell r="B257">
            <v>12190</v>
          </cell>
          <cell r="C257" t="str">
            <v>舒思玉</v>
          </cell>
          <cell r="D257">
            <v>585</v>
          </cell>
          <cell r="E257" t="str">
            <v>羊子山西路店</v>
          </cell>
          <cell r="F257" t="str">
            <v>西北片区</v>
          </cell>
          <cell r="G257">
            <v>0.755330828259769</v>
          </cell>
          <cell r="H257">
            <v>6.334384</v>
          </cell>
          <cell r="I257">
            <v>7.392145</v>
          </cell>
          <cell r="J257">
            <v>2.00086108220798</v>
          </cell>
          <cell r="K257">
            <v>2.183803746196</v>
          </cell>
          <cell r="L257">
            <v>1135</v>
          </cell>
          <cell r="M257">
            <v>1201</v>
          </cell>
          <cell r="N257">
            <v>50.63</v>
          </cell>
          <cell r="O257">
            <v>61.55</v>
          </cell>
          <cell r="P257">
            <v>716</v>
          </cell>
          <cell r="Q257">
            <v>735</v>
          </cell>
          <cell r="R257">
            <v>31</v>
          </cell>
          <cell r="S257">
            <v>29</v>
          </cell>
          <cell r="T257">
            <v>-2</v>
          </cell>
          <cell r="U257">
            <v>12</v>
          </cell>
          <cell r="V257">
            <v>7</v>
          </cell>
        </row>
        <row r="257">
          <cell r="X257">
            <v>0.026536312849162</v>
          </cell>
        </row>
        <row r="258">
          <cell r="B258">
            <v>12212</v>
          </cell>
          <cell r="C258" t="str">
            <v>周旭</v>
          </cell>
          <cell r="D258">
            <v>585</v>
          </cell>
          <cell r="E258" t="str">
            <v>羊子山西路店</v>
          </cell>
          <cell r="F258" t="str">
            <v>西北片区</v>
          </cell>
          <cell r="G258">
            <v>0.736152746067988</v>
          </cell>
          <cell r="H258">
            <v>4.865874</v>
          </cell>
          <cell r="I258">
            <v>6.484375</v>
          </cell>
          <cell r="J258">
            <v>1.38203062905144</v>
          </cell>
          <cell r="K258">
            <v>1.91769986208673</v>
          </cell>
          <cell r="L258">
            <v>1101</v>
          </cell>
          <cell r="M258">
            <v>1363</v>
          </cell>
          <cell r="N258">
            <v>44.85</v>
          </cell>
          <cell r="O258">
            <v>47.57</v>
          </cell>
          <cell r="P258">
            <v>642</v>
          </cell>
          <cell r="Q258">
            <v>749</v>
          </cell>
          <cell r="R258">
            <v>27</v>
          </cell>
          <cell r="S258">
            <v>27</v>
          </cell>
          <cell r="T258">
            <v>0</v>
          </cell>
          <cell r="U258">
            <v>12</v>
          </cell>
          <cell r="V258">
            <v>95</v>
          </cell>
        </row>
        <row r="258">
          <cell r="X258">
            <v>0.166666666666667</v>
          </cell>
        </row>
        <row r="259">
          <cell r="B259">
            <v>4044</v>
          </cell>
          <cell r="C259" t="str">
            <v>辜瑞琪</v>
          </cell>
          <cell r="D259">
            <v>582</v>
          </cell>
          <cell r="E259" t="str">
            <v>青羊区十二桥店</v>
          </cell>
          <cell r="F259" t="str">
            <v>西北片区</v>
          </cell>
          <cell r="G259">
            <v>10.1991664446981</v>
          </cell>
          <cell r="H259">
            <v>11.447951</v>
          </cell>
          <cell r="I259">
            <v>13.583406</v>
          </cell>
          <cell r="J259">
            <v>1.62560069281802</v>
          </cell>
          <cell r="K259">
            <v>2.74045503722984</v>
          </cell>
          <cell r="L259">
            <v>1006</v>
          </cell>
          <cell r="M259">
            <v>926</v>
          </cell>
          <cell r="N259">
            <v>308.4</v>
          </cell>
          <cell r="O259">
            <v>146.62</v>
          </cell>
          <cell r="P259">
            <v>270</v>
          </cell>
          <cell r="Q259">
            <v>592</v>
          </cell>
          <cell r="R259">
            <v>25</v>
          </cell>
          <cell r="S259">
            <v>26</v>
          </cell>
          <cell r="T259">
            <v>1</v>
          </cell>
          <cell r="U259">
            <v>6</v>
          </cell>
          <cell r="V259">
            <v>316</v>
          </cell>
        </row>
        <row r="259">
          <cell r="X259">
            <v>1.19259259259259</v>
          </cell>
        </row>
        <row r="260">
          <cell r="B260">
            <v>4444</v>
          </cell>
          <cell r="C260" t="str">
            <v>冯莉</v>
          </cell>
          <cell r="D260">
            <v>582</v>
          </cell>
          <cell r="E260" t="str">
            <v>青羊区十二桥店</v>
          </cell>
          <cell r="F260" t="str">
            <v>西北片区</v>
          </cell>
          <cell r="G260">
            <v>4.55533082825977</v>
          </cell>
          <cell r="H260">
            <v>9.476921</v>
          </cell>
          <cell r="I260">
            <v>16.136598</v>
          </cell>
          <cell r="J260">
            <v>1.277831893137</v>
          </cell>
          <cell r="K260">
            <v>2.99765256051733</v>
          </cell>
          <cell r="L260">
            <v>860</v>
          </cell>
          <cell r="M260">
            <v>835</v>
          </cell>
          <cell r="N260">
            <v>282.49</v>
          </cell>
          <cell r="O260">
            <v>195.35</v>
          </cell>
          <cell r="P260">
            <v>256</v>
          </cell>
          <cell r="Q260">
            <v>525</v>
          </cell>
          <cell r="R260">
            <v>17</v>
          </cell>
          <cell r="S260">
            <v>27</v>
          </cell>
          <cell r="T260">
            <v>10</v>
          </cell>
          <cell r="U260">
            <v>6</v>
          </cell>
          <cell r="V260">
            <v>263</v>
          </cell>
        </row>
        <row r="260">
          <cell r="X260">
            <v>1.05078125</v>
          </cell>
        </row>
        <row r="261">
          <cell r="B261">
            <v>8798</v>
          </cell>
          <cell r="C261" t="str">
            <v>胡荣琼</v>
          </cell>
          <cell r="D261">
            <v>582</v>
          </cell>
          <cell r="E261" t="str">
            <v>青羊区十二桥店</v>
          </cell>
          <cell r="F261" t="str">
            <v>西北片区</v>
          </cell>
          <cell r="G261">
            <v>6.16355000634196</v>
          </cell>
          <cell r="H261">
            <v>12.965669</v>
          </cell>
          <cell r="I261">
            <v>16.260624</v>
          </cell>
          <cell r="J261">
            <v>2.95945312846391</v>
          </cell>
          <cell r="K261">
            <v>3.63210341278522</v>
          </cell>
          <cell r="L261">
            <v>749</v>
          </cell>
          <cell r="M261">
            <v>1087</v>
          </cell>
          <cell r="N261">
            <v>165.83</v>
          </cell>
          <cell r="O261">
            <v>150.54</v>
          </cell>
          <cell r="P261">
            <v>604</v>
          </cell>
          <cell r="Q261">
            <v>715</v>
          </cell>
          <cell r="R261">
            <v>26</v>
          </cell>
          <cell r="S261">
            <v>28</v>
          </cell>
          <cell r="T261">
            <v>2</v>
          </cell>
          <cell r="U261">
            <v>6</v>
          </cell>
          <cell r="V261">
            <v>105</v>
          </cell>
        </row>
        <row r="261">
          <cell r="X261">
            <v>0.183774834437086</v>
          </cell>
        </row>
        <row r="262">
          <cell r="B262">
            <v>12750</v>
          </cell>
          <cell r="C262" t="str">
            <v>张芙蓉2</v>
          </cell>
          <cell r="D262">
            <v>582</v>
          </cell>
          <cell r="E262" t="str">
            <v>青羊区十二桥店</v>
          </cell>
          <cell r="F262" t="str">
            <v>西北片区</v>
          </cell>
          <cell r="G262">
            <v>0.133413020040591</v>
          </cell>
          <cell r="H262">
            <v>0</v>
          </cell>
          <cell r="I262">
            <v>2.862376</v>
          </cell>
          <cell r="J262">
            <v>0</v>
          </cell>
          <cell r="K262">
            <v>0.756612532691005</v>
          </cell>
          <cell r="L262">
            <v>0</v>
          </cell>
          <cell r="M262">
            <v>403</v>
          </cell>
          <cell r="N262">
            <v>0</v>
          </cell>
          <cell r="O262">
            <v>71.01</v>
          </cell>
          <cell r="P262">
            <v>0</v>
          </cell>
          <cell r="Q262">
            <v>318</v>
          </cell>
          <cell r="R262">
            <v>0</v>
          </cell>
          <cell r="S262">
            <v>12</v>
          </cell>
          <cell r="T262">
            <v>12</v>
          </cell>
        </row>
        <row r="262">
          <cell r="V262">
            <v>318</v>
          </cell>
        </row>
        <row r="263">
          <cell r="B263">
            <v>12463</v>
          </cell>
          <cell r="C263" t="str">
            <v>冯元香</v>
          </cell>
          <cell r="D263">
            <v>582</v>
          </cell>
          <cell r="E263" t="str">
            <v>青羊区十二桥店</v>
          </cell>
          <cell r="F263" t="str">
            <v>西北片区</v>
          </cell>
          <cell r="G263">
            <v>0.489577403602235</v>
          </cell>
          <cell r="H263">
            <v>9.388197</v>
          </cell>
          <cell r="I263">
            <v>8.138086</v>
          </cell>
          <cell r="J263">
            <v>1.22328695996798</v>
          </cell>
          <cell r="K263">
            <v>1.54533126008801</v>
          </cell>
          <cell r="L263">
            <v>512</v>
          </cell>
          <cell r="M263">
            <v>628</v>
          </cell>
          <cell r="N263">
            <v>269</v>
          </cell>
          <cell r="O263">
            <v>130.71</v>
          </cell>
          <cell r="P263">
            <v>254</v>
          </cell>
          <cell r="Q263">
            <v>440</v>
          </cell>
          <cell r="R263">
            <v>27</v>
          </cell>
          <cell r="S263">
            <v>27</v>
          </cell>
          <cell r="T263">
            <v>0</v>
          </cell>
          <cell r="U263">
            <v>12</v>
          </cell>
          <cell r="V263">
            <v>174</v>
          </cell>
        </row>
        <row r="263">
          <cell r="X263">
            <v>0.732283464566929</v>
          </cell>
        </row>
        <row r="264">
          <cell r="B264">
            <v>12206</v>
          </cell>
          <cell r="C264" t="str">
            <v>胡华</v>
          </cell>
          <cell r="D264">
            <v>582</v>
          </cell>
          <cell r="E264" t="str">
            <v>青羊区十二桥店</v>
          </cell>
          <cell r="F264" t="str">
            <v>西北片区</v>
          </cell>
          <cell r="G264">
            <v>0.736152746067988</v>
          </cell>
          <cell r="H264">
            <v>3.218087</v>
          </cell>
          <cell r="I264">
            <v>7.230949</v>
          </cell>
          <cell r="J264">
            <v>0.789734926399977</v>
          </cell>
          <cell r="K264">
            <v>1.69828660823512</v>
          </cell>
          <cell r="L264">
            <v>667</v>
          </cell>
          <cell r="M264">
            <v>694</v>
          </cell>
          <cell r="N264">
            <v>56.3</v>
          </cell>
          <cell r="O264">
            <v>103.78</v>
          </cell>
          <cell r="P264">
            <v>464</v>
          </cell>
          <cell r="Q264">
            <v>489</v>
          </cell>
          <cell r="R264">
            <v>27</v>
          </cell>
          <cell r="S264">
            <v>25</v>
          </cell>
          <cell r="T264">
            <v>-2</v>
          </cell>
          <cell r="U264">
            <v>12</v>
          </cell>
          <cell r="V264">
            <v>13</v>
          </cell>
        </row>
        <row r="264">
          <cell r="X264">
            <v>0.0538793103448276</v>
          </cell>
        </row>
        <row r="265">
          <cell r="B265">
            <v>4147</v>
          </cell>
          <cell r="C265" t="str">
            <v>周思</v>
          </cell>
          <cell r="D265">
            <v>582</v>
          </cell>
          <cell r="E265" t="str">
            <v>青羊区十二桥店</v>
          </cell>
          <cell r="F265" t="str">
            <v>西北片区</v>
          </cell>
          <cell r="G265">
            <v>9.51423493784881</v>
          </cell>
          <cell r="H265">
            <v>1.533636</v>
          </cell>
          <cell r="I265">
            <v>0.0241</v>
          </cell>
          <cell r="J265">
            <v>0.223064535</v>
          </cell>
          <cell r="K265">
            <v>0.00462</v>
          </cell>
          <cell r="L265">
            <v>688</v>
          </cell>
          <cell r="M265">
            <v>4</v>
          </cell>
          <cell r="N265">
            <v>195.67</v>
          </cell>
          <cell r="O265">
            <v>60.25</v>
          </cell>
          <cell r="P265">
            <v>85</v>
          </cell>
          <cell r="Q265">
            <v>4</v>
          </cell>
          <cell r="R265">
            <v>4</v>
          </cell>
          <cell r="S265">
            <v>4</v>
          </cell>
          <cell r="T265">
            <v>0</v>
          </cell>
          <cell r="U265">
            <v>6</v>
          </cell>
          <cell r="V265">
            <v>-87</v>
          </cell>
        </row>
        <row r="265">
          <cell r="X265">
            <v>-0.952941176470588</v>
          </cell>
        </row>
        <row r="266">
          <cell r="B266">
            <v>10816</v>
          </cell>
          <cell r="C266" t="str">
            <v>陈思敏</v>
          </cell>
          <cell r="D266">
            <v>582</v>
          </cell>
          <cell r="E266" t="str">
            <v>青羊区十二桥店</v>
          </cell>
          <cell r="F266" t="str">
            <v>城中片区</v>
          </cell>
          <cell r="G266">
            <v>3.3197143899036</v>
          </cell>
          <cell r="H266">
            <v>11.39912</v>
          </cell>
          <cell r="I266">
            <v>11.687165</v>
          </cell>
          <cell r="J266">
            <v>2.70002816345275</v>
          </cell>
          <cell r="K266">
            <v>2.85200034150793</v>
          </cell>
          <cell r="L266">
            <v>908</v>
          </cell>
          <cell r="M266">
            <v>844</v>
          </cell>
          <cell r="N266">
            <v>124.08</v>
          </cell>
          <cell r="O266">
            <v>140.6</v>
          </cell>
          <cell r="P266">
            <v>634</v>
          </cell>
          <cell r="Q266">
            <v>535</v>
          </cell>
          <cell r="R266">
            <v>29</v>
          </cell>
          <cell r="S266">
            <v>24</v>
          </cell>
          <cell r="T266">
            <v>-5</v>
          </cell>
          <cell r="U266">
            <v>6</v>
          </cell>
          <cell r="V266">
            <v>-105</v>
          </cell>
          <cell r="W266">
            <v>48</v>
          </cell>
          <cell r="X266">
            <v>-0.15615141955836</v>
          </cell>
        </row>
        <row r="267">
          <cell r="B267">
            <v>5641</v>
          </cell>
          <cell r="C267" t="str">
            <v>舒海燕</v>
          </cell>
          <cell r="D267">
            <v>581</v>
          </cell>
          <cell r="E267" t="str">
            <v>成华区二环路北四段店汇融名城店</v>
          </cell>
          <cell r="F267" t="str">
            <v>西北片区</v>
          </cell>
          <cell r="G267">
            <v>8.88683767757484</v>
          </cell>
          <cell r="H267">
            <v>7.423889</v>
          </cell>
          <cell r="I267">
            <v>8.240736</v>
          </cell>
          <cell r="J267">
            <v>2.27523854426589</v>
          </cell>
          <cell r="K267">
            <v>2.56160696058895</v>
          </cell>
          <cell r="L267">
            <v>1489</v>
          </cell>
          <cell r="M267">
            <v>1479</v>
          </cell>
          <cell r="N267">
            <v>50.43</v>
          </cell>
          <cell r="O267">
            <v>55.71</v>
          </cell>
          <cell r="P267">
            <v>793</v>
          </cell>
          <cell r="Q267">
            <v>789</v>
          </cell>
          <cell r="R267">
            <v>30</v>
          </cell>
          <cell r="S267">
            <v>29</v>
          </cell>
          <cell r="T267">
            <v>-1</v>
          </cell>
          <cell r="U267">
            <v>6</v>
          </cell>
          <cell r="V267">
            <v>-10</v>
          </cell>
          <cell r="W267">
            <v>36</v>
          </cell>
          <cell r="X267">
            <v>-0.00504413619167718</v>
          </cell>
        </row>
        <row r="268">
          <cell r="B268">
            <v>12487</v>
          </cell>
          <cell r="C268" t="str">
            <v>李婷</v>
          </cell>
          <cell r="D268">
            <v>581</v>
          </cell>
          <cell r="E268" t="str">
            <v>成华区二环路北四段店汇融名城店</v>
          </cell>
          <cell r="F268" t="str">
            <v>西北片区</v>
          </cell>
          <cell r="G268">
            <v>0.489577403602235</v>
          </cell>
          <cell r="H268">
            <v>2.550031</v>
          </cell>
          <cell r="I268">
            <v>2.811265</v>
          </cell>
          <cell r="J268">
            <v>0.69396565925499</v>
          </cell>
          <cell r="K268">
            <v>0.706260219352973</v>
          </cell>
          <cell r="L268">
            <v>538</v>
          </cell>
          <cell r="M268">
            <v>760</v>
          </cell>
          <cell r="N268">
            <v>36.62</v>
          </cell>
          <cell r="O268">
            <v>37.02</v>
          </cell>
          <cell r="P268">
            <v>458</v>
          </cell>
          <cell r="Q268">
            <v>456</v>
          </cell>
          <cell r="R268">
            <v>29</v>
          </cell>
          <cell r="S268">
            <v>28</v>
          </cell>
          <cell r="T268">
            <v>-1</v>
          </cell>
          <cell r="U268">
            <v>12</v>
          </cell>
          <cell r="V268">
            <v>-14</v>
          </cell>
          <cell r="W268">
            <v>18</v>
          </cell>
          <cell r="X268">
            <v>-0.00436681222707424</v>
          </cell>
        </row>
        <row r="269">
          <cell r="B269">
            <v>7279</v>
          </cell>
          <cell r="C269" t="str">
            <v>李可</v>
          </cell>
          <cell r="D269">
            <v>581</v>
          </cell>
          <cell r="E269" t="str">
            <v>成华区二环路北四段店汇融名城店</v>
          </cell>
          <cell r="F269" t="str">
            <v>西北片区</v>
          </cell>
          <cell r="G269">
            <v>7.71423493784881</v>
          </cell>
          <cell r="H269">
            <v>7.78659</v>
          </cell>
          <cell r="I269">
            <v>8.405397</v>
          </cell>
          <cell r="J269">
            <v>2.56147736506688</v>
          </cell>
          <cell r="K269">
            <v>2.8108392696479</v>
          </cell>
          <cell r="L269">
            <v>1331</v>
          </cell>
          <cell r="M269">
            <v>1217</v>
          </cell>
          <cell r="N269">
            <v>58.9</v>
          </cell>
          <cell r="O269">
            <v>69.07</v>
          </cell>
          <cell r="P269">
            <v>724</v>
          </cell>
          <cell r="Q269">
            <v>716</v>
          </cell>
          <cell r="R269">
            <v>27</v>
          </cell>
          <cell r="S269">
            <v>27</v>
          </cell>
          <cell r="T269">
            <v>0</v>
          </cell>
          <cell r="U269">
            <v>6</v>
          </cell>
          <cell r="V269">
            <v>-14</v>
          </cell>
          <cell r="W269">
            <v>36</v>
          </cell>
          <cell r="X269">
            <v>-0.0110497237569061</v>
          </cell>
        </row>
        <row r="270">
          <cell r="B270">
            <v>12494</v>
          </cell>
          <cell r="C270" t="str">
            <v>李玉涵</v>
          </cell>
          <cell r="D270">
            <v>581</v>
          </cell>
          <cell r="E270" t="str">
            <v>成华区二环路北四段店汇融名城店</v>
          </cell>
          <cell r="F270" t="str">
            <v>西北片区</v>
          </cell>
          <cell r="G270">
            <v>0.489577403602235</v>
          </cell>
          <cell r="H270">
            <v>2.368561</v>
          </cell>
          <cell r="I270">
            <v>2.908712</v>
          </cell>
          <cell r="J270">
            <v>0.67940242166898</v>
          </cell>
          <cell r="K270">
            <v>0.772966362628</v>
          </cell>
          <cell r="L270">
            <v>438</v>
          </cell>
          <cell r="M270">
            <v>713</v>
          </cell>
          <cell r="N270">
            <v>43.22</v>
          </cell>
          <cell r="O270">
            <v>40.8</v>
          </cell>
          <cell r="P270">
            <v>405</v>
          </cell>
          <cell r="Q270">
            <v>486</v>
          </cell>
          <cell r="R270">
            <v>28</v>
          </cell>
          <cell r="S270">
            <v>27</v>
          </cell>
          <cell r="T270">
            <v>-1</v>
          </cell>
          <cell r="U270">
            <v>12</v>
          </cell>
          <cell r="V270">
            <v>69</v>
          </cell>
        </row>
        <row r="270">
          <cell r="X270">
            <v>0.2</v>
          </cell>
        </row>
        <row r="271">
          <cell r="B271">
            <v>12472</v>
          </cell>
          <cell r="C271" t="str">
            <v>陈典雅</v>
          </cell>
          <cell r="D271">
            <v>578</v>
          </cell>
          <cell r="E271" t="str">
            <v>华油路店</v>
          </cell>
          <cell r="F271" t="str">
            <v>城中片区</v>
          </cell>
          <cell r="G271">
            <v>0.489577403602235</v>
          </cell>
          <cell r="H271">
            <v>4.342773</v>
          </cell>
          <cell r="I271">
            <v>5.278603</v>
          </cell>
          <cell r="J271">
            <v>1.42809096377302</v>
          </cell>
          <cell r="K271">
            <v>1.69198853050235</v>
          </cell>
          <cell r="L271">
            <v>708</v>
          </cell>
          <cell r="M271">
            <v>769</v>
          </cell>
          <cell r="N271">
            <v>57.52</v>
          </cell>
          <cell r="O271">
            <v>68.63</v>
          </cell>
          <cell r="P271">
            <v>508</v>
          </cell>
          <cell r="Q271">
            <v>516</v>
          </cell>
          <cell r="R271">
            <v>25</v>
          </cell>
          <cell r="S271">
            <v>26</v>
          </cell>
          <cell r="T271">
            <v>1</v>
          </cell>
          <cell r="U271">
            <v>12</v>
          </cell>
          <cell r="V271">
            <v>-4</v>
          </cell>
          <cell r="W271">
            <v>6</v>
          </cell>
          <cell r="X271">
            <v>0.015748031496063</v>
          </cell>
        </row>
        <row r="272">
          <cell r="B272">
            <v>9140</v>
          </cell>
          <cell r="C272" t="str">
            <v>谢玉涛</v>
          </cell>
          <cell r="D272">
            <v>578</v>
          </cell>
          <cell r="E272" t="str">
            <v>华油路店</v>
          </cell>
          <cell r="F272" t="str">
            <v>城中片区</v>
          </cell>
          <cell r="G272">
            <v>5.67861849949265</v>
          </cell>
          <cell r="H272">
            <v>6.847265</v>
          </cell>
          <cell r="I272">
            <v>7.873203</v>
          </cell>
          <cell r="J272">
            <v>2.445495769889</v>
          </cell>
          <cell r="K272">
            <v>2.51586635930939</v>
          </cell>
          <cell r="L272">
            <v>1084</v>
          </cell>
          <cell r="M272">
            <v>902</v>
          </cell>
          <cell r="N272">
            <v>72.8</v>
          </cell>
          <cell r="O272">
            <v>87.12</v>
          </cell>
          <cell r="P272">
            <v>645</v>
          </cell>
          <cell r="Q272">
            <v>586</v>
          </cell>
          <cell r="R272">
            <v>24</v>
          </cell>
          <cell r="S272">
            <v>27</v>
          </cell>
          <cell r="T272">
            <v>3</v>
          </cell>
          <cell r="U272">
            <v>6</v>
          </cell>
          <cell r="V272">
            <v>-65</v>
          </cell>
          <cell r="W272">
            <v>38.4</v>
          </cell>
          <cell r="X272">
            <v>-0.0914728682170543</v>
          </cell>
        </row>
        <row r="273">
          <cell r="B273">
            <v>12465</v>
          </cell>
          <cell r="C273" t="str">
            <v>代琳</v>
          </cell>
          <cell r="D273">
            <v>578</v>
          </cell>
          <cell r="E273" t="str">
            <v>华油路店</v>
          </cell>
          <cell r="F273" t="str">
            <v>城中片区</v>
          </cell>
          <cell r="G273">
            <v>0.489577403602235</v>
          </cell>
          <cell r="H273">
            <v>3.279968</v>
          </cell>
          <cell r="I273">
            <v>4.782955</v>
          </cell>
          <cell r="J273">
            <v>1.06951846709101</v>
          </cell>
          <cell r="K273">
            <v>1.52379282705194</v>
          </cell>
          <cell r="L273">
            <v>742</v>
          </cell>
          <cell r="M273">
            <v>849</v>
          </cell>
          <cell r="N273">
            <v>42.21</v>
          </cell>
          <cell r="O273">
            <v>56.34</v>
          </cell>
          <cell r="P273">
            <v>509</v>
          </cell>
          <cell r="Q273">
            <v>509</v>
          </cell>
          <cell r="R273">
            <v>24</v>
          </cell>
          <cell r="S273">
            <v>26</v>
          </cell>
          <cell r="T273">
            <v>2</v>
          </cell>
          <cell r="U273">
            <v>12</v>
          </cell>
          <cell r="V273">
            <v>-12</v>
          </cell>
          <cell r="W273">
            <v>18</v>
          </cell>
          <cell r="X273">
            <v>0</v>
          </cell>
        </row>
        <row r="274">
          <cell r="B274">
            <v>9331</v>
          </cell>
          <cell r="C274" t="str">
            <v>周燕</v>
          </cell>
          <cell r="D274">
            <v>578</v>
          </cell>
          <cell r="E274" t="str">
            <v>华油路店</v>
          </cell>
          <cell r="F274" t="str">
            <v>城中片区</v>
          </cell>
          <cell r="G274">
            <v>4.54163219812278</v>
          </cell>
          <cell r="H274">
            <v>6.548592</v>
          </cell>
          <cell r="I274">
            <v>6.52135</v>
          </cell>
          <cell r="J274">
            <v>2.20721774854298</v>
          </cell>
          <cell r="K274">
            <v>2.10751740914651</v>
          </cell>
          <cell r="L274">
            <v>1034</v>
          </cell>
          <cell r="M274">
            <v>688</v>
          </cell>
          <cell r="N274">
            <v>69.67</v>
          </cell>
          <cell r="O274">
            <v>94</v>
          </cell>
          <cell r="P274">
            <v>631</v>
          </cell>
          <cell r="Q274">
            <v>488</v>
          </cell>
          <cell r="R274">
            <v>28</v>
          </cell>
          <cell r="S274">
            <v>28</v>
          </cell>
          <cell r="T274">
            <v>0</v>
          </cell>
          <cell r="U274">
            <v>6</v>
          </cell>
          <cell r="V274">
            <v>-149</v>
          </cell>
          <cell r="W274">
            <v>57.6</v>
          </cell>
          <cell r="X274">
            <v>-0.22662440570523</v>
          </cell>
        </row>
        <row r="275">
          <cell r="B275">
            <v>5519</v>
          </cell>
          <cell r="C275" t="str">
            <v>黄玲</v>
          </cell>
          <cell r="D275">
            <v>578</v>
          </cell>
          <cell r="E275" t="str">
            <v>华油路店</v>
          </cell>
          <cell r="F275" t="str">
            <v>城中片区</v>
          </cell>
          <cell r="G275">
            <v>9.19368699264333</v>
          </cell>
          <cell r="H275">
            <v>7.198782</v>
          </cell>
          <cell r="I275">
            <v>5.147263</v>
          </cell>
          <cell r="J275">
            <v>2.47928430486013</v>
          </cell>
          <cell r="K275">
            <v>1.68740543861376</v>
          </cell>
          <cell r="L275">
            <v>783</v>
          </cell>
          <cell r="M275">
            <v>776</v>
          </cell>
          <cell r="N275">
            <v>62.33</v>
          </cell>
          <cell r="O275">
            <v>66.16</v>
          </cell>
          <cell r="P275">
            <v>706</v>
          </cell>
          <cell r="Q275">
            <v>534</v>
          </cell>
          <cell r="R275">
            <v>27</v>
          </cell>
          <cell r="S275">
            <v>26</v>
          </cell>
          <cell r="T275">
            <v>-1</v>
          </cell>
          <cell r="U275">
            <v>6</v>
          </cell>
          <cell r="V275">
            <v>-178</v>
          </cell>
          <cell r="W275">
            <v>57.6</v>
          </cell>
          <cell r="X275">
            <v>-0.243626062322946</v>
          </cell>
        </row>
        <row r="276">
          <cell r="B276">
            <v>12446</v>
          </cell>
          <cell r="C276" t="str">
            <v>钟世豪</v>
          </cell>
          <cell r="D276">
            <v>573</v>
          </cell>
          <cell r="E276" t="str">
            <v>双流锦华路店</v>
          </cell>
          <cell r="F276" t="str">
            <v>东南片区</v>
          </cell>
          <cell r="G276">
            <v>0.506015759766619</v>
          </cell>
          <cell r="H276">
            <v>1.91713</v>
          </cell>
          <cell r="I276">
            <v>2.962799</v>
          </cell>
          <cell r="J276">
            <v>0.531698209499999</v>
          </cell>
          <cell r="K276">
            <v>0.73769963667999</v>
          </cell>
          <cell r="L276">
            <v>433</v>
          </cell>
          <cell r="M276">
            <v>685</v>
          </cell>
          <cell r="N276">
            <v>36.8</v>
          </cell>
          <cell r="O276">
            <v>43.25</v>
          </cell>
          <cell r="P276">
            <v>397</v>
          </cell>
          <cell r="Q276">
            <v>437</v>
          </cell>
          <cell r="R276">
            <v>26</v>
          </cell>
          <cell r="S276">
            <v>30</v>
          </cell>
          <cell r="T276">
            <v>4</v>
          </cell>
          <cell r="U276">
            <v>12</v>
          </cell>
          <cell r="V276">
            <v>28</v>
          </cell>
        </row>
        <row r="276">
          <cell r="X276">
            <v>0.100755667506297</v>
          </cell>
        </row>
        <row r="277">
          <cell r="B277">
            <v>5501</v>
          </cell>
          <cell r="C277" t="str">
            <v>邹惠</v>
          </cell>
          <cell r="D277">
            <v>573</v>
          </cell>
          <cell r="E277" t="str">
            <v>双流锦华路店</v>
          </cell>
          <cell r="F277" t="str">
            <v>东南片区</v>
          </cell>
          <cell r="G277">
            <v>8.99368699264333</v>
          </cell>
          <cell r="H277">
            <v>4.757084</v>
          </cell>
          <cell r="I277">
            <v>6.512741</v>
          </cell>
          <cell r="J277">
            <v>1.16977264793994</v>
          </cell>
          <cell r="K277">
            <v>1.78961068445897</v>
          </cell>
          <cell r="L277">
            <v>991</v>
          </cell>
          <cell r="M277">
            <v>1160</v>
          </cell>
          <cell r="N277">
            <v>46.54</v>
          </cell>
          <cell r="O277">
            <v>56.04</v>
          </cell>
          <cell r="P277">
            <v>698</v>
          </cell>
          <cell r="Q277">
            <v>661</v>
          </cell>
          <cell r="R277">
            <v>26</v>
          </cell>
          <cell r="S277">
            <v>30</v>
          </cell>
          <cell r="T277">
            <v>4</v>
          </cell>
          <cell r="U277">
            <v>6</v>
          </cell>
          <cell r="V277">
            <v>-43</v>
          </cell>
          <cell r="W277">
            <v>36</v>
          </cell>
          <cell r="X277">
            <v>-0.0530085959885387</v>
          </cell>
        </row>
        <row r="278">
          <cell r="B278">
            <v>12108</v>
          </cell>
          <cell r="C278" t="str">
            <v>涂超男</v>
          </cell>
          <cell r="D278">
            <v>573</v>
          </cell>
          <cell r="E278" t="str">
            <v>双流锦华路店</v>
          </cell>
          <cell r="F278" t="str">
            <v>东南片区</v>
          </cell>
          <cell r="G278">
            <v>0.851221239218673</v>
          </cell>
          <cell r="H278">
            <v>4.950947</v>
          </cell>
          <cell r="I278">
            <v>3.25283</v>
          </cell>
          <cell r="J278">
            <v>1.45568699340399</v>
          </cell>
          <cell r="K278">
            <v>0.866268290000017</v>
          </cell>
          <cell r="L278">
            <v>917</v>
          </cell>
          <cell r="M278">
            <v>582</v>
          </cell>
          <cell r="N278">
            <v>48.24</v>
          </cell>
          <cell r="O278">
            <v>55.89</v>
          </cell>
          <cell r="P278">
            <v>647</v>
          </cell>
          <cell r="Q278">
            <v>469</v>
          </cell>
          <cell r="R278">
            <v>27</v>
          </cell>
          <cell r="S278">
            <v>17</v>
          </cell>
          <cell r="T278">
            <v>-10</v>
          </cell>
          <cell r="U278">
            <v>12</v>
          </cell>
          <cell r="V278">
            <v>50</v>
          </cell>
        </row>
        <row r="278">
          <cell r="X278">
            <v>-0.275115919629057</v>
          </cell>
        </row>
        <row r="279">
          <cell r="B279">
            <v>6390</v>
          </cell>
          <cell r="C279" t="str">
            <v>李忠英</v>
          </cell>
          <cell r="D279">
            <v>572</v>
          </cell>
          <cell r="E279" t="str">
            <v>郫筒镇东大街药店</v>
          </cell>
          <cell r="F279" t="str">
            <v>城中片区</v>
          </cell>
          <cell r="G279">
            <v>7.51149521182141</v>
          </cell>
          <cell r="H279">
            <v>4.366675</v>
          </cell>
          <cell r="I279">
            <v>4.304658</v>
          </cell>
          <cell r="J279">
            <v>1.20887964292903</v>
          </cell>
          <cell r="K279">
            <v>1.13139256425193</v>
          </cell>
          <cell r="L279">
            <v>516</v>
          </cell>
          <cell r="M279">
            <v>479</v>
          </cell>
          <cell r="N279">
            <v>86.27</v>
          </cell>
          <cell r="O279">
            <v>89.87</v>
          </cell>
          <cell r="P279">
            <v>465</v>
          </cell>
          <cell r="Q279">
            <v>451</v>
          </cell>
          <cell r="R279">
            <v>29</v>
          </cell>
          <cell r="S279">
            <v>26</v>
          </cell>
          <cell r="T279">
            <v>-3</v>
          </cell>
          <cell r="U279">
            <v>6</v>
          </cell>
          <cell r="V279">
            <v>-20</v>
          </cell>
          <cell r="W279">
            <v>36</v>
          </cell>
          <cell r="X279">
            <v>-0.0301075268817204</v>
          </cell>
        </row>
        <row r="280">
          <cell r="B280">
            <v>11058</v>
          </cell>
          <cell r="C280" t="str">
            <v>罗丽</v>
          </cell>
          <cell r="D280">
            <v>572</v>
          </cell>
          <cell r="E280" t="str">
            <v>郫筒镇东大街药店</v>
          </cell>
          <cell r="F280" t="str">
            <v>城中片区</v>
          </cell>
          <cell r="G280">
            <v>2.55807055428717</v>
          </cell>
          <cell r="H280">
            <v>3.806828</v>
          </cell>
          <cell r="I280">
            <v>4.022974</v>
          </cell>
          <cell r="J280">
            <v>1.16313402992903</v>
          </cell>
          <cell r="K280">
            <v>1.14346089515802</v>
          </cell>
          <cell r="L280">
            <v>513</v>
          </cell>
          <cell r="M280">
            <v>484</v>
          </cell>
          <cell r="N280">
            <v>76.78</v>
          </cell>
          <cell r="O280">
            <v>83.12</v>
          </cell>
          <cell r="P280">
            <v>436</v>
          </cell>
          <cell r="Q280">
            <v>463</v>
          </cell>
          <cell r="R280">
            <v>25</v>
          </cell>
          <cell r="S280">
            <v>26</v>
          </cell>
          <cell r="T280">
            <v>1</v>
          </cell>
          <cell r="U280">
            <v>6</v>
          </cell>
          <cell r="V280">
            <v>21</v>
          </cell>
        </row>
        <row r="280">
          <cell r="X280">
            <v>0.0619266055045872</v>
          </cell>
        </row>
        <row r="281">
          <cell r="B281">
            <v>12466</v>
          </cell>
          <cell r="C281" t="str">
            <v>郭玲怡</v>
          </cell>
          <cell r="D281">
            <v>572</v>
          </cell>
          <cell r="E281" t="str">
            <v>郫筒镇东大街药店</v>
          </cell>
          <cell r="F281" t="str">
            <v>城中片区</v>
          </cell>
          <cell r="G281">
            <v>0.489577403602235</v>
          </cell>
          <cell r="H281">
            <v>2.076484</v>
          </cell>
          <cell r="I281">
            <v>2.515663</v>
          </cell>
          <cell r="J281">
            <v>0.580662972178989</v>
          </cell>
          <cell r="K281">
            <v>0.60109514421203</v>
          </cell>
          <cell r="L281">
            <v>350</v>
          </cell>
          <cell r="M281">
            <v>507</v>
          </cell>
          <cell r="N281">
            <v>50.38</v>
          </cell>
          <cell r="O281">
            <v>49.62</v>
          </cell>
          <cell r="P281">
            <v>337</v>
          </cell>
          <cell r="Q281">
            <v>408</v>
          </cell>
          <cell r="R281">
            <v>27</v>
          </cell>
          <cell r="S281">
            <v>27</v>
          </cell>
          <cell r="T281">
            <v>0</v>
          </cell>
          <cell r="U281">
            <v>12</v>
          </cell>
          <cell r="V281">
            <v>59</v>
          </cell>
        </row>
        <row r="281">
          <cell r="X281">
            <v>0.210682492581602</v>
          </cell>
        </row>
        <row r="282">
          <cell r="B282">
            <v>10186</v>
          </cell>
          <cell r="C282" t="str">
            <v>李甜甜</v>
          </cell>
          <cell r="D282">
            <v>572</v>
          </cell>
          <cell r="E282" t="str">
            <v>郫筒镇东大街药店</v>
          </cell>
          <cell r="F282" t="str">
            <v>城中片区</v>
          </cell>
          <cell r="G282">
            <v>4.31423493784881</v>
          </cell>
          <cell r="H282">
            <v>4.368656</v>
          </cell>
          <cell r="I282">
            <v>3.29906</v>
          </cell>
          <cell r="J282">
            <v>1.23977820234704</v>
          </cell>
          <cell r="K282">
            <v>0.855947508503944</v>
          </cell>
          <cell r="L282">
            <v>417</v>
          </cell>
          <cell r="M282">
            <v>416</v>
          </cell>
          <cell r="N282">
            <v>89.81</v>
          </cell>
          <cell r="O282">
            <v>79.3</v>
          </cell>
          <cell r="P282">
            <v>470</v>
          </cell>
          <cell r="Q282">
            <v>392</v>
          </cell>
          <cell r="R282">
            <v>27</v>
          </cell>
          <cell r="S282">
            <v>26</v>
          </cell>
          <cell r="T282">
            <v>-1</v>
          </cell>
          <cell r="U282">
            <v>6</v>
          </cell>
          <cell r="V282">
            <v>-84</v>
          </cell>
          <cell r="W282">
            <v>48</v>
          </cell>
          <cell r="X282">
            <v>-0.165957446808511</v>
          </cell>
        </row>
        <row r="283">
          <cell r="B283">
            <v>8731</v>
          </cell>
          <cell r="C283" t="str">
            <v>曹春燕</v>
          </cell>
          <cell r="D283">
            <v>572</v>
          </cell>
          <cell r="E283" t="str">
            <v>郫筒镇东大街药店</v>
          </cell>
          <cell r="F283" t="str">
            <v>城中片区</v>
          </cell>
          <cell r="G283">
            <v>6.27039932141045</v>
          </cell>
          <cell r="H283">
            <v>4.614183</v>
          </cell>
          <cell r="I283">
            <v>4.182697</v>
          </cell>
          <cell r="J283">
            <v>1.30356563449597</v>
          </cell>
          <cell r="K283">
            <v>1.02496834266198</v>
          </cell>
          <cell r="L283">
            <v>456</v>
          </cell>
          <cell r="M283">
            <v>469</v>
          </cell>
          <cell r="N283">
            <v>100.93</v>
          </cell>
          <cell r="O283">
            <v>89.06</v>
          </cell>
          <cell r="P283">
            <v>500</v>
          </cell>
          <cell r="Q283">
            <v>452</v>
          </cell>
          <cell r="R283">
            <v>26</v>
          </cell>
          <cell r="S283">
            <v>27</v>
          </cell>
          <cell r="T283">
            <v>1</v>
          </cell>
          <cell r="U283">
            <v>6</v>
          </cell>
          <cell r="V283">
            <v>-54</v>
          </cell>
          <cell r="W283">
            <v>36</v>
          </cell>
          <cell r="X283">
            <v>-0.096</v>
          </cell>
        </row>
        <row r="284">
          <cell r="B284">
            <v>12443</v>
          </cell>
          <cell r="C284" t="str">
            <v>兰夏琳</v>
          </cell>
          <cell r="D284">
            <v>571</v>
          </cell>
          <cell r="E284" t="str">
            <v>高新区民丰大道店</v>
          </cell>
          <cell r="F284" t="str">
            <v>东南片区</v>
          </cell>
          <cell r="G284">
            <v>0.506015759766619</v>
          </cell>
          <cell r="H284">
            <v>3.201182</v>
          </cell>
          <cell r="I284">
            <v>3.304891</v>
          </cell>
          <cell r="J284">
            <v>0.850053921080056</v>
          </cell>
          <cell r="K284">
            <v>1.00375238282099</v>
          </cell>
          <cell r="L284">
            <v>611</v>
          </cell>
          <cell r="M284">
            <v>630</v>
          </cell>
          <cell r="N284">
            <v>49.63</v>
          </cell>
          <cell r="O284">
            <v>52.46</v>
          </cell>
          <cell r="P284">
            <v>450</v>
          </cell>
          <cell r="Q284">
            <v>456</v>
          </cell>
          <cell r="R284">
            <v>26</v>
          </cell>
          <cell r="S284">
            <v>24</v>
          </cell>
          <cell r="T284">
            <v>-2</v>
          </cell>
          <cell r="U284">
            <v>12</v>
          </cell>
          <cell r="V284">
            <v>-6</v>
          </cell>
          <cell r="W284">
            <v>9</v>
          </cell>
          <cell r="X284">
            <v>0.0133333333333333</v>
          </cell>
        </row>
        <row r="285">
          <cell r="B285">
            <v>12476</v>
          </cell>
          <cell r="C285" t="str">
            <v>周小微</v>
          </cell>
          <cell r="D285">
            <v>571</v>
          </cell>
          <cell r="E285" t="str">
            <v>高新区民丰大道店</v>
          </cell>
          <cell r="F285" t="str">
            <v>东南片区</v>
          </cell>
          <cell r="G285">
            <v>0.489577403602235</v>
          </cell>
          <cell r="H285">
            <v>2.985305</v>
          </cell>
          <cell r="I285">
            <v>3.022057</v>
          </cell>
          <cell r="J285">
            <v>0.843197386683969</v>
          </cell>
          <cell r="K285">
            <v>0.733306724607949</v>
          </cell>
          <cell r="L285">
            <v>562</v>
          </cell>
          <cell r="M285">
            <v>757</v>
          </cell>
          <cell r="N285">
            <v>41.99</v>
          </cell>
          <cell r="O285">
            <v>39.92</v>
          </cell>
          <cell r="P285">
            <v>511</v>
          </cell>
          <cell r="Q285">
            <v>516</v>
          </cell>
          <cell r="R285">
            <v>26</v>
          </cell>
          <cell r="S285">
            <v>25</v>
          </cell>
          <cell r="T285">
            <v>-1</v>
          </cell>
          <cell r="U285">
            <v>12</v>
          </cell>
          <cell r="V285">
            <v>-7</v>
          </cell>
          <cell r="W285">
            <v>10.5</v>
          </cell>
          <cell r="X285">
            <v>0.00978473581213307</v>
          </cell>
        </row>
        <row r="286">
          <cell r="B286">
            <v>12216</v>
          </cell>
          <cell r="C286" t="str">
            <v>黄雅冰</v>
          </cell>
          <cell r="D286">
            <v>571</v>
          </cell>
          <cell r="E286" t="str">
            <v>高新区民丰大道店</v>
          </cell>
          <cell r="F286" t="str">
            <v>东南片区</v>
          </cell>
          <cell r="G286">
            <v>0.736152746067988</v>
          </cell>
          <cell r="H286">
            <v>6.094051</v>
          </cell>
          <cell r="I286">
            <v>6.604967</v>
          </cell>
          <cell r="J286">
            <v>1.61698375311996</v>
          </cell>
          <cell r="K286">
            <v>1.97519952153849</v>
          </cell>
          <cell r="L286">
            <v>708</v>
          </cell>
          <cell r="M286">
            <v>774</v>
          </cell>
          <cell r="N286">
            <v>69.89</v>
          </cell>
          <cell r="O286">
            <v>85.34</v>
          </cell>
          <cell r="P286">
            <v>603</v>
          </cell>
          <cell r="Q286">
            <v>562</v>
          </cell>
          <cell r="R286">
            <v>26</v>
          </cell>
          <cell r="S286">
            <v>27</v>
          </cell>
          <cell r="T286">
            <v>1</v>
          </cell>
          <cell r="U286">
            <v>12</v>
          </cell>
          <cell r="V286">
            <v>-53</v>
          </cell>
          <cell r="W286">
            <v>48</v>
          </cell>
          <cell r="X286">
            <v>-0.0679933665008292</v>
          </cell>
        </row>
        <row r="287">
          <cell r="B287">
            <v>5471</v>
          </cell>
          <cell r="C287" t="str">
            <v>于春莲</v>
          </cell>
          <cell r="D287">
            <v>571</v>
          </cell>
          <cell r="E287" t="str">
            <v>高新区民丰大道店</v>
          </cell>
          <cell r="F287" t="str">
            <v>东南片区</v>
          </cell>
          <cell r="G287">
            <v>9.13615274606799</v>
          </cell>
          <cell r="H287">
            <v>9.675667</v>
          </cell>
          <cell r="I287">
            <v>12.029543</v>
          </cell>
          <cell r="J287">
            <v>2.30106464162579</v>
          </cell>
          <cell r="K287">
            <v>3.20926257127098</v>
          </cell>
          <cell r="L287">
            <v>1132</v>
          </cell>
          <cell r="M287">
            <v>1101</v>
          </cell>
          <cell r="N287">
            <v>112.35</v>
          </cell>
          <cell r="O287">
            <v>109.24</v>
          </cell>
          <cell r="P287">
            <v>627</v>
          </cell>
          <cell r="Q287">
            <v>726</v>
          </cell>
          <cell r="R287">
            <v>27</v>
          </cell>
          <cell r="S287">
            <v>29</v>
          </cell>
          <cell r="T287">
            <v>2</v>
          </cell>
          <cell r="U287">
            <v>6</v>
          </cell>
          <cell r="V287">
            <v>93</v>
          </cell>
        </row>
        <row r="287">
          <cell r="X287">
            <v>0.157894736842105</v>
          </cell>
        </row>
        <row r="288">
          <cell r="B288">
            <v>12753</v>
          </cell>
          <cell r="C288" t="str">
            <v>陈翠</v>
          </cell>
          <cell r="D288">
            <v>571</v>
          </cell>
          <cell r="E288" t="str">
            <v>高新区民丰大道店</v>
          </cell>
          <cell r="F288" t="str">
            <v>东南片区</v>
          </cell>
          <cell r="G288">
            <v>0.149851376204975</v>
          </cell>
          <cell r="H288">
            <v>0</v>
          </cell>
          <cell r="I288">
            <v>0.181862</v>
          </cell>
          <cell r="J288">
            <v>0</v>
          </cell>
          <cell r="K288">
            <v>0.04023559999999</v>
          </cell>
          <cell r="L288">
            <v>0</v>
          </cell>
          <cell r="M288">
            <v>78</v>
          </cell>
          <cell r="N288">
            <v>0</v>
          </cell>
          <cell r="O288">
            <v>23.32</v>
          </cell>
          <cell r="P288">
            <v>0</v>
          </cell>
          <cell r="Q288">
            <v>74</v>
          </cell>
          <cell r="R288">
            <v>0</v>
          </cell>
          <cell r="S288">
            <v>13</v>
          </cell>
          <cell r="T288">
            <v>13</v>
          </cell>
        </row>
        <row r="288">
          <cell r="V288">
            <v>74</v>
          </cell>
        </row>
        <row r="289">
          <cell r="B289">
            <v>6454</v>
          </cell>
          <cell r="C289" t="str">
            <v>杨秀娟</v>
          </cell>
          <cell r="D289">
            <v>571</v>
          </cell>
          <cell r="E289" t="str">
            <v>高新区民丰大道店</v>
          </cell>
          <cell r="F289" t="str">
            <v>东南片区</v>
          </cell>
          <cell r="G289">
            <v>8.41560480086251</v>
          </cell>
          <cell r="H289">
            <v>16.089777</v>
          </cell>
          <cell r="I289">
            <v>12.647812</v>
          </cell>
          <cell r="J289">
            <v>4.44894267433594</v>
          </cell>
          <cell r="K289">
            <v>3.35016464750488</v>
          </cell>
          <cell r="L289">
            <v>1063</v>
          </cell>
          <cell r="M289">
            <v>968</v>
          </cell>
          <cell r="N289">
            <v>130.08</v>
          </cell>
          <cell r="O289">
            <v>130.66</v>
          </cell>
          <cell r="P289">
            <v>739</v>
          </cell>
          <cell r="Q289">
            <v>692</v>
          </cell>
          <cell r="R289">
            <v>29</v>
          </cell>
          <cell r="S289">
            <v>26</v>
          </cell>
          <cell r="T289">
            <v>-3</v>
          </cell>
          <cell r="U289">
            <v>6</v>
          </cell>
          <cell r="V289">
            <v>-53</v>
          </cell>
          <cell r="W289">
            <v>36</v>
          </cell>
          <cell r="X289">
            <v>-0.0635994587280108</v>
          </cell>
        </row>
        <row r="290">
          <cell r="B290">
            <v>12451</v>
          </cell>
          <cell r="C290" t="str">
            <v>李雪</v>
          </cell>
          <cell r="D290">
            <v>570</v>
          </cell>
          <cell r="E290" t="str">
            <v>青羊浣花滨河路店</v>
          </cell>
          <cell r="F290" t="str">
            <v>西北片区</v>
          </cell>
          <cell r="G290">
            <v>0.506015759766619</v>
          </cell>
          <cell r="H290">
            <v>2.249992</v>
          </cell>
          <cell r="I290">
            <v>2.014954</v>
          </cell>
          <cell r="J290">
            <v>0.58935408915744</v>
          </cell>
          <cell r="K290">
            <v>0.563637720828052</v>
          </cell>
          <cell r="L290">
            <v>448</v>
          </cell>
          <cell r="M290">
            <v>628</v>
          </cell>
          <cell r="N290">
            <v>48.28</v>
          </cell>
          <cell r="O290">
            <v>32.42</v>
          </cell>
          <cell r="P290">
            <v>388</v>
          </cell>
          <cell r="Q290">
            <v>430</v>
          </cell>
          <cell r="R290">
            <v>27</v>
          </cell>
          <cell r="S290">
            <v>29</v>
          </cell>
          <cell r="T290">
            <v>2</v>
          </cell>
          <cell r="U290">
            <v>12</v>
          </cell>
          <cell r="V290">
            <v>30</v>
          </cell>
        </row>
        <row r="290">
          <cell r="X290">
            <v>0.108247422680412</v>
          </cell>
        </row>
        <row r="291">
          <cell r="B291">
            <v>12147</v>
          </cell>
          <cell r="C291" t="str">
            <v>沈长英</v>
          </cell>
          <cell r="D291">
            <v>570</v>
          </cell>
          <cell r="E291" t="str">
            <v>青羊浣花滨河路店</v>
          </cell>
          <cell r="F291" t="str">
            <v>西北片区</v>
          </cell>
          <cell r="G291">
            <v>0.812865074835112</v>
          </cell>
          <cell r="H291">
            <v>2.518167</v>
          </cell>
          <cell r="I291">
            <v>2.330192</v>
          </cell>
          <cell r="J291">
            <v>0.780268164543959</v>
          </cell>
          <cell r="K291">
            <v>0.68408967904836</v>
          </cell>
          <cell r="L291">
            <v>500</v>
          </cell>
          <cell r="M291">
            <v>473</v>
          </cell>
          <cell r="N291">
            <v>45.13</v>
          </cell>
          <cell r="O291">
            <v>49.26</v>
          </cell>
          <cell r="P291">
            <v>436</v>
          </cell>
          <cell r="Q291">
            <v>380</v>
          </cell>
          <cell r="R291">
            <v>26</v>
          </cell>
          <cell r="S291">
            <v>27</v>
          </cell>
          <cell r="T291">
            <v>1</v>
          </cell>
          <cell r="U291">
            <v>12</v>
          </cell>
          <cell r="V291">
            <v>-68</v>
          </cell>
          <cell r="W291">
            <v>48</v>
          </cell>
          <cell r="X291">
            <v>-0.128440366972477</v>
          </cell>
        </row>
        <row r="292">
          <cell r="B292">
            <v>12225</v>
          </cell>
          <cell r="C292" t="str">
            <v>罗豪</v>
          </cell>
          <cell r="D292">
            <v>570</v>
          </cell>
          <cell r="E292" t="str">
            <v>青羊浣花滨河路店</v>
          </cell>
          <cell r="F292" t="str">
            <v>西北片区</v>
          </cell>
          <cell r="G292">
            <v>0.736152746067988</v>
          </cell>
          <cell r="H292">
            <v>2.63116</v>
          </cell>
          <cell r="I292">
            <v>1.186023</v>
          </cell>
          <cell r="J292">
            <v>0.747503964399939</v>
          </cell>
          <cell r="K292">
            <v>0.23331854500002</v>
          </cell>
          <cell r="L292">
            <v>481</v>
          </cell>
          <cell r="M292">
            <v>355</v>
          </cell>
          <cell r="N292">
            <v>53.72</v>
          </cell>
          <cell r="O292">
            <v>33.41</v>
          </cell>
          <cell r="P292">
            <v>411</v>
          </cell>
          <cell r="Q292">
            <v>316</v>
          </cell>
          <cell r="R292">
            <v>25</v>
          </cell>
          <cell r="S292">
            <v>19</v>
          </cell>
          <cell r="T292">
            <v>-6</v>
          </cell>
          <cell r="U292">
            <v>12</v>
          </cell>
          <cell r="V292">
            <v>-107</v>
          </cell>
          <cell r="W292">
            <v>72</v>
          </cell>
          <cell r="X292">
            <v>-0.231143552311436</v>
          </cell>
        </row>
        <row r="293">
          <cell r="B293">
            <v>11537</v>
          </cell>
          <cell r="C293" t="str">
            <v>王娅</v>
          </cell>
          <cell r="D293">
            <v>570</v>
          </cell>
          <cell r="E293" t="str">
            <v>大石西路店</v>
          </cell>
          <cell r="F293" t="str">
            <v>西北片区</v>
          </cell>
          <cell r="G293">
            <v>1.63752260908169</v>
          </cell>
          <cell r="H293">
            <v>4.875305</v>
          </cell>
          <cell r="I293">
            <v>0.915787</v>
          </cell>
          <cell r="J293">
            <v>1.336577033733</v>
          </cell>
          <cell r="K293">
            <v>0.18834049629597</v>
          </cell>
          <cell r="L293">
            <v>657</v>
          </cell>
          <cell r="M293">
            <v>134</v>
          </cell>
          <cell r="N293">
            <v>96.35</v>
          </cell>
          <cell r="O293">
            <v>68.34</v>
          </cell>
          <cell r="P293">
            <v>462</v>
          </cell>
          <cell r="Q293">
            <v>181</v>
          </cell>
          <cell r="R293">
            <v>19</v>
          </cell>
          <cell r="S293">
            <v>5</v>
          </cell>
          <cell r="T293">
            <v>-14</v>
          </cell>
          <cell r="U293">
            <v>8</v>
          </cell>
          <cell r="V293">
            <v>51</v>
          </cell>
        </row>
        <row r="293">
          <cell r="X293">
            <v>-0.608225108225108</v>
          </cell>
        </row>
        <row r="294">
          <cell r="B294">
            <v>7947</v>
          </cell>
          <cell r="C294" t="str">
            <v>高艳</v>
          </cell>
          <cell r="D294">
            <v>549</v>
          </cell>
          <cell r="E294" t="str">
            <v>大邑东壕沟店</v>
          </cell>
          <cell r="F294" t="str">
            <v>大邑片区</v>
          </cell>
          <cell r="G294">
            <v>6.51149521182141</v>
          </cell>
          <cell r="H294">
            <v>4.02264</v>
          </cell>
          <cell r="I294">
            <v>4.306597</v>
          </cell>
          <cell r="J294">
            <v>1.18357267298383</v>
          </cell>
          <cell r="K294">
            <v>1.17588845783898</v>
          </cell>
          <cell r="L294">
            <v>479</v>
          </cell>
          <cell r="M294">
            <v>456</v>
          </cell>
          <cell r="N294">
            <v>81.19</v>
          </cell>
          <cell r="O294">
            <v>94.44</v>
          </cell>
          <cell r="P294">
            <v>438</v>
          </cell>
          <cell r="Q294">
            <v>450</v>
          </cell>
          <cell r="R294">
            <v>26</v>
          </cell>
          <cell r="S294">
            <v>21</v>
          </cell>
          <cell r="T294">
            <v>-5</v>
          </cell>
          <cell r="U294">
            <v>6</v>
          </cell>
          <cell r="V294">
            <v>6</v>
          </cell>
        </row>
        <row r="294">
          <cell r="X294">
            <v>0.0273972602739726</v>
          </cell>
        </row>
        <row r="295">
          <cell r="B295">
            <v>12538</v>
          </cell>
          <cell r="C295" t="str">
            <v>赵晓丹</v>
          </cell>
          <cell r="D295">
            <v>549</v>
          </cell>
          <cell r="E295" t="str">
            <v>大邑东壕沟店</v>
          </cell>
          <cell r="F295" t="str">
            <v>大邑片区</v>
          </cell>
          <cell r="G295">
            <v>0.467659595383057</v>
          </cell>
          <cell r="H295">
            <v>1.911713</v>
          </cell>
          <cell r="I295">
            <v>2.294847</v>
          </cell>
          <cell r="J295">
            <v>0.550186147075968</v>
          </cell>
          <cell r="K295">
            <v>0.59097803999999</v>
          </cell>
          <cell r="L295">
            <v>403</v>
          </cell>
          <cell r="M295">
            <v>471</v>
          </cell>
          <cell r="N295">
            <v>42.86</v>
          </cell>
          <cell r="O295">
            <v>48.72</v>
          </cell>
          <cell r="P295">
            <v>395</v>
          </cell>
          <cell r="Q295">
            <v>429</v>
          </cell>
          <cell r="R295">
            <v>26</v>
          </cell>
          <cell r="S295">
            <v>27</v>
          </cell>
          <cell r="T295">
            <v>1</v>
          </cell>
          <cell r="U295">
            <v>12</v>
          </cell>
          <cell r="V295">
            <v>22</v>
          </cell>
        </row>
        <row r="295">
          <cell r="X295">
            <v>0.0860759493670886</v>
          </cell>
        </row>
        <row r="296">
          <cell r="B296">
            <v>7687</v>
          </cell>
          <cell r="C296" t="str">
            <v>彭蓉</v>
          </cell>
          <cell r="D296">
            <v>549</v>
          </cell>
          <cell r="E296" t="str">
            <v>大邑东壕沟店</v>
          </cell>
          <cell r="F296" t="str">
            <v>大邑片区</v>
          </cell>
          <cell r="G296">
            <v>7.34437192415018</v>
          </cell>
          <cell r="H296">
            <v>4.414612</v>
          </cell>
          <cell r="I296">
            <v>4.361613</v>
          </cell>
          <cell r="J296">
            <v>1.19506722891096</v>
          </cell>
          <cell r="K296">
            <v>1.03034356079201</v>
          </cell>
          <cell r="L296">
            <v>625</v>
          </cell>
          <cell r="M296">
            <v>543</v>
          </cell>
          <cell r="N296">
            <v>70.61</v>
          </cell>
          <cell r="O296">
            <v>80.32</v>
          </cell>
          <cell r="P296">
            <v>485</v>
          </cell>
          <cell r="Q296">
            <v>455</v>
          </cell>
          <cell r="R296">
            <v>29</v>
          </cell>
          <cell r="S296">
            <v>28</v>
          </cell>
          <cell r="T296">
            <v>-1</v>
          </cell>
          <cell r="U296">
            <v>6</v>
          </cell>
          <cell r="V296">
            <v>-36</v>
          </cell>
          <cell r="W296">
            <v>36</v>
          </cell>
          <cell r="X296">
            <v>-0.0618556701030928</v>
          </cell>
        </row>
        <row r="297">
          <cell r="B297">
            <v>12184</v>
          </cell>
          <cell r="C297" t="str">
            <v>牟彩云</v>
          </cell>
          <cell r="D297">
            <v>549</v>
          </cell>
          <cell r="E297" t="str">
            <v>大邑东壕沟店</v>
          </cell>
          <cell r="F297" t="str">
            <v>大邑片区</v>
          </cell>
          <cell r="G297">
            <v>0.77450891045155</v>
          </cell>
          <cell r="H297">
            <v>3.423516</v>
          </cell>
          <cell r="I297">
            <v>3.66072</v>
          </cell>
          <cell r="J297">
            <v>0.907644583546019</v>
          </cell>
          <cell r="K297">
            <v>0.85280506322404</v>
          </cell>
          <cell r="L297">
            <v>508</v>
          </cell>
          <cell r="M297">
            <v>447</v>
          </cell>
          <cell r="N297">
            <v>73.78</v>
          </cell>
          <cell r="O297">
            <v>81.9</v>
          </cell>
          <cell r="P297">
            <v>434</v>
          </cell>
          <cell r="Q297">
            <v>368</v>
          </cell>
          <cell r="R297">
            <v>29</v>
          </cell>
          <cell r="S297">
            <v>26</v>
          </cell>
          <cell r="T297">
            <v>-3</v>
          </cell>
          <cell r="U297">
            <v>12</v>
          </cell>
          <cell r="V297">
            <v>-78</v>
          </cell>
          <cell r="W297">
            <v>48</v>
          </cell>
          <cell r="X297">
            <v>-0.152073732718894</v>
          </cell>
        </row>
        <row r="298">
          <cell r="B298">
            <v>10849</v>
          </cell>
          <cell r="C298" t="str">
            <v>熊琴</v>
          </cell>
          <cell r="D298">
            <v>546</v>
          </cell>
          <cell r="E298" t="str">
            <v>榕声路店</v>
          </cell>
          <cell r="F298" t="str">
            <v>东南片区</v>
          </cell>
          <cell r="G298">
            <v>2.6293034309995</v>
          </cell>
          <cell r="H298">
            <v>7.449161</v>
          </cell>
          <cell r="I298">
            <v>6.582126</v>
          </cell>
          <cell r="J298">
            <v>2.38942738441002</v>
          </cell>
          <cell r="K298">
            <v>2.12433852545456</v>
          </cell>
          <cell r="L298">
            <v>1259</v>
          </cell>
          <cell r="M298">
            <v>1017</v>
          </cell>
          <cell r="N298">
            <v>60.97</v>
          </cell>
          <cell r="O298">
            <v>64.71</v>
          </cell>
          <cell r="P298">
            <v>696</v>
          </cell>
          <cell r="Q298">
            <v>639</v>
          </cell>
          <cell r="R298">
            <v>25</v>
          </cell>
          <cell r="S298">
            <v>25</v>
          </cell>
          <cell r="T298">
            <v>0</v>
          </cell>
          <cell r="U298">
            <v>6</v>
          </cell>
          <cell r="V298">
            <v>-63</v>
          </cell>
          <cell r="W298">
            <v>48</v>
          </cell>
          <cell r="X298">
            <v>-0.0818965517241379</v>
          </cell>
        </row>
        <row r="299">
          <cell r="B299">
            <v>6123</v>
          </cell>
          <cell r="C299" t="str">
            <v>王芳</v>
          </cell>
          <cell r="D299">
            <v>546</v>
          </cell>
          <cell r="E299" t="str">
            <v>榕声路店</v>
          </cell>
          <cell r="F299" t="str">
            <v>东南片区</v>
          </cell>
          <cell r="G299">
            <v>8.60190617072552</v>
          </cell>
          <cell r="H299">
            <v>8.572097</v>
          </cell>
          <cell r="I299">
            <v>6.666768</v>
          </cell>
          <cell r="J299">
            <v>2.60698400914795</v>
          </cell>
          <cell r="K299">
            <v>1.75595997811451</v>
          </cell>
          <cell r="L299">
            <v>1101</v>
          </cell>
          <cell r="M299">
            <v>953</v>
          </cell>
          <cell r="N299">
            <v>70.02</v>
          </cell>
          <cell r="O299">
            <v>69.83</v>
          </cell>
          <cell r="P299">
            <v>800</v>
          </cell>
          <cell r="Q299">
            <v>637</v>
          </cell>
          <cell r="R299">
            <v>28</v>
          </cell>
          <cell r="S299">
            <v>29</v>
          </cell>
          <cell r="T299">
            <v>1</v>
          </cell>
          <cell r="U299">
            <v>6</v>
          </cell>
          <cell r="V299">
            <v>-169</v>
          </cell>
          <cell r="W299">
            <v>72</v>
          </cell>
          <cell r="X299">
            <v>-0.20375</v>
          </cell>
        </row>
        <row r="300">
          <cell r="B300">
            <v>11377</v>
          </cell>
          <cell r="C300" t="str">
            <v>张丽</v>
          </cell>
          <cell r="D300">
            <v>546</v>
          </cell>
          <cell r="E300" t="str">
            <v>榕声路店</v>
          </cell>
          <cell r="F300" t="str">
            <v>东南片区</v>
          </cell>
          <cell r="G300">
            <v>1.8238239789447</v>
          </cell>
          <cell r="H300">
            <v>5.273247</v>
          </cell>
          <cell r="I300">
            <v>7.654019</v>
          </cell>
          <cell r="J300">
            <v>1.70975268643995</v>
          </cell>
          <cell r="K300">
            <v>2.79285698005078</v>
          </cell>
          <cell r="L300">
            <v>1157</v>
          </cell>
          <cell r="M300">
            <v>1268</v>
          </cell>
          <cell r="N300">
            <v>65.59</v>
          </cell>
          <cell r="O300">
            <v>60.39</v>
          </cell>
          <cell r="P300">
            <v>516</v>
          </cell>
          <cell r="Q300">
            <v>724</v>
          </cell>
          <cell r="R300">
            <v>24</v>
          </cell>
          <cell r="S300">
            <v>26</v>
          </cell>
          <cell r="T300">
            <v>2</v>
          </cell>
          <cell r="U300">
            <v>8</v>
          </cell>
          <cell r="V300">
            <v>200</v>
          </cell>
        </row>
        <row r="300">
          <cell r="X300">
            <v>0.403100775193798</v>
          </cell>
        </row>
        <row r="301">
          <cell r="B301">
            <v>12437</v>
          </cell>
          <cell r="C301" t="str">
            <v>夏燕</v>
          </cell>
          <cell r="D301">
            <v>546</v>
          </cell>
          <cell r="E301" t="str">
            <v>榕声路店</v>
          </cell>
          <cell r="F301" t="str">
            <v>东南片区</v>
          </cell>
          <cell r="G301">
            <v>0.506015759766619</v>
          </cell>
          <cell r="H301">
            <v>1.768735</v>
          </cell>
          <cell r="I301">
            <v>1.842279</v>
          </cell>
          <cell r="J301">
            <v>0.63038299000001</v>
          </cell>
          <cell r="K301">
            <v>0.611832476127</v>
          </cell>
          <cell r="L301">
            <v>409</v>
          </cell>
          <cell r="M301">
            <v>505</v>
          </cell>
          <cell r="N301">
            <v>33.25</v>
          </cell>
          <cell r="O301">
            <v>36.4</v>
          </cell>
          <cell r="P301">
            <v>363</v>
          </cell>
          <cell r="Q301">
            <v>350</v>
          </cell>
          <cell r="R301">
            <v>27</v>
          </cell>
          <cell r="S301">
            <v>26</v>
          </cell>
          <cell r="T301">
            <v>-1</v>
          </cell>
          <cell r="U301">
            <v>12</v>
          </cell>
          <cell r="V301">
            <v>-25</v>
          </cell>
          <cell r="W301">
            <v>18</v>
          </cell>
          <cell r="X301">
            <v>-0.0358126721763085</v>
          </cell>
        </row>
        <row r="302">
          <cell r="B302">
            <v>12227</v>
          </cell>
          <cell r="C302" t="str">
            <v>刁文芳</v>
          </cell>
          <cell r="D302">
            <v>546</v>
          </cell>
          <cell r="E302" t="str">
            <v>榕声路店</v>
          </cell>
          <cell r="F302" t="str">
            <v>东南片区</v>
          </cell>
          <cell r="G302">
            <v>0.736152746067988</v>
          </cell>
          <cell r="H302">
            <v>3.479222</v>
          </cell>
          <cell r="I302">
            <v>2.720884</v>
          </cell>
          <cell r="J302">
            <v>1.10804657000006</v>
          </cell>
          <cell r="K302">
            <v>0.957571742131964</v>
          </cell>
          <cell r="L302">
            <v>445</v>
          </cell>
          <cell r="M302">
            <v>580</v>
          </cell>
          <cell r="N302">
            <v>51.96</v>
          </cell>
          <cell r="O302">
            <v>46.99</v>
          </cell>
          <cell r="P302">
            <v>475</v>
          </cell>
          <cell r="Q302">
            <v>418</v>
          </cell>
          <cell r="R302">
            <v>27</v>
          </cell>
          <cell r="S302">
            <v>26</v>
          </cell>
          <cell r="T302">
            <v>-1</v>
          </cell>
          <cell r="U302">
            <v>12</v>
          </cell>
          <cell r="V302">
            <v>-69</v>
          </cell>
          <cell r="W302">
            <v>48</v>
          </cell>
          <cell r="X302">
            <v>-0.12</v>
          </cell>
        </row>
        <row r="303">
          <cell r="B303">
            <v>12211</v>
          </cell>
          <cell r="C303" t="str">
            <v>曾巧玲</v>
          </cell>
          <cell r="D303">
            <v>546</v>
          </cell>
          <cell r="E303" t="str">
            <v>榕声路店</v>
          </cell>
          <cell r="F303" t="str">
            <v>东南片区</v>
          </cell>
          <cell r="G303">
            <v>0.736152746067988</v>
          </cell>
          <cell r="H303">
            <v>3.894889</v>
          </cell>
          <cell r="I303">
            <v>2.881761</v>
          </cell>
          <cell r="J303">
            <v>1.26490059999999</v>
          </cell>
          <cell r="K303">
            <v>0.857318978400029</v>
          </cell>
          <cell r="L303">
            <v>443</v>
          </cell>
          <cell r="M303">
            <v>481</v>
          </cell>
          <cell r="N303">
            <v>57.36</v>
          </cell>
          <cell r="O303">
            <v>59.91</v>
          </cell>
          <cell r="P303">
            <v>536</v>
          </cell>
          <cell r="Q303">
            <v>391</v>
          </cell>
          <cell r="R303">
            <v>27</v>
          </cell>
          <cell r="S303">
            <v>27</v>
          </cell>
          <cell r="T303">
            <v>0</v>
          </cell>
          <cell r="U303">
            <v>12</v>
          </cell>
          <cell r="V303">
            <v>-157</v>
          </cell>
          <cell r="W303">
            <v>72</v>
          </cell>
          <cell r="X303">
            <v>-0.270522388059701</v>
          </cell>
        </row>
        <row r="304">
          <cell r="B304">
            <v>12669</v>
          </cell>
          <cell r="C304" t="str">
            <v>李馨怡</v>
          </cell>
          <cell r="D304">
            <v>545</v>
          </cell>
          <cell r="E304" t="str">
            <v>龙潭西路店</v>
          </cell>
          <cell r="F304" t="str">
            <v>东南片区</v>
          </cell>
          <cell r="G304">
            <v>0.327933567985797</v>
          </cell>
          <cell r="H304">
            <v>1.916766</v>
          </cell>
          <cell r="I304">
            <v>2.62286</v>
          </cell>
          <cell r="J304">
            <v>0.60889057000003</v>
          </cell>
          <cell r="K304">
            <v>0.781321294615332</v>
          </cell>
          <cell r="L304">
            <v>272</v>
          </cell>
          <cell r="M304">
            <v>497</v>
          </cell>
          <cell r="N304">
            <v>53.69</v>
          </cell>
          <cell r="O304">
            <v>52.77</v>
          </cell>
          <cell r="P304">
            <v>309</v>
          </cell>
          <cell r="Q304">
            <v>375</v>
          </cell>
          <cell r="R304">
            <v>24</v>
          </cell>
          <cell r="S304">
            <v>27</v>
          </cell>
          <cell r="T304">
            <v>3</v>
          </cell>
        </row>
        <row r="304">
          <cell r="V304">
            <v>66</v>
          </cell>
        </row>
        <row r="304">
          <cell r="X304">
            <v>0.213592233009709</v>
          </cell>
        </row>
        <row r="305">
          <cell r="B305">
            <v>11143</v>
          </cell>
          <cell r="C305" t="str">
            <v>张杰</v>
          </cell>
          <cell r="D305">
            <v>545</v>
          </cell>
          <cell r="E305" t="str">
            <v>龙潭西路店</v>
          </cell>
          <cell r="F305" t="str">
            <v>东南片区</v>
          </cell>
          <cell r="G305">
            <v>2.44026233510908</v>
          </cell>
          <cell r="H305">
            <v>3.748769</v>
          </cell>
          <cell r="I305">
            <v>3.399691</v>
          </cell>
          <cell r="J305">
            <v>0.987450635468005</v>
          </cell>
          <cell r="K305">
            <v>0.913731522729969</v>
          </cell>
          <cell r="L305">
            <v>628</v>
          </cell>
          <cell r="M305">
            <v>572</v>
          </cell>
          <cell r="N305">
            <v>68.53</v>
          </cell>
          <cell r="O305">
            <v>59.44</v>
          </cell>
          <cell r="P305">
            <v>537</v>
          </cell>
          <cell r="Q305">
            <v>451</v>
          </cell>
          <cell r="R305">
            <v>25</v>
          </cell>
          <cell r="S305">
            <v>25</v>
          </cell>
          <cell r="T305">
            <v>0</v>
          </cell>
          <cell r="U305">
            <v>6</v>
          </cell>
          <cell r="V305">
            <v>-92</v>
          </cell>
          <cell r="W305">
            <v>48</v>
          </cell>
          <cell r="X305">
            <v>-0.160148975791434</v>
          </cell>
        </row>
        <row r="306">
          <cell r="B306">
            <v>9320</v>
          </cell>
          <cell r="C306" t="str">
            <v>熊小玲</v>
          </cell>
          <cell r="D306">
            <v>539</v>
          </cell>
          <cell r="E306" t="str">
            <v>大邑子龙店</v>
          </cell>
          <cell r="F306" t="str">
            <v>大邑片区</v>
          </cell>
          <cell r="G306">
            <v>5.522454115931</v>
          </cell>
          <cell r="H306">
            <v>8.059272</v>
          </cell>
          <cell r="I306">
            <v>8.07682</v>
          </cell>
          <cell r="J306">
            <v>2.33434170343342</v>
          </cell>
          <cell r="K306">
            <v>2.20537164490403</v>
          </cell>
          <cell r="L306">
            <v>1054</v>
          </cell>
          <cell r="M306">
            <v>1037</v>
          </cell>
          <cell r="N306">
            <v>72.62</v>
          </cell>
          <cell r="O306">
            <v>77.89</v>
          </cell>
          <cell r="P306">
            <v>762</v>
          </cell>
          <cell r="Q306">
            <v>761</v>
          </cell>
          <cell r="R306">
            <v>30</v>
          </cell>
          <cell r="S306">
            <v>29</v>
          </cell>
          <cell r="T306">
            <v>-1</v>
          </cell>
          <cell r="U306">
            <v>6</v>
          </cell>
        </row>
        <row r="306">
          <cell r="X306">
            <v>-0.00131233595800525</v>
          </cell>
        </row>
        <row r="307">
          <cell r="B307">
            <v>6733</v>
          </cell>
          <cell r="C307" t="str">
            <v>李秀辉</v>
          </cell>
          <cell r="D307">
            <v>539</v>
          </cell>
          <cell r="E307" t="str">
            <v>大邑子龙店</v>
          </cell>
          <cell r="F307" t="str">
            <v>大邑片区</v>
          </cell>
          <cell r="G307">
            <v>8.17724863647895</v>
          </cell>
          <cell r="H307">
            <v>5.930077</v>
          </cell>
          <cell r="I307">
            <v>6.54029</v>
          </cell>
          <cell r="J307">
            <v>1.67859717193267</v>
          </cell>
          <cell r="K307">
            <v>1.62671554936177</v>
          </cell>
          <cell r="L307">
            <v>860</v>
          </cell>
          <cell r="M307">
            <v>894</v>
          </cell>
          <cell r="N307">
            <v>68.49</v>
          </cell>
          <cell r="O307">
            <v>73.16</v>
          </cell>
          <cell r="P307">
            <v>629</v>
          </cell>
          <cell r="Q307">
            <v>652</v>
          </cell>
          <cell r="R307">
            <v>28</v>
          </cell>
          <cell r="S307">
            <v>28</v>
          </cell>
          <cell r="T307">
            <v>0</v>
          </cell>
          <cell r="U307">
            <v>6</v>
          </cell>
          <cell r="V307">
            <v>17</v>
          </cell>
        </row>
        <row r="307">
          <cell r="X307">
            <v>0.0365659777424483</v>
          </cell>
        </row>
        <row r="308">
          <cell r="B308">
            <v>4024</v>
          </cell>
          <cell r="C308" t="str">
            <v>向海英</v>
          </cell>
          <cell r="D308">
            <v>517</v>
          </cell>
          <cell r="E308" t="str">
            <v>青羊区北东街店</v>
          </cell>
          <cell r="F308" t="str">
            <v>城中片区</v>
          </cell>
          <cell r="G308">
            <v>16.7251938419584</v>
          </cell>
          <cell r="H308">
            <v>16.494517</v>
          </cell>
          <cell r="I308">
            <v>14.687049</v>
          </cell>
          <cell r="J308">
            <v>4.11832445915802</v>
          </cell>
          <cell r="K308">
            <v>3.0921724589009</v>
          </cell>
          <cell r="L308">
            <v>1277</v>
          </cell>
          <cell r="M308">
            <v>1104</v>
          </cell>
          <cell r="N308">
            <v>105.06</v>
          </cell>
          <cell r="O308">
            <v>132.81</v>
          </cell>
          <cell r="P308">
            <v>636</v>
          </cell>
          <cell r="Q308">
            <v>476</v>
          </cell>
          <cell r="R308">
            <v>28</v>
          </cell>
          <cell r="S308">
            <v>26</v>
          </cell>
          <cell r="T308">
            <v>-2</v>
          </cell>
          <cell r="U308">
            <v>6</v>
          </cell>
          <cell r="V308">
            <v>-166</v>
          </cell>
          <cell r="W308">
            <v>72</v>
          </cell>
          <cell r="X308">
            <v>-0.251572327044025</v>
          </cell>
        </row>
        <row r="309">
          <cell r="B309">
            <v>4022</v>
          </cell>
          <cell r="C309" t="str">
            <v>罗玮</v>
          </cell>
          <cell r="D309">
            <v>517</v>
          </cell>
          <cell r="E309" t="str">
            <v>青羊区北东街店</v>
          </cell>
          <cell r="F309" t="str">
            <v>城中片区</v>
          </cell>
          <cell r="G309">
            <v>2.4210842529173</v>
          </cell>
          <cell r="H309">
            <v>15.661408</v>
          </cell>
          <cell r="I309">
            <v>13.359047</v>
          </cell>
          <cell r="J309">
            <v>4.04030652625697</v>
          </cell>
          <cell r="K309">
            <v>2.93661615592996</v>
          </cell>
          <cell r="L309">
            <v>1374</v>
          </cell>
          <cell r="M309">
            <v>1252</v>
          </cell>
          <cell r="N309">
            <v>87.58</v>
          </cell>
          <cell r="O309">
            <v>106.7</v>
          </cell>
          <cell r="P309">
            <v>717</v>
          </cell>
          <cell r="Q309">
            <v>555</v>
          </cell>
          <cell r="R309">
            <v>27</v>
          </cell>
          <cell r="S309">
            <v>28</v>
          </cell>
          <cell r="T309">
            <v>1</v>
          </cell>
          <cell r="U309">
            <v>6</v>
          </cell>
          <cell r="V309">
            <v>-168</v>
          </cell>
          <cell r="W309">
            <v>72</v>
          </cell>
          <cell r="X309">
            <v>-0.225941422594142</v>
          </cell>
        </row>
        <row r="310">
          <cell r="B310">
            <v>12471</v>
          </cell>
          <cell r="C310" t="str">
            <v>李莹</v>
          </cell>
          <cell r="D310">
            <v>517</v>
          </cell>
          <cell r="E310" t="str">
            <v>青羊区北东街店</v>
          </cell>
          <cell r="F310" t="str">
            <v>城中片区</v>
          </cell>
          <cell r="G310">
            <v>0.489577403602235</v>
          </cell>
          <cell r="H310">
            <v>3.905949</v>
          </cell>
          <cell r="I310">
            <v>7.956619</v>
          </cell>
          <cell r="J310">
            <v>1.35278961877502</v>
          </cell>
          <cell r="K310">
            <v>2.56206751302279</v>
          </cell>
          <cell r="L310">
            <v>1181</v>
          </cell>
          <cell r="M310">
            <v>1573</v>
          </cell>
          <cell r="N310">
            <v>53.81</v>
          </cell>
          <cell r="O310">
            <v>50.58</v>
          </cell>
          <cell r="P310">
            <v>465</v>
          </cell>
          <cell r="Q310">
            <v>633</v>
          </cell>
          <cell r="R310">
            <v>24</v>
          </cell>
          <cell r="S310">
            <v>25</v>
          </cell>
          <cell r="T310">
            <v>1</v>
          </cell>
          <cell r="U310">
            <v>12</v>
          </cell>
          <cell r="V310">
            <v>156</v>
          </cell>
        </row>
        <row r="310">
          <cell r="X310">
            <v>0.361290322580645</v>
          </cell>
        </row>
        <row r="311">
          <cell r="B311">
            <v>12505</v>
          </cell>
          <cell r="C311" t="str">
            <v>曾蕾蕾</v>
          </cell>
          <cell r="D311">
            <v>517</v>
          </cell>
          <cell r="E311" t="str">
            <v>青羊区北东街店</v>
          </cell>
          <cell r="F311" t="str">
            <v>城中片区</v>
          </cell>
          <cell r="G311">
            <v>0.489577403602235</v>
          </cell>
          <cell r="H311">
            <v>10.158482</v>
          </cell>
          <cell r="I311">
            <v>8.749511</v>
          </cell>
          <cell r="J311">
            <v>3.30980128297802</v>
          </cell>
          <cell r="K311">
            <v>2.75954513126899</v>
          </cell>
          <cell r="L311">
            <v>926</v>
          </cell>
          <cell r="M311">
            <v>1260</v>
          </cell>
          <cell r="N311">
            <v>60.94</v>
          </cell>
          <cell r="O311">
            <v>69.44</v>
          </cell>
          <cell r="P311">
            <v>682</v>
          </cell>
          <cell r="Q311">
            <v>612</v>
          </cell>
          <cell r="R311">
            <v>28</v>
          </cell>
          <cell r="S311">
            <v>26</v>
          </cell>
          <cell r="T311">
            <v>-2</v>
          </cell>
          <cell r="U311">
            <v>12</v>
          </cell>
          <cell r="V311">
            <v>-82</v>
          </cell>
          <cell r="W311">
            <v>24</v>
          </cell>
          <cell r="X311">
            <v>-0.102639296187683</v>
          </cell>
        </row>
        <row r="312">
          <cell r="B312">
            <v>11872</v>
          </cell>
          <cell r="C312" t="str">
            <v>牟鑫阳</v>
          </cell>
          <cell r="D312">
            <v>517</v>
          </cell>
          <cell r="E312" t="str">
            <v>青羊区北东街店</v>
          </cell>
          <cell r="F312" t="str">
            <v>城中片区</v>
          </cell>
          <cell r="G312">
            <v>0.508755485794016</v>
          </cell>
          <cell r="H312">
            <v>14.42926</v>
          </cell>
          <cell r="I312">
            <v>14.274758</v>
          </cell>
          <cell r="J312">
            <v>3.65651744272095</v>
          </cell>
          <cell r="K312">
            <v>3.26018915224158</v>
          </cell>
          <cell r="L312">
            <v>1247</v>
          </cell>
          <cell r="M312">
            <v>1367</v>
          </cell>
          <cell r="N312">
            <v>89.85</v>
          </cell>
          <cell r="O312">
            <v>104.29</v>
          </cell>
          <cell r="P312">
            <v>624</v>
          </cell>
          <cell r="Q312">
            <v>593</v>
          </cell>
          <cell r="R312">
            <v>26</v>
          </cell>
          <cell r="S312">
            <v>26</v>
          </cell>
          <cell r="T312">
            <v>0</v>
          </cell>
          <cell r="U312">
            <v>12</v>
          </cell>
          <cell r="V312">
            <v>-43</v>
          </cell>
          <cell r="W312">
            <v>36</v>
          </cell>
          <cell r="X312">
            <v>-0.0496794871794872</v>
          </cell>
        </row>
        <row r="313">
          <cell r="B313">
            <v>12230</v>
          </cell>
          <cell r="C313" t="str">
            <v>范文静</v>
          </cell>
          <cell r="D313">
            <v>517</v>
          </cell>
          <cell r="E313" t="str">
            <v>青羊区北东街店</v>
          </cell>
          <cell r="F313" t="str">
            <v>城中片区</v>
          </cell>
          <cell r="G313">
            <v>0.738892472095386</v>
          </cell>
          <cell r="H313">
            <v>14.546903</v>
          </cell>
          <cell r="I313">
            <v>13.675724</v>
          </cell>
          <cell r="J313">
            <v>3.75578349595</v>
          </cell>
          <cell r="K313">
            <v>3.10163891036174</v>
          </cell>
          <cell r="L313">
            <v>1326</v>
          </cell>
          <cell r="M313">
            <v>1263</v>
          </cell>
          <cell r="N313">
            <v>84.97</v>
          </cell>
          <cell r="O313">
            <v>108.3</v>
          </cell>
          <cell r="P313">
            <v>664</v>
          </cell>
          <cell r="Q313">
            <v>566</v>
          </cell>
          <cell r="R313">
            <v>25</v>
          </cell>
          <cell r="S313">
            <v>25</v>
          </cell>
          <cell r="T313">
            <v>0</v>
          </cell>
          <cell r="U313">
            <v>12</v>
          </cell>
          <cell r="V313">
            <v>-110</v>
          </cell>
          <cell r="W313">
            <v>72</v>
          </cell>
          <cell r="X313">
            <v>-0.147590361445783</v>
          </cell>
        </row>
        <row r="314">
          <cell r="B314">
            <v>7006</v>
          </cell>
          <cell r="C314" t="str">
            <v>吕彩霞</v>
          </cell>
          <cell r="D314">
            <v>515</v>
          </cell>
          <cell r="E314" t="str">
            <v>崔家店</v>
          </cell>
          <cell r="F314" t="str">
            <v>城中片区</v>
          </cell>
          <cell r="G314">
            <v>8.01012534880771</v>
          </cell>
          <cell r="H314">
            <v>5.984692</v>
          </cell>
          <cell r="I314">
            <v>6.811049</v>
          </cell>
          <cell r="J314">
            <v>1.66473325647436</v>
          </cell>
          <cell r="K314">
            <v>2.19032769919698</v>
          </cell>
          <cell r="L314">
            <v>968</v>
          </cell>
          <cell r="M314">
            <v>1046</v>
          </cell>
          <cell r="N314">
            <v>63.82</v>
          </cell>
          <cell r="O314">
            <v>65.11</v>
          </cell>
          <cell r="P314">
            <v>632</v>
          </cell>
          <cell r="Q314">
            <v>681</v>
          </cell>
          <cell r="R314">
            <v>30</v>
          </cell>
          <cell r="S314">
            <v>29</v>
          </cell>
          <cell r="T314">
            <v>-1</v>
          </cell>
          <cell r="U314">
            <v>6</v>
          </cell>
          <cell r="V314">
            <v>43</v>
          </cell>
        </row>
        <row r="314">
          <cell r="X314">
            <v>0.0775316455696202</v>
          </cell>
        </row>
        <row r="315">
          <cell r="B315">
            <v>12483</v>
          </cell>
          <cell r="C315" t="str">
            <v>唐敏</v>
          </cell>
          <cell r="D315">
            <v>515</v>
          </cell>
          <cell r="E315" t="str">
            <v>崔家店</v>
          </cell>
          <cell r="F315" t="str">
            <v>城中片区</v>
          </cell>
          <cell r="G315">
            <v>0.489577403602235</v>
          </cell>
          <cell r="H315">
            <v>3.169835</v>
          </cell>
          <cell r="I315">
            <v>3.426618</v>
          </cell>
          <cell r="J315">
            <v>0.94279709416999</v>
          </cell>
          <cell r="K315">
            <v>1.11154237264793</v>
          </cell>
          <cell r="L315">
            <v>663</v>
          </cell>
          <cell r="M315">
            <v>898</v>
          </cell>
          <cell r="N315">
            <v>37.6</v>
          </cell>
          <cell r="O315">
            <v>38.16</v>
          </cell>
          <cell r="P315">
            <v>534</v>
          </cell>
          <cell r="Q315">
            <v>602</v>
          </cell>
          <cell r="R315">
            <v>26</v>
          </cell>
          <cell r="S315">
            <v>28</v>
          </cell>
          <cell r="T315">
            <v>2</v>
          </cell>
          <cell r="U315">
            <v>12</v>
          </cell>
          <cell r="V315">
            <v>56</v>
          </cell>
        </row>
        <row r="315">
          <cell r="X315">
            <v>0.127340823970037</v>
          </cell>
        </row>
        <row r="316">
          <cell r="B316">
            <v>12774</v>
          </cell>
          <cell r="C316" t="str">
            <v>王文莉</v>
          </cell>
          <cell r="D316">
            <v>515</v>
          </cell>
          <cell r="E316" t="str">
            <v>崔家店</v>
          </cell>
          <cell r="F316" t="str">
            <v>城中片区</v>
          </cell>
          <cell r="G316">
            <v>0.127933567985797</v>
          </cell>
          <cell r="H316">
            <v>0</v>
          </cell>
          <cell r="I316">
            <v>0.807995</v>
          </cell>
          <cell r="J316">
            <v>0</v>
          </cell>
          <cell r="K316">
            <v>0.282218049615389</v>
          </cell>
          <cell r="L316">
            <v>0</v>
          </cell>
          <cell r="M316">
            <v>193</v>
          </cell>
          <cell r="N316">
            <v>0</v>
          </cell>
          <cell r="O316">
            <v>41.87</v>
          </cell>
          <cell r="P316">
            <v>0</v>
          </cell>
          <cell r="Q316">
            <v>192</v>
          </cell>
          <cell r="R316">
            <v>0</v>
          </cell>
          <cell r="S316">
            <v>7</v>
          </cell>
          <cell r="T316">
            <v>7</v>
          </cell>
        </row>
        <row r="316">
          <cell r="V316">
            <v>192</v>
          </cell>
        </row>
        <row r="317">
          <cell r="B317">
            <v>7917</v>
          </cell>
          <cell r="C317" t="str">
            <v>杨伟钰</v>
          </cell>
          <cell r="D317">
            <v>515</v>
          </cell>
          <cell r="E317" t="str">
            <v>崔家店</v>
          </cell>
          <cell r="F317" t="str">
            <v>城中片区</v>
          </cell>
          <cell r="G317">
            <v>2.44026233510908</v>
          </cell>
          <cell r="H317">
            <v>9.845149</v>
          </cell>
          <cell r="I317">
            <v>7.102552</v>
          </cell>
          <cell r="J317">
            <v>2.91737641147593</v>
          </cell>
          <cell r="K317">
            <v>2.00399902662498</v>
          </cell>
          <cell r="L317">
            <v>1229</v>
          </cell>
          <cell r="M317">
            <v>973</v>
          </cell>
          <cell r="N317">
            <v>73.43</v>
          </cell>
          <cell r="O317">
            <v>73</v>
          </cell>
          <cell r="P317">
            <v>760</v>
          </cell>
          <cell r="Q317">
            <v>684</v>
          </cell>
          <cell r="R317">
            <v>27</v>
          </cell>
          <cell r="S317">
            <v>27</v>
          </cell>
          <cell r="T317">
            <v>0</v>
          </cell>
          <cell r="U317">
            <v>6</v>
          </cell>
          <cell r="V317">
            <v>-82</v>
          </cell>
          <cell r="W317">
            <v>48</v>
          </cell>
          <cell r="X317">
            <v>-0.1</v>
          </cell>
        </row>
        <row r="318">
          <cell r="B318">
            <v>12338</v>
          </cell>
          <cell r="C318" t="str">
            <v>张飘</v>
          </cell>
          <cell r="D318">
            <v>514</v>
          </cell>
          <cell r="E318" t="str">
            <v>新津邓双店</v>
          </cell>
          <cell r="F318" t="str">
            <v>新津片区</v>
          </cell>
          <cell r="G318">
            <v>0.60464589675292</v>
          </cell>
          <cell r="H318">
            <v>6.099987</v>
          </cell>
          <cell r="I318">
            <v>5.417072</v>
          </cell>
          <cell r="J318">
            <v>2.0010035879066</v>
          </cell>
          <cell r="K318">
            <v>1.65804869363041</v>
          </cell>
          <cell r="L318">
            <v>1115</v>
          </cell>
          <cell r="M318">
            <v>1020</v>
          </cell>
          <cell r="N318">
            <v>54.03</v>
          </cell>
          <cell r="O318">
            <v>53.11</v>
          </cell>
          <cell r="P318">
            <v>710</v>
          </cell>
          <cell r="Q318">
            <v>709</v>
          </cell>
          <cell r="R318">
            <v>29</v>
          </cell>
          <cell r="S318">
            <v>28</v>
          </cell>
          <cell r="T318">
            <v>-1</v>
          </cell>
          <cell r="U318">
            <v>12</v>
          </cell>
          <cell r="V318">
            <v>-13</v>
          </cell>
          <cell r="W318">
            <v>36</v>
          </cell>
          <cell r="X318">
            <v>-0.00140845070422535</v>
          </cell>
        </row>
        <row r="319">
          <cell r="B319">
            <v>12744</v>
          </cell>
          <cell r="C319" t="str">
            <v>陈亭亭</v>
          </cell>
          <cell r="D319">
            <v>514</v>
          </cell>
          <cell r="E319" t="str">
            <v>新津邓双店</v>
          </cell>
          <cell r="F319" t="str">
            <v>新津片区</v>
          </cell>
          <cell r="G319">
            <v>0.160810280314564</v>
          </cell>
          <cell r="H319">
            <v>0</v>
          </cell>
          <cell r="I319">
            <v>2.848928</v>
          </cell>
          <cell r="J319">
            <v>0</v>
          </cell>
          <cell r="K319">
            <v>0.742362196641991</v>
          </cell>
          <cell r="L319">
            <v>0</v>
          </cell>
          <cell r="M319">
            <v>669</v>
          </cell>
          <cell r="N319">
            <v>0</v>
          </cell>
          <cell r="O319">
            <v>42.58</v>
          </cell>
          <cell r="P319">
            <v>0</v>
          </cell>
          <cell r="Q319">
            <v>482</v>
          </cell>
          <cell r="R319">
            <v>0</v>
          </cell>
          <cell r="S319">
            <v>22</v>
          </cell>
          <cell r="T319">
            <v>22</v>
          </cell>
        </row>
        <row r="319">
          <cell r="V319">
            <v>482</v>
          </cell>
        </row>
        <row r="320">
          <cell r="B320">
            <v>5406</v>
          </cell>
          <cell r="C320" t="str">
            <v>张琴</v>
          </cell>
          <cell r="D320">
            <v>514</v>
          </cell>
          <cell r="E320" t="str">
            <v>新津邓双店</v>
          </cell>
          <cell r="F320" t="str">
            <v>新津片区</v>
          </cell>
          <cell r="G320">
            <v>9.16902945839676</v>
          </cell>
          <cell r="H320">
            <v>7.93529</v>
          </cell>
          <cell r="I320">
            <v>7.793931</v>
          </cell>
          <cell r="J320">
            <v>2.35260624975998</v>
          </cell>
          <cell r="K320">
            <v>2.14904358371532</v>
          </cell>
          <cell r="L320">
            <v>1273</v>
          </cell>
          <cell r="M320">
            <v>1097</v>
          </cell>
          <cell r="N320">
            <v>68.02</v>
          </cell>
          <cell r="O320">
            <v>71.05</v>
          </cell>
          <cell r="P320">
            <v>814</v>
          </cell>
          <cell r="Q320">
            <v>800</v>
          </cell>
          <cell r="R320">
            <v>25</v>
          </cell>
          <cell r="S320">
            <v>29</v>
          </cell>
          <cell r="T320">
            <v>4</v>
          </cell>
          <cell r="U320">
            <v>6</v>
          </cell>
        </row>
        <row r="320">
          <cell r="X320">
            <v>-0.0171990171990172</v>
          </cell>
        </row>
        <row r="321">
          <cell r="B321">
            <v>4330</v>
          </cell>
          <cell r="C321" t="str">
            <v>郑红艳</v>
          </cell>
          <cell r="D321">
            <v>514</v>
          </cell>
          <cell r="E321" t="str">
            <v>新津邓双店</v>
          </cell>
          <cell r="F321" t="str">
            <v>新津片区</v>
          </cell>
          <cell r="G321">
            <v>9.96355000634196</v>
          </cell>
          <cell r="H321">
            <v>7.25785</v>
          </cell>
          <cell r="I321">
            <v>6.786746</v>
          </cell>
          <cell r="J321">
            <v>2.18605923409991</v>
          </cell>
          <cell r="K321">
            <v>1.75917290143144</v>
          </cell>
          <cell r="L321">
            <v>1463</v>
          </cell>
          <cell r="M321">
            <v>1137</v>
          </cell>
          <cell r="N321">
            <v>51.22</v>
          </cell>
          <cell r="O321">
            <v>59.62</v>
          </cell>
          <cell r="P321">
            <v>874</v>
          </cell>
          <cell r="Q321">
            <v>775</v>
          </cell>
          <cell r="R321">
            <v>30</v>
          </cell>
          <cell r="S321">
            <v>28</v>
          </cell>
          <cell r="T321">
            <v>-2</v>
          </cell>
          <cell r="U321">
            <v>6</v>
          </cell>
          <cell r="V321">
            <v>-105</v>
          </cell>
          <cell r="W321">
            <v>48</v>
          </cell>
          <cell r="X321">
            <v>-0.113272311212815</v>
          </cell>
        </row>
        <row r="322">
          <cell r="B322">
            <v>11329</v>
          </cell>
          <cell r="C322" t="str">
            <v>彭燕</v>
          </cell>
          <cell r="D322">
            <v>513</v>
          </cell>
          <cell r="E322" t="str">
            <v>顺和街店</v>
          </cell>
          <cell r="F322" t="str">
            <v>西北片区</v>
          </cell>
          <cell r="G322">
            <v>1.50875548579402</v>
          </cell>
          <cell r="H322">
            <v>7.071201</v>
          </cell>
          <cell r="I322">
            <v>6.703327</v>
          </cell>
          <cell r="J322">
            <v>2.14487175042101</v>
          </cell>
          <cell r="K322">
            <v>1.87440387677267</v>
          </cell>
          <cell r="L322">
            <v>1013</v>
          </cell>
          <cell r="M322">
            <v>994</v>
          </cell>
          <cell r="N322">
            <v>76.94</v>
          </cell>
          <cell r="O322">
            <v>67.44</v>
          </cell>
          <cell r="P322">
            <v>601</v>
          </cell>
          <cell r="Q322">
            <v>594</v>
          </cell>
          <cell r="R322">
            <v>30</v>
          </cell>
          <cell r="S322">
            <v>30</v>
          </cell>
          <cell r="T322">
            <v>0</v>
          </cell>
          <cell r="U322">
            <v>8</v>
          </cell>
          <cell r="V322">
            <v>-15</v>
          </cell>
          <cell r="W322">
            <v>40</v>
          </cell>
          <cell r="X322">
            <v>-0.0116472545757072</v>
          </cell>
        </row>
        <row r="323">
          <cell r="B323">
            <v>12226</v>
          </cell>
          <cell r="C323" t="str">
            <v>徐昌宁</v>
          </cell>
          <cell r="D323">
            <v>513</v>
          </cell>
          <cell r="E323" t="str">
            <v>顺和街店</v>
          </cell>
          <cell r="F323" t="str">
            <v>西北片区</v>
          </cell>
          <cell r="G323">
            <v>0.736152746067988</v>
          </cell>
          <cell r="H323">
            <v>1.542542</v>
          </cell>
          <cell r="I323">
            <v>1.818589</v>
          </cell>
          <cell r="J323">
            <v>0.53468238710001</v>
          </cell>
          <cell r="K323">
            <v>0.55450589240002</v>
          </cell>
          <cell r="L323">
            <v>316</v>
          </cell>
          <cell r="M323">
            <v>381</v>
          </cell>
          <cell r="N323">
            <v>43.7</v>
          </cell>
          <cell r="O323">
            <v>47.73</v>
          </cell>
          <cell r="P323">
            <v>286</v>
          </cell>
          <cell r="Q323">
            <v>298</v>
          </cell>
          <cell r="R323">
            <v>27</v>
          </cell>
          <cell r="S323">
            <v>26</v>
          </cell>
          <cell r="T323">
            <v>-1</v>
          </cell>
          <cell r="U323">
            <v>12</v>
          </cell>
          <cell r="V323">
            <v>0</v>
          </cell>
        </row>
        <row r="323">
          <cell r="X323">
            <v>0.041958041958042</v>
          </cell>
        </row>
        <row r="324">
          <cell r="B324">
            <v>9760</v>
          </cell>
          <cell r="C324" t="str">
            <v>李媛</v>
          </cell>
          <cell r="D324">
            <v>513</v>
          </cell>
          <cell r="E324" t="str">
            <v>顺和街店</v>
          </cell>
          <cell r="F324" t="str">
            <v>西北片区</v>
          </cell>
          <cell r="G324">
            <v>18.6868376775748</v>
          </cell>
          <cell r="H324">
            <v>11.922685</v>
          </cell>
          <cell r="I324">
            <v>14.946324</v>
          </cell>
          <cell r="J324">
            <v>3.86798858570006</v>
          </cell>
          <cell r="K324">
            <v>4.35951168821556</v>
          </cell>
          <cell r="L324">
            <v>1440</v>
          </cell>
          <cell r="M324">
            <v>1588</v>
          </cell>
          <cell r="N324">
            <v>79.85</v>
          </cell>
          <cell r="O324">
            <v>94.12</v>
          </cell>
          <cell r="P324">
            <v>813</v>
          </cell>
          <cell r="Q324">
            <v>766</v>
          </cell>
          <cell r="R324">
            <v>29</v>
          </cell>
          <cell r="S324">
            <v>29</v>
          </cell>
          <cell r="T324">
            <v>0</v>
          </cell>
          <cell r="U324">
            <v>6</v>
          </cell>
          <cell r="V324">
            <v>-53</v>
          </cell>
          <cell r="W324">
            <v>36</v>
          </cell>
          <cell r="X324">
            <v>-0.0578105781057811</v>
          </cell>
        </row>
        <row r="325">
          <cell r="B325">
            <v>12217</v>
          </cell>
          <cell r="C325" t="str">
            <v>王琴</v>
          </cell>
          <cell r="D325">
            <v>513</v>
          </cell>
          <cell r="E325" t="str">
            <v>顺和街店</v>
          </cell>
          <cell r="F325" t="str">
            <v>西北片区</v>
          </cell>
          <cell r="G325">
            <v>0.736152746067988</v>
          </cell>
          <cell r="H325">
            <v>4.965557</v>
          </cell>
          <cell r="I325">
            <v>4.368933</v>
          </cell>
          <cell r="J325">
            <v>1.64543525068402</v>
          </cell>
          <cell r="K325">
            <v>1.33510032131899</v>
          </cell>
          <cell r="L325">
            <v>1004</v>
          </cell>
          <cell r="M325">
            <v>776</v>
          </cell>
          <cell r="N325">
            <v>59.04</v>
          </cell>
          <cell r="O325">
            <v>56.3</v>
          </cell>
          <cell r="P325">
            <v>544</v>
          </cell>
          <cell r="Q325">
            <v>478</v>
          </cell>
          <cell r="R325">
            <v>26</v>
          </cell>
          <cell r="S325">
            <v>26</v>
          </cell>
          <cell r="T325">
            <v>0</v>
          </cell>
          <cell r="U325">
            <v>12</v>
          </cell>
          <cell r="V325">
            <v>-78</v>
          </cell>
          <cell r="W325">
            <v>48</v>
          </cell>
          <cell r="X325">
            <v>-0.121323529411765</v>
          </cell>
        </row>
        <row r="326">
          <cell r="B326">
            <v>11602</v>
          </cell>
          <cell r="C326" t="str">
            <v>董华</v>
          </cell>
          <cell r="D326">
            <v>511</v>
          </cell>
          <cell r="E326" t="str">
            <v>杉板桥店</v>
          </cell>
          <cell r="F326" t="str">
            <v>城中片区</v>
          </cell>
          <cell r="G326">
            <v>1.61834452688991</v>
          </cell>
          <cell r="H326">
            <v>4.714198</v>
          </cell>
          <cell r="I326">
            <v>6.059733</v>
          </cell>
          <cell r="J326">
            <v>1.44810360295187</v>
          </cell>
          <cell r="K326">
            <v>1.75521441822214</v>
          </cell>
          <cell r="L326">
            <v>1055</v>
          </cell>
          <cell r="M326">
            <v>1013</v>
          </cell>
          <cell r="N326">
            <v>54.27</v>
          </cell>
          <cell r="O326">
            <v>59.82</v>
          </cell>
          <cell r="P326">
            <v>596</v>
          </cell>
          <cell r="Q326">
            <v>646</v>
          </cell>
          <cell r="R326">
            <v>28</v>
          </cell>
          <cell r="S326">
            <v>25</v>
          </cell>
          <cell r="T326">
            <v>-3</v>
          </cell>
          <cell r="U326">
            <v>8</v>
          </cell>
          <cell r="V326">
            <v>42</v>
          </cell>
        </row>
        <row r="326">
          <cell r="X326">
            <v>0.0838926174496644</v>
          </cell>
        </row>
        <row r="327">
          <cell r="B327">
            <v>11829</v>
          </cell>
          <cell r="C327" t="str">
            <v>姚沙</v>
          </cell>
          <cell r="D327">
            <v>511</v>
          </cell>
          <cell r="E327" t="str">
            <v>杉板桥店</v>
          </cell>
          <cell r="F327" t="str">
            <v>城中片区</v>
          </cell>
          <cell r="G327">
            <v>1.38820754058854</v>
          </cell>
          <cell r="H327">
            <v>5.485074</v>
          </cell>
          <cell r="I327">
            <v>5.706983</v>
          </cell>
          <cell r="J327">
            <v>1.67096805487297</v>
          </cell>
          <cell r="K327">
            <v>1.72746507551941</v>
          </cell>
          <cell r="L327">
            <v>797</v>
          </cell>
          <cell r="M327">
            <v>906</v>
          </cell>
          <cell r="N327">
            <v>61.77</v>
          </cell>
          <cell r="O327">
            <v>62.99</v>
          </cell>
          <cell r="P327">
            <v>599</v>
          </cell>
          <cell r="Q327">
            <v>594</v>
          </cell>
          <cell r="R327">
            <v>28</v>
          </cell>
          <cell r="S327">
            <v>26</v>
          </cell>
          <cell r="T327">
            <v>-2</v>
          </cell>
          <cell r="U327">
            <v>8</v>
          </cell>
          <cell r="V327">
            <v>-13</v>
          </cell>
          <cell r="W327">
            <v>40</v>
          </cell>
          <cell r="X327">
            <v>-0.00834724540901502</v>
          </cell>
        </row>
        <row r="328">
          <cell r="B328">
            <v>11876</v>
          </cell>
          <cell r="C328" t="str">
            <v>刘科言</v>
          </cell>
          <cell r="D328">
            <v>511</v>
          </cell>
          <cell r="E328" t="str">
            <v>杉板桥店</v>
          </cell>
          <cell r="F328" t="str">
            <v>城中片区</v>
          </cell>
          <cell r="G328">
            <v>0.508755485794016</v>
          </cell>
          <cell r="H328">
            <v>4.541082</v>
          </cell>
          <cell r="I328">
            <v>5.02735</v>
          </cell>
          <cell r="J328">
            <v>1.35848494318401</v>
          </cell>
          <cell r="K328">
            <v>1.37994485886154</v>
          </cell>
          <cell r="L328">
            <v>868</v>
          </cell>
          <cell r="M328">
            <v>874</v>
          </cell>
          <cell r="N328">
            <v>50.68</v>
          </cell>
          <cell r="O328">
            <v>57.52</v>
          </cell>
          <cell r="P328">
            <v>590</v>
          </cell>
          <cell r="Q328">
            <v>615</v>
          </cell>
          <cell r="R328">
            <v>28</v>
          </cell>
          <cell r="S328">
            <v>29</v>
          </cell>
          <cell r="T328">
            <v>1</v>
          </cell>
          <cell r="U328">
            <v>12</v>
          </cell>
          <cell r="V328">
            <v>13</v>
          </cell>
        </row>
        <row r="328">
          <cell r="X328">
            <v>0.0423728813559322</v>
          </cell>
        </row>
        <row r="329">
          <cell r="B329">
            <v>5527</v>
          </cell>
          <cell r="C329" t="str">
            <v>殷岱菊</v>
          </cell>
          <cell r="D329">
            <v>511</v>
          </cell>
          <cell r="E329" t="str">
            <v>杉板桥店</v>
          </cell>
          <cell r="F329" t="str">
            <v>城中片区</v>
          </cell>
          <cell r="G329">
            <v>8.97724863647895</v>
          </cell>
          <cell r="H329">
            <v>5.877767</v>
          </cell>
          <cell r="I329">
            <v>6.975817</v>
          </cell>
          <cell r="J329">
            <v>1.72022498505901</v>
          </cell>
          <cell r="K329">
            <v>1.85691283695813</v>
          </cell>
          <cell r="L329">
            <v>846</v>
          </cell>
          <cell r="M329">
            <v>886</v>
          </cell>
          <cell r="N329">
            <v>66.41</v>
          </cell>
          <cell r="O329">
            <v>78.73</v>
          </cell>
          <cell r="P329">
            <v>662</v>
          </cell>
          <cell r="Q329">
            <v>631</v>
          </cell>
          <cell r="R329">
            <v>26</v>
          </cell>
          <cell r="S329">
            <v>25</v>
          </cell>
          <cell r="T329">
            <v>-1</v>
          </cell>
          <cell r="U329">
            <v>6</v>
          </cell>
          <cell r="V329">
            <v>-37</v>
          </cell>
          <cell r="W329">
            <v>36</v>
          </cell>
          <cell r="X329">
            <v>-0.0468277945619335</v>
          </cell>
        </row>
        <row r="330">
          <cell r="B330">
            <v>12205</v>
          </cell>
          <cell r="C330" t="str">
            <v>王燕</v>
          </cell>
          <cell r="D330">
            <v>399</v>
          </cell>
          <cell r="E330" t="str">
            <v>天久北巷店</v>
          </cell>
          <cell r="F330" t="str">
            <v>东南片区</v>
          </cell>
          <cell r="G330">
            <v>0.736152746067988</v>
          </cell>
          <cell r="H330">
            <v>4.667641</v>
          </cell>
          <cell r="I330">
            <v>4.3719</v>
          </cell>
          <cell r="J330">
            <v>1.41014080600021</v>
          </cell>
          <cell r="K330">
            <v>1.41218935394997</v>
          </cell>
          <cell r="L330">
            <v>689</v>
          </cell>
          <cell r="M330">
            <v>683</v>
          </cell>
          <cell r="N330">
            <v>65.83</v>
          </cell>
          <cell r="O330">
            <v>64.01</v>
          </cell>
          <cell r="P330">
            <v>526</v>
          </cell>
          <cell r="Q330">
            <v>537</v>
          </cell>
          <cell r="R330">
            <v>27</v>
          </cell>
          <cell r="S330">
            <v>27</v>
          </cell>
          <cell r="T330">
            <v>0</v>
          </cell>
          <cell r="U330">
            <v>12</v>
          </cell>
          <cell r="V330">
            <v>-1</v>
          </cell>
          <cell r="W330">
            <v>3</v>
          </cell>
          <cell r="X330">
            <v>0.0209125475285171</v>
          </cell>
        </row>
        <row r="331">
          <cell r="B331">
            <v>11762</v>
          </cell>
          <cell r="C331" t="str">
            <v>欧双雪</v>
          </cell>
          <cell r="D331">
            <v>399</v>
          </cell>
          <cell r="E331" t="str">
            <v>天久北巷店</v>
          </cell>
          <cell r="F331" t="str">
            <v>东南片区</v>
          </cell>
          <cell r="G331">
            <v>0.508755485794016</v>
          </cell>
          <cell r="H331">
            <v>4.787324</v>
          </cell>
          <cell r="I331">
            <v>5.930271</v>
          </cell>
          <cell r="J331">
            <v>1.45857793932531</v>
          </cell>
          <cell r="K331">
            <v>1.740418229154</v>
          </cell>
          <cell r="L331">
            <v>493</v>
          </cell>
          <cell r="M331">
            <v>698</v>
          </cell>
          <cell r="N331">
            <v>80.73</v>
          </cell>
          <cell r="O331">
            <v>84.96</v>
          </cell>
          <cell r="P331">
            <v>527</v>
          </cell>
          <cell r="Q331">
            <v>527</v>
          </cell>
          <cell r="R331">
            <v>25</v>
          </cell>
          <cell r="S331">
            <v>26</v>
          </cell>
          <cell r="T331">
            <v>1</v>
          </cell>
          <cell r="U331">
            <v>12</v>
          </cell>
          <cell r="V331">
            <v>-12</v>
          </cell>
          <cell r="W331">
            <v>36</v>
          </cell>
          <cell r="X331">
            <v>0</v>
          </cell>
        </row>
        <row r="332">
          <cell r="B332">
            <v>5407</v>
          </cell>
          <cell r="C332" t="str">
            <v>梁兰</v>
          </cell>
          <cell r="D332">
            <v>399</v>
          </cell>
          <cell r="E332" t="str">
            <v>天久北巷店</v>
          </cell>
          <cell r="F332" t="str">
            <v>东南片区</v>
          </cell>
          <cell r="G332">
            <v>0.440262335109084</v>
          </cell>
          <cell r="H332">
            <v>9.602993</v>
          </cell>
          <cell r="I332">
            <v>9.660633</v>
          </cell>
          <cell r="J332">
            <v>3.11019444643669</v>
          </cell>
          <cell r="K332">
            <v>3.16288402035615</v>
          </cell>
          <cell r="L332">
            <v>812</v>
          </cell>
          <cell r="M332">
            <v>797</v>
          </cell>
          <cell r="N332">
            <v>118.25</v>
          </cell>
          <cell r="O332">
            <v>118.3</v>
          </cell>
          <cell r="P332">
            <v>553</v>
          </cell>
          <cell r="Q332">
            <v>551</v>
          </cell>
          <cell r="R332">
            <v>31</v>
          </cell>
          <cell r="S332">
            <v>26</v>
          </cell>
          <cell r="T332">
            <v>-5</v>
          </cell>
          <cell r="U332">
            <v>12</v>
          </cell>
          <cell r="V332">
            <v>-14</v>
          </cell>
          <cell r="W332">
            <v>36</v>
          </cell>
          <cell r="X332">
            <v>-0.00361663652802893</v>
          </cell>
        </row>
        <row r="333">
          <cell r="B333">
            <v>12440</v>
          </cell>
          <cell r="C333" t="str">
            <v>李艳萍</v>
          </cell>
          <cell r="D333">
            <v>399</v>
          </cell>
          <cell r="E333" t="str">
            <v>天久北巷店</v>
          </cell>
          <cell r="F333" t="str">
            <v>东南片区</v>
          </cell>
          <cell r="G333">
            <v>0.506015759766619</v>
          </cell>
          <cell r="H333">
            <v>4.047198</v>
          </cell>
          <cell r="I333">
            <v>4.232862</v>
          </cell>
          <cell r="J333">
            <v>1.20925310444069</v>
          </cell>
          <cell r="K333">
            <v>1.348293963266</v>
          </cell>
          <cell r="L333">
            <v>669</v>
          </cell>
          <cell r="M333">
            <v>647</v>
          </cell>
          <cell r="N333">
            <v>60.5</v>
          </cell>
          <cell r="O333">
            <v>65.42</v>
          </cell>
          <cell r="P333">
            <v>485</v>
          </cell>
          <cell r="Q333">
            <v>474</v>
          </cell>
          <cell r="R333">
            <v>26</v>
          </cell>
          <cell r="S333">
            <v>28</v>
          </cell>
          <cell r="T333">
            <v>2</v>
          </cell>
          <cell r="U333">
            <v>12</v>
          </cell>
          <cell r="V333">
            <v>-23</v>
          </cell>
          <cell r="W333">
            <v>18</v>
          </cell>
          <cell r="X333">
            <v>-0.022680412371134</v>
          </cell>
        </row>
        <row r="334">
          <cell r="B334">
            <v>11902</v>
          </cell>
          <cell r="C334" t="str">
            <v>刘珏宏</v>
          </cell>
          <cell r="D334">
            <v>391</v>
          </cell>
          <cell r="E334" t="str">
            <v>金丝街店</v>
          </cell>
          <cell r="F334" t="str">
            <v>城中片区</v>
          </cell>
          <cell r="G334">
            <v>1.322454115931</v>
          </cell>
          <cell r="H334">
            <v>3.738518</v>
          </cell>
          <cell r="I334">
            <v>3.335677</v>
          </cell>
          <cell r="J334">
            <v>1.17872322691998</v>
          </cell>
          <cell r="K334">
            <v>1.12735064852999</v>
          </cell>
          <cell r="L334">
            <v>776</v>
          </cell>
          <cell r="M334">
            <v>512</v>
          </cell>
          <cell r="N334">
            <v>63.8</v>
          </cell>
          <cell r="O334">
            <v>64.19</v>
          </cell>
          <cell r="P334">
            <v>458</v>
          </cell>
          <cell r="Q334">
            <v>429</v>
          </cell>
          <cell r="R334">
            <v>27</v>
          </cell>
          <cell r="S334">
            <v>27</v>
          </cell>
          <cell r="T334">
            <v>0</v>
          </cell>
          <cell r="U334">
            <v>8</v>
          </cell>
          <cell r="V334">
            <v>-37</v>
          </cell>
          <cell r="W334">
            <v>40</v>
          </cell>
          <cell r="X334">
            <v>-0.0633187772925764</v>
          </cell>
        </row>
        <row r="335">
          <cell r="B335">
            <v>4188</v>
          </cell>
          <cell r="C335" t="str">
            <v>黄娟</v>
          </cell>
          <cell r="D335">
            <v>391</v>
          </cell>
          <cell r="E335" t="str">
            <v>金丝街店</v>
          </cell>
          <cell r="F335" t="str">
            <v>城中片区</v>
          </cell>
          <cell r="G335">
            <v>9.51423493784881</v>
          </cell>
          <cell r="H335">
            <v>0.033501</v>
          </cell>
          <cell r="I335">
            <v>0.03026</v>
          </cell>
          <cell r="J335">
            <v>0.011898241629</v>
          </cell>
          <cell r="K335">
            <v>0.009985033076</v>
          </cell>
          <cell r="L335">
            <v>472</v>
          </cell>
          <cell r="M335">
            <v>14</v>
          </cell>
          <cell r="N335">
            <v>17.63</v>
          </cell>
          <cell r="O335">
            <v>21.61</v>
          </cell>
          <cell r="P335">
            <v>15</v>
          </cell>
          <cell r="Q335">
            <v>13</v>
          </cell>
          <cell r="R335">
            <v>11</v>
          </cell>
          <cell r="S335">
            <v>8</v>
          </cell>
          <cell r="T335">
            <v>-3</v>
          </cell>
          <cell r="U335">
            <v>6</v>
          </cell>
          <cell r="V335">
            <v>-8</v>
          </cell>
        </row>
        <row r="335">
          <cell r="X335">
            <v>-0.133333333333333</v>
          </cell>
        </row>
        <row r="336">
          <cell r="B336">
            <v>12462</v>
          </cell>
          <cell r="C336" t="str">
            <v>冯婧恩</v>
          </cell>
          <cell r="D336">
            <v>391</v>
          </cell>
          <cell r="E336" t="str">
            <v>金丝街店</v>
          </cell>
          <cell r="F336" t="str">
            <v>城中片区</v>
          </cell>
          <cell r="G336">
            <v>0.489577403602235</v>
          </cell>
          <cell r="H336">
            <v>2.87255</v>
          </cell>
          <cell r="I336">
            <v>3.02628</v>
          </cell>
          <cell r="J336">
            <v>0.974080302450029</v>
          </cell>
          <cell r="K336">
            <v>0.96055897632004</v>
          </cell>
          <cell r="L336">
            <v>663</v>
          </cell>
          <cell r="M336">
            <v>665</v>
          </cell>
          <cell r="N336">
            <v>45.62</v>
          </cell>
          <cell r="O336">
            <v>45.12</v>
          </cell>
          <cell r="P336">
            <v>462</v>
          </cell>
          <cell r="Q336">
            <v>457</v>
          </cell>
          <cell r="R336">
            <v>26</v>
          </cell>
          <cell r="S336">
            <v>29</v>
          </cell>
          <cell r="T336">
            <v>3</v>
          </cell>
          <cell r="U336">
            <v>12</v>
          </cell>
          <cell r="V336">
            <v>-17</v>
          </cell>
          <cell r="W336">
            <v>18</v>
          </cell>
          <cell r="X336">
            <v>-0.0108225108225108</v>
          </cell>
        </row>
        <row r="337">
          <cell r="B337">
            <v>4246</v>
          </cell>
          <cell r="C337" t="str">
            <v>刘樽</v>
          </cell>
          <cell r="D337">
            <v>391</v>
          </cell>
          <cell r="E337" t="str">
            <v>金丝街店</v>
          </cell>
          <cell r="F337" t="str">
            <v>城中片区</v>
          </cell>
          <cell r="G337">
            <v>15.0128650748351</v>
          </cell>
          <cell r="H337">
            <v>7.22342</v>
          </cell>
          <cell r="I337">
            <v>7.215788</v>
          </cell>
          <cell r="J337">
            <v>2.53944876088615</v>
          </cell>
          <cell r="K337">
            <v>2.62596810421384</v>
          </cell>
          <cell r="L337">
            <v>961</v>
          </cell>
          <cell r="M337">
            <v>675</v>
          </cell>
          <cell r="N337">
            <v>96.64</v>
          </cell>
          <cell r="O337">
            <v>103.84</v>
          </cell>
          <cell r="P337">
            <v>510</v>
          </cell>
          <cell r="Q337">
            <v>487</v>
          </cell>
          <cell r="R337">
            <v>24</v>
          </cell>
          <cell r="S337">
            <v>26</v>
          </cell>
          <cell r="T337">
            <v>2</v>
          </cell>
          <cell r="U337">
            <v>6</v>
          </cell>
          <cell r="V337">
            <v>-29</v>
          </cell>
          <cell r="W337">
            <v>36</v>
          </cell>
          <cell r="X337">
            <v>-0.0450980392156863</v>
          </cell>
        </row>
        <row r="338">
          <cell r="B338">
            <v>12197</v>
          </cell>
          <cell r="C338" t="str">
            <v>冯丽娟</v>
          </cell>
          <cell r="D338">
            <v>391</v>
          </cell>
          <cell r="E338" t="str">
            <v>金丝街店</v>
          </cell>
          <cell r="F338" t="str">
            <v>城中片区</v>
          </cell>
          <cell r="G338">
            <v>0.736152746067988</v>
          </cell>
          <cell r="H338">
            <v>4.425671</v>
          </cell>
          <cell r="I338">
            <v>3.652419</v>
          </cell>
          <cell r="J338">
            <v>1.46772877581692</v>
          </cell>
          <cell r="K338">
            <v>1.14544011076331</v>
          </cell>
          <cell r="L338">
            <v>771</v>
          </cell>
          <cell r="M338">
            <v>619</v>
          </cell>
          <cell r="N338">
            <v>60.92</v>
          </cell>
          <cell r="O338">
            <v>58.74</v>
          </cell>
          <cell r="P338">
            <v>536</v>
          </cell>
          <cell r="Q338">
            <v>446</v>
          </cell>
          <cell r="R338">
            <v>28</v>
          </cell>
          <cell r="S338">
            <v>28</v>
          </cell>
          <cell r="T338">
            <v>0</v>
          </cell>
          <cell r="U338">
            <v>12</v>
          </cell>
          <cell r="V338">
            <v>-102</v>
          </cell>
          <cell r="W338">
            <v>72</v>
          </cell>
          <cell r="X338">
            <v>-0.167910447761194</v>
          </cell>
        </row>
        <row r="339">
          <cell r="B339">
            <v>5701</v>
          </cell>
          <cell r="C339" t="str">
            <v>任远芳</v>
          </cell>
          <cell r="D339">
            <v>387</v>
          </cell>
          <cell r="E339" t="str">
            <v>新乐中街店</v>
          </cell>
          <cell r="F339" t="str">
            <v>东南片区</v>
          </cell>
          <cell r="G339">
            <v>8.84026233510908</v>
          </cell>
          <cell r="H339">
            <v>6.568277</v>
          </cell>
          <cell r="I339">
            <v>7.181714</v>
          </cell>
          <cell r="J339">
            <v>1.65706602028601</v>
          </cell>
          <cell r="K339">
            <v>2.00095856610542</v>
          </cell>
          <cell r="L339">
            <v>744</v>
          </cell>
          <cell r="M339">
            <v>1006</v>
          </cell>
          <cell r="N339">
            <v>72.38</v>
          </cell>
          <cell r="O339">
            <v>70.6</v>
          </cell>
          <cell r="P339">
            <v>585</v>
          </cell>
          <cell r="Q339">
            <v>612</v>
          </cell>
          <cell r="R339">
            <v>22</v>
          </cell>
          <cell r="S339">
            <v>26</v>
          </cell>
          <cell r="T339">
            <v>4</v>
          </cell>
          <cell r="U339">
            <v>6</v>
          </cell>
          <cell r="V339">
            <v>21</v>
          </cell>
        </row>
        <row r="339">
          <cell r="X339">
            <v>0.0461538461538462</v>
          </cell>
        </row>
        <row r="340">
          <cell r="B340">
            <v>10856</v>
          </cell>
          <cell r="C340" t="str">
            <v>陈会</v>
          </cell>
          <cell r="D340">
            <v>387</v>
          </cell>
          <cell r="E340" t="str">
            <v>新乐中街店</v>
          </cell>
          <cell r="F340" t="str">
            <v>东南片区</v>
          </cell>
          <cell r="G340">
            <v>3.15259110223237</v>
          </cell>
          <cell r="H340">
            <v>7.737183</v>
          </cell>
          <cell r="I340">
            <v>5.92657</v>
          </cell>
          <cell r="J340">
            <v>2.03645152120008</v>
          </cell>
          <cell r="K340">
            <v>1.57181248470468</v>
          </cell>
          <cell r="L340">
            <v>692</v>
          </cell>
          <cell r="M340">
            <v>747</v>
          </cell>
          <cell r="N340">
            <v>85.28</v>
          </cell>
          <cell r="O340">
            <v>78.67</v>
          </cell>
          <cell r="P340">
            <v>575</v>
          </cell>
          <cell r="Q340">
            <v>494</v>
          </cell>
          <cell r="R340">
            <v>27</v>
          </cell>
          <cell r="S340">
            <v>27</v>
          </cell>
          <cell r="T340">
            <v>0</v>
          </cell>
          <cell r="U340">
            <v>6</v>
          </cell>
          <cell r="V340">
            <v>-87</v>
          </cell>
          <cell r="W340">
            <v>48</v>
          </cell>
          <cell r="X340">
            <v>-0.140869565217391</v>
          </cell>
        </row>
        <row r="341">
          <cell r="B341">
            <v>5408</v>
          </cell>
          <cell r="C341" t="str">
            <v>张建 </v>
          </cell>
          <cell r="D341">
            <v>387</v>
          </cell>
          <cell r="E341" t="str">
            <v>新乐中街店</v>
          </cell>
          <cell r="F341" t="str">
            <v>东南片区</v>
          </cell>
          <cell r="G341">
            <v>9.14711165017758</v>
          </cell>
          <cell r="H341">
            <v>6.82609</v>
          </cell>
          <cell r="I341">
            <v>6.624105</v>
          </cell>
          <cell r="J341">
            <v>1.5716280264901</v>
          </cell>
          <cell r="K341">
            <v>1.62551825462701</v>
          </cell>
          <cell r="L341">
            <v>760</v>
          </cell>
          <cell r="M341">
            <v>892</v>
          </cell>
          <cell r="N341">
            <v>76.62</v>
          </cell>
          <cell r="O341">
            <v>74.2</v>
          </cell>
          <cell r="P341">
            <v>689</v>
          </cell>
          <cell r="Q341">
            <v>669</v>
          </cell>
          <cell r="R341">
            <v>27</v>
          </cell>
          <cell r="S341">
            <v>24</v>
          </cell>
          <cell r="T341">
            <v>-3</v>
          </cell>
          <cell r="U341">
            <v>6</v>
          </cell>
          <cell r="V341">
            <v>-26</v>
          </cell>
          <cell r="W341">
            <v>36</v>
          </cell>
          <cell r="X341">
            <v>-0.0290275761973875</v>
          </cell>
        </row>
        <row r="342">
          <cell r="B342">
            <v>12484</v>
          </cell>
          <cell r="C342" t="str">
            <v>刘亚男</v>
          </cell>
          <cell r="D342">
            <v>387</v>
          </cell>
          <cell r="E342" t="str">
            <v>新乐中街店</v>
          </cell>
          <cell r="F342" t="str">
            <v>东南片区</v>
          </cell>
          <cell r="G342">
            <v>0.489577403602235</v>
          </cell>
          <cell r="H342">
            <v>4.429678</v>
          </cell>
          <cell r="I342">
            <v>4.014534</v>
          </cell>
          <cell r="J342">
            <v>1.10365893477799</v>
          </cell>
          <cell r="K342">
            <v>0.91477357648302</v>
          </cell>
          <cell r="L342">
            <v>560</v>
          </cell>
          <cell r="M342">
            <v>736</v>
          </cell>
          <cell r="N342">
            <v>53.55</v>
          </cell>
          <cell r="O342">
            <v>54.61</v>
          </cell>
          <cell r="P342">
            <v>569</v>
          </cell>
          <cell r="Q342">
            <v>503</v>
          </cell>
          <cell r="R342">
            <v>30</v>
          </cell>
          <cell r="S342">
            <v>27</v>
          </cell>
          <cell r="T342">
            <v>-3</v>
          </cell>
          <cell r="U342">
            <v>12</v>
          </cell>
          <cell r="V342">
            <v>-78</v>
          </cell>
          <cell r="W342">
            <v>24</v>
          </cell>
          <cell r="X342">
            <v>-0.115992970123023</v>
          </cell>
        </row>
        <row r="343">
          <cell r="B343">
            <v>12214</v>
          </cell>
          <cell r="C343" t="str">
            <v>李润霞</v>
          </cell>
          <cell r="D343">
            <v>387</v>
          </cell>
          <cell r="E343" t="str">
            <v>新乐中街店</v>
          </cell>
          <cell r="F343" t="str">
            <v>东南片区</v>
          </cell>
          <cell r="G343">
            <v>0.736152746067988</v>
          </cell>
          <cell r="H343">
            <v>4.037078</v>
          </cell>
          <cell r="I343">
            <v>3.324564</v>
          </cell>
          <cell r="J343">
            <v>0.976249389575981</v>
          </cell>
          <cell r="K343">
            <v>0.76451061480006</v>
          </cell>
          <cell r="L343">
            <v>548</v>
          </cell>
          <cell r="M343">
            <v>719</v>
          </cell>
          <cell r="N343">
            <v>46.3</v>
          </cell>
          <cell r="O343">
            <v>46.24</v>
          </cell>
          <cell r="P343">
            <v>571</v>
          </cell>
          <cell r="Q343">
            <v>463</v>
          </cell>
          <cell r="R343">
            <v>29</v>
          </cell>
          <cell r="S343">
            <v>26</v>
          </cell>
          <cell r="T343">
            <v>-3</v>
          </cell>
          <cell r="U343">
            <v>12</v>
          </cell>
          <cell r="V343">
            <v>-120</v>
          </cell>
          <cell r="W343">
            <v>72</v>
          </cell>
          <cell r="X343">
            <v>-0.189141856392294</v>
          </cell>
        </row>
        <row r="344">
          <cell r="B344">
            <v>7317</v>
          </cell>
          <cell r="C344" t="str">
            <v>王燕丽</v>
          </cell>
          <cell r="D344">
            <v>385</v>
          </cell>
          <cell r="E344" t="str">
            <v>新津五津西路店</v>
          </cell>
          <cell r="F344" t="str">
            <v>新津片区</v>
          </cell>
          <cell r="G344">
            <v>7.64300206113648</v>
          </cell>
          <cell r="H344">
            <v>11.703801</v>
          </cell>
          <cell r="I344">
            <v>10.011669</v>
          </cell>
          <cell r="J344">
            <v>2.61124904784808</v>
          </cell>
          <cell r="K344">
            <v>2.30632707037994</v>
          </cell>
          <cell r="L344">
            <v>1075</v>
          </cell>
          <cell r="M344">
            <v>862</v>
          </cell>
          <cell r="N344">
            <v>101</v>
          </cell>
          <cell r="O344">
            <v>115.21</v>
          </cell>
          <cell r="P344">
            <v>806</v>
          </cell>
          <cell r="Q344">
            <v>628</v>
          </cell>
          <cell r="R344">
            <v>26</v>
          </cell>
          <cell r="S344">
            <v>26</v>
          </cell>
          <cell r="T344">
            <v>0</v>
          </cell>
          <cell r="U344">
            <v>6</v>
          </cell>
          <cell r="V344">
            <v>-184</v>
          </cell>
          <cell r="W344">
            <v>72</v>
          </cell>
          <cell r="X344">
            <v>-0.220843672456576</v>
          </cell>
        </row>
        <row r="345">
          <cell r="B345">
            <v>7749</v>
          </cell>
          <cell r="C345" t="str">
            <v>刘芬</v>
          </cell>
          <cell r="D345">
            <v>385</v>
          </cell>
          <cell r="E345" t="str">
            <v>新津五津西路店</v>
          </cell>
          <cell r="F345" t="str">
            <v>新津片区</v>
          </cell>
          <cell r="G345">
            <v>7.31149521182141</v>
          </cell>
          <cell r="H345">
            <v>8.655346</v>
          </cell>
          <cell r="I345">
            <v>12.702946</v>
          </cell>
          <cell r="J345">
            <v>2.20971511142366</v>
          </cell>
          <cell r="K345">
            <v>3.11708349881387</v>
          </cell>
          <cell r="L345">
            <v>817</v>
          </cell>
          <cell r="M345">
            <v>969</v>
          </cell>
          <cell r="N345">
            <v>116.94</v>
          </cell>
          <cell r="O345">
            <v>131.09</v>
          </cell>
          <cell r="P345">
            <v>560</v>
          </cell>
          <cell r="Q345">
            <v>650</v>
          </cell>
          <cell r="R345">
            <v>28</v>
          </cell>
          <cell r="S345">
            <v>26</v>
          </cell>
          <cell r="T345">
            <v>-2</v>
          </cell>
          <cell r="U345">
            <v>6</v>
          </cell>
          <cell r="V345">
            <v>84</v>
          </cell>
        </row>
        <row r="345">
          <cell r="X345">
            <v>0.160714285714286</v>
          </cell>
        </row>
        <row r="346">
          <cell r="B346">
            <v>11458</v>
          </cell>
          <cell r="C346" t="str">
            <v>李迎新</v>
          </cell>
          <cell r="D346">
            <v>385</v>
          </cell>
          <cell r="E346" t="str">
            <v>新津五津西路店</v>
          </cell>
          <cell r="F346" t="str">
            <v>新津片区</v>
          </cell>
          <cell r="G346">
            <v>1.73341302004059</v>
          </cell>
          <cell r="H346">
            <v>5.635233</v>
          </cell>
          <cell r="I346">
            <v>6.698984</v>
          </cell>
          <cell r="J346">
            <v>1.42798066971997</v>
          </cell>
          <cell r="K346">
            <v>1.74451984082433</v>
          </cell>
          <cell r="L346">
            <v>666</v>
          </cell>
          <cell r="M346">
            <v>910</v>
          </cell>
          <cell r="N346">
            <v>65.83</v>
          </cell>
          <cell r="O346">
            <v>73.04</v>
          </cell>
          <cell r="P346">
            <v>626</v>
          </cell>
          <cell r="Q346">
            <v>642</v>
          </cell>
          <cell r="R346">
            <v>28</v>
          </cell>
          <cell r="S346">
            <v>27</v>
          </cell>
          <cell r="T346">
            <v>-1</v>
          </cell>
          <cell r="U346">
            <v>8</v>
          </cell>
          <cell r="V346">
            <v>8</v>
          </cell>
        </row>
        <row r="346">
          <cell r="X346">
            <v>0.0255591054313099</v>
          </cell>
        </row>
        <row r="347">
          <cell r="B347">
            <v>12566</v>
          </cell>
          <cell r="C347" t="str">
            <v>廖文莉</v>
          </cell>
          <cell r="D347">
            <v>385</v>
          </cell>
          <cell r="E347" t="str">
            <v>新津五津西路店</v>
          </cell>
          <cell r="F347" t="str">
            <v>新津片区</v>
          </cell>
          <cell r="G347">
            <v>0.440262335109084</v>
          </cell>
          <cell r="H347">
            <v>5.579262</v>
          </cell>
          <cell r="I347">
            <v>7.67364</v>
          </cell>
          <cell r="J347">
            <v>1.39944414095302</v>
          </cell>
          <cell r="K347">
            <v>1.86808895055734</v>
          </cell>
          <cell r="L347">
            <v>686</v>
          </cell>
          <cell r="M347">
            <v>986</v>
          </cell>
          <cell r="N347">
            <v>64.35</v>
          </cell>
          <cell r="O347">
            <v>77.83</v>
          </cell>
          <cell r="P347">
            <v>621</v>
          </cell>
          <cell r="Q347">
            <v>612</v>
          </cell>
          <cell r="R347">
            <v>29</v>
          </cell>
          <cell r="S347">
            <v>27</v>
          </cell>
          <cell r="T347">
            <v>-2</v>
          </cell>
          <cell r="U347">
            <v>12</v>
          </cell>
          <cell r="V347">
            <v>-21</v>
          </cell>
          <cell r="W347">
            <v>36</v>
          </cell>
          <cell r="X347">
            <v>-0.0144927536231884</v>
          </cell>
        </row>
        <row r="348">
          <cell r="B348">
            <v>6830</v>
          </cell>
          <cell r="C348" t="str">
            <v>刘新</v>
          </cell>
          <cell r="D348">
            <v>379</v>
          </cell>
          <cell r="E348" t="str">
            <v>土龙路店</v>
          </cell>
          <cell r="F348" t="str">
            <v>西北片区</v>
          </cell>
          <cell r="G348">
            <v>8.10875548579402</v>
          </cell>
          <cell r="H348">
            <v>7.824663</v>
          </cell>
          <cell r="I348">
            <v>9.408284</v>
          </cell>
          <cell r="J348">
            <v>2.22710469470002</v>
          </cell>
          <cell r="K348">
            <v>2.49352311816776</v>
          </cell>
          <cell r="L348">
            <v>1040</v>
          </cell>
          <cell r="M348">
            <v>899</v>
          </cell>
          <cell r="N348">
            <v>99.3</v>
          </cell>
          <cell r="O348">
            <v>105.5</v>
          </cell>
          <cell r="P348">
            <v>618</v>
          </cell>
          <cell r="Q348">
            <v>662</v>
          </cell>
          <cell r="R348">
            <v>24</v>
          </cell>
          <cell r="S348">
            <v>26</v>
          </cell>
          <cell r="T348">
            <v>2</v>
          </cell>
          <cell r="U348">
            <v>6</v>
          </cell>
          <cell r="V348">
            <v>38</v>
          </cell>
        </row>
        <row r="348">
          <cell r="X348">
            <v>0.0711974110032362</v>
          </cell>
        </row>
        <row r="349">
          <cell r="B349">
            <v>6831</v>
          </cell>
          <cell r="C349" t="str">
            <v>何英</v>
          </cell>
          <cell r="D349">
            <v>379</v>
          </cell>
          <cell r="E349" t="str">
            <v>土龙路店</v>
          </cell>
          <cell r="F349" t="str">
            <v>西北片区</v>
          </cell>
          <cell r="G349">
            <v>8.10875548579402</v>
          </cell>
          <cell r="H349">
            <v>3.978244</v>
          </cell>
          <cell r="I349">
            <v>6.639961</v>
          </cell>
          <cell r="J349">
            <v>0.972009683220171</v>
          </cell>
          <cell r="K349">
            <v>1.54772196647505</v>
          </cell>
          <cell r="L349">
            <v>5</v>
          </cell>
          <cell r="M349">
            <v>1122</v>
          </cell>
          <cell r="N349">
            <v>58.44</v>
          </cell>
          <cell r="O349">
            <v>59.25</v>
          </cell>
          <cell r="P349">
            <v>495</v>
          </cell>
          <cell r="Q349">
            <v>726</v>
          </cell>
          <cell r="R349">
            <v>21</v>
          </cell>
          <cell r="S349">
            <v>28</v>
          </cell>
          <cell r="T349">
            <v>7</v>
          </cell>
          <cell r="U349">
            <v>6</v>
          </cell>
          <cell r="V349">
            <v>225</v>
          </cell>
        </row>
        <row r="349">
          <cell r="X349">
            <v>0.466666666666667</v>
          </cell>
        </row>
        <row r="350">
          <cell r="B350">
            <v>5344</v>
          </cell>
          <cell r="C350" t="str">
            <v>贾静</v>
          </cell>
          <cell r="D350">
            <v>379</v>
          </cell>
          <cell r="E350" t="str">
            <v>土龙路店</v>
          </cell>
          <cell r="F350" t="str">
            <v>西北片区</v>
          </cell>
          <cell r="G350">
            <v>9.2210842529173</v>
          </cell>
          <cell r="H350">
            <v>7.016282</v>
          </cell>
          <cell r="I350">
            <v>6.845754</v>
          </cell>
          <cell r="J350">
            <v>1.72125972359464</v>
          </cell>
          <cell r="K350">
            <v>1.76454330979538</v>
          </cell>
          <cell r="L350">
            <v>1090</v>
          </cell>
          <cell r="M350">
            <v>926</v>
          </cell>
          <cell r="N350">
            <v>86.45</v>
          </cell>
          <cell r="O350">
            <v>74.99</v>
          </cell>
          <cell r="P350">
            <v>569</v>
          </cell>
          <cell r="Q350">
            <v>653</v>
          </cell>
          <cell r="R350">
            <v>27</v>
          </cell>
          <cell r="S350">
            <v>28</v>
          </cell>
          <cell r="T350">
            <v>1</v>
          </cell>
          <cell r="U350">
            <v>6</v>
          </cell>
          <cell r="V350">
            <v>78</v>
          </cell>
        </row>
        <row r="350">
          <cell r="X350">
            <v>0.147627416520211</v>
          </cell>
        </row>
        <row r="351">
          <cell r="B351">
            <v>12207</v>
          </cell>
          <cell r="C351" t="str">
            <v>郭吉娜</v>
          </cell>
          <cell r="D351">
            <v>379</v>
          </cell>
          <cell r="E351" t="str">
            <v>土龙路店</v>
          </cell>
          <cell r="F351" t="str">
            <v>西北片区</v>
          </cell>
          <cell r="G351">
            <v>0.736152746067988</v>
          </cell>
          <cell r="H351">
            <v>2.769119</v>
          </cell>
          <cell r="I351">
            <v>3.183951</v>
          </cell>
          <cell r="J351">
            <v>0.625215181950021</v>
          </cell>
          <cell r="K351">
            <v>0.738907467625468</v>
          </cell>
          <cell r="L351">
            <v>664</v>
          </cell>
          <cell r="M351">
            <v>699</v>
          </cell>
          <cell r="N351">
            <v>43.99</v>
          </cell>
          <cell r="O351">
            <v>45.76</v>
          </cell>
          <cell r="P351">
            <v>526</v>
          </cell>
          <cell r="Q351">
            <v>544</v>
          </cell>
          <cell r="R351">
            <v>25</v>
          </cell>
          <cell r="S351">
            <v>25</v>
          </cell>
          <cell r="T351">
            <v>0</v>
          </cell>
          <cell r="U351">
            <v>12</v>
          </cell>
          <cell r="V351">
            <v>6</v>
          </cell>
        </row>
        <row r="351">
          <cell r="X351">
            <v>0.0342205323193916</v>
          </cell>
        </row>
        <row r="352">
          <cell r="B352">
            <v>8940</v>
          </cell>
          <cell r="C352" t="str">
            <v>罗婷</v>
          </cell>
          <cell r="D352">
            <v>377</v>
          </cell>
          <cell r="E352" t="str">
            <v>新园大道店</v>
          </cell>
          <cell r="F352" t="str">
            <v>东南片区</v>
          </cell>
          <cell r="G352">
            <v>5.51149521182141</v>
          </cell>
          <cell r="H352">
            <v>6.803279</v>
          </cell>
          <cell r="I352">
            <v>7.956377</v>
          </cell>
          <cell r="J352">
            <v>2.11312952586</v>
          </cell>
          <cell r="K352">
            <v>2.27491101753196</v>
          </cell>
          <cell r="L352">
            <v>1271</v>
          </cell>
          <cell r="M352">
            <v>1264</v>
          </cell>
          <cell r="N352">
            <v>57.22</v>
          </cell>
          <cell r="O352">
            <v>62.95</v>
          </cell>
          <cell r="P352">
            <v>780</v>
          </cell>
          <cell r="Q352">
            <v>782</v>
          </cell>
          <cell r="R352">
            <v>29</v>
          </cell>
          <cell r="S352">
            <v>27</v>
          </cell>
          <cell r="T352">
            <v>-2</v>
          </cell>
          <cell r="U352">
            <v>6</v>
          </cell>
          <cell r="V352">
            <v>-4</v>
          </cell>
          <cell r="W352">
            <v>24</v>
          </cell>
          <cell r="X352">
            <v>0.00256410256410256</v>
          </cell>
        </row>
        <row r="353">
          <cell r="B353">
            <v>12464</v>
          </cell>
          <cell r="C353" t="str">
            <v>刘成童</v>
          </cell>
          <cell r="D353">
            <v>377</v>
          </cell>
          <cell r="E353" t="str">
            <v>新园大道店</v>
          </cell>
          <cell r="F353" t="str">
            <v>东南片区</v>
          </cell>
          <cell r="G353">
            <v>0.489577403602235</v>
          </cell>
          <cell r="H353">
            <v>3.752482</v>
          </cell>
          <cell r="I353">
            <v>4.743838</v>
          </cell>
          <cell r="J353">
            <v>1.20181099298641</v>
          </cell>
          <cell r="K353">
            <v>1.54744884813097</v>
          </cell>
          <cell r="L353">
            <v>730</v>
          </cell>
          <cell r="M353">
            <v>989</v>
          </cell>
          <cell r="N353">
            <v>43.11</v>
          </cell>
          <cell r="O353">
            <v>47.97</v>
          </cell>
          <cell r="P353">
            <v>584</v>
          </cell>
          <cell r="Q353">
            <v>622</v>
          </cell>
          <cell r="R353">
            <v>25</v>
          </cell>
          <cell r="S353">
            <v>27</v>
          </cell>
          <cell r="T353">
            <v>2</v>
          </cell>
          <cell r="U353">
            <v>12</v>
          </cell>
          <cell r="V353">
            <v>26</v>
          </cell>
        </row>
        <row r="353">
          <cell r="X353">
            <v>0.0650684931506849</v>
          </cell>
        </row>
        <row r="354">
          <cell r="B354">
            <v>12498</v>
          </cell>
          <cell r="C354" t="str">
            <v>左金松</v>
          </cell>
          <cell r="D354">
            <v>377</v>
          </cell>
          <cell r="E354" t="str">
            <v>新园大道店</v>
          </cell>
          <cell r="F354" t="str">
            <v>东南片区</v>
          </cell>
          <cell r="G354">
            <v>0.489577403602235</v>
          </cell>
          <cell r="H354">
            <v>2.966143</v>
          </cell>
          <cell r="I354">
            <v>3.419655</v>
          </cell>
          <cell r="J354">
            <v>0.936926890862312</v>
          </cell>
          <cell r="K354">
            <v>1.07845463973998</v>
          </cell>
          <cell r="L354">
            <v>825</v>
          </cell>
          <cell r="M354">
            <v>854</v>
          </cell>
          <cell r="N354">
            <v>41.25</v>
          </cell>
          <cell r="O354">
            <v>40.04</v>
          </cell>
          <cell r="P354">
            <v>513</v>
          </cell>
          <cell r="Q354">
            <v>585</v>
          </cell>
          <cell r="R354">
            <v>25</v>
          </cell>
          <cell r="S354">
            <v>26</v>
          </cell>
          <cell r="T354">
            <v>1</v>
          </cell>
          <cell r="U354">
            <v>12</v>
          </cell>
          <cell r="V354">
            <v>60</v>
          </cell>
        </row>
        <row r="354">
          <cell r="X354">
            <v>0.140350877192982</v>
          </cell>
        </row>
        <row r="355">
          <cell r="B355">
            <v>11323</v>
          </cell>
          <cell r="C355" t="str">
            <v>朱文艺</v>
          </cell>
          <cell r="D355">
            <v>377</v>
          </cell>
          <cell r="E355" t="str">
            <v>新园大道店</v>
          </cell>
          <cell r="F355" t="str">
            <v>东南片区</v>
          </cell>
          <cell r="G355">
            <v>1.50875548579402</v>
          </cell>
          <cell r="H355">
            <v>7.684219</v>
          </cell>
          <cell r="I355">
            <v>7.062819</v>
          </cell>
          <cell r="J355">
            <v>2.59524079584008</v>
          </cell>
          <cell r="K355">
            <v>2.08905284148076</v>
          </cell>
          <cell r="L355">
            <v>1152</v>
          </cell>
          <cell r="M355">
            <v>1074</v>
          </cell>
          <cell r="N355">
            <v>58.97</v>
          </cell>
          <cell r="O355">
            <v>65.76</v>
          </cell>
          <cell r="P355">
            <v>855</v>
          </cell>
          <cell r="Q355">
            <v>752</v>
          </cell>
          <cell r="R355">
            <v>29</v>
          </cell>
          <cell r="S355">
            <v>26</v>
          </cell>
          <cell r="T355">
            <v>-3</v>
          </cell>
          <cell r="U355">
            <v>8</v>
          </cell>
          <cell r="V355">
            <v>-111</v>
          </cell>
          <cell r="W355">
            <v>48</v>
          </cell>
          <cell r="X355">
            <v>-0.12046783625731</v>
          </cell>
        </row>
        <row r="356">
          <cell r="B356">
            <v>8903</v>
          </cell>
          <cell r="C356" t="str">
            <v>赵君兰</v>
          </cell>
          <cell r="D356">
            <v>373</v>
          </cell>
          <cell r="E356" t="str">
            <v>通盈街店</v>
          </cell>
          <cell r="F356" t="str">
            <v>城中片区</v>
          </cell>
          <cell r="G356">
            <v>5.51149521182141</v>
          </cell>
          <cell r="H356">
            <v>5.549905</v>
          </cell>
          <cell r="I356">
            <v>6.308235</v>
          </cell>
          <cell r="J356">
            <v>1.44563602609279</v>
          </cell>
          <cell r="K356">
            <v>1.78255115434844</v>
          </cell>
          <cell r="L356">
            <v>831</v>
          </cell>
          <cell r="M356">
            <v>787</v>
          </cell>
          <cell r="N356">
            <v>77.51</v>
          </cell>
          <cell r="O356">
            <v>78.99</v>
          </cell>
          <cell r="P356">
            <v>556</v>
          </cell>
          <cell r="Q356">
            <v>605</v>
          </cell>
          <cell r="R356">
            <v>25</v>
          </cell>
          <cell r="S356">
            <v>27</v>
          </cell>
          <cell r="T356">
            <v>2</v>
          </cell>
          <cell r="U356">
            <v>6</v>
          </cell>
          <cell r="V356">
            <v>43</v>
          </cell>
        </row>
        <row r="356">
          <cell r="X356">
            <v>0.0881294964028777</v>
          </cell>
        </row>
        <row r="357">
          <cell r="B357">
            <v>12507</v>
          </cell>
          <cell r="C357" t="str">
            <v>李明磊</v>
          </cell>
          <cell r="D357">
            <v>373</v>
          </cell>
          <cell r="E357" t="str">
            <v>通盈街店</v>
          </cell>
          <cell r="F357" t="str">
            <v>城中片区</v>
          </cell>
          <cell r="G357">
            <v>0.489577403602235</v>
          </cell>
          <cell r="H357">
            <v>5.533822</v>
          </cell>
          <cell r="I357">
            <v>5.145211</v>
          </cell>
          <cell r="J357">
            <v>1.56421406448002</v>
          </cell>
          <cell r="K357">
            <v>1.46377046613339</v>
          </cell>
          <cell r="L357">
            <v>920</v>
          </cell>
          <cell r="M357">
            <v>856</v>
          </cell>
          <cell r="N357">
            <v>61.79</v>
          </cell>
          <cell r="O357">
            <v>60.11</v>
          </cell>
          <cell r="P357">
            <v>568</v>
          </cell>
          <cell r="Q357">
            <v>583</v>
          </cell>
          <cell r="R357">
            <v>27</v>
          </cell>
          <cell r="S357">
            <v>26</v>
          </cell>
          <cell r="T357">
            <v>-1</v>
          </cell>
          <cell r="U357">
            <v>12</v>
          </cell>
          <cell r="V357">
            <v>3</v>
          </cell>
        </row>
        <row r="357">
          <cell r="X357">
            <v>0.0264084507042254</v>
          </cell>
        </row>
        <row r="358">
          <cell r="B358">
            <v>8075</v>
          </cell>
          <cell r="C358" t="str">
            <v>钟友群</v>
          </cell>
          <cell r="D358">
            <v>373</v>
          </cell>
          <cell r="E358" t="str">
            <v>通盈街店</v>
          </cell>
          <cell r="F358" t="str">
            <v>城中片区</v>
          </cell>
          <cell r="G358">
            <v>6.80464589675292</v>
          </cell>
          <cell r="H358">
            <v>11.403394</v>
          </cell>
          <cell r="I358">
            <v>10.657148</v>
          </cell>
          <cell r="J358">
            <v>3.07953379955898</v>
          </cell>
          <cell r="K358">
            <v>3.13607377072275</v>
          </cell>
          <cell r="L358">
            <v>1113</v>
          </cell>
          <cell r="M358">
            <v>1203</v>
          </cell>
          <cell r="N358">
            <v>101.73</v>
          </cell>
          <cell r="O358">
            <v>88.59</v>
          </cell>
          <cell r="P358">
            <v>773</v>
          </cell>
          <cell r="Q358">
            <v>759</v>
          </cell>
          <cell r="R358">
            <v>29</v>
          </cell>
          <cell r="S358">
            <v>29</v>
          </cell>
          <cell r="T358">
            <v>0</v>
          </cell>
          <cell r="U358">
            <v>6</v>
          </cell>
          <cell r="V358">
            <v>-20</v>
          </cell>
          <cell r="W358">
            <v>36</v>
          </cell>
          <cell r="X358">
            <v>-0.018111254851229</v>
          </cell>
        </row>
        <row r="359">
          <cell r="B359">
            <v>12349</v>
          </cell>
          <cell r="C359" t="str">
            <v>李金霏</v>
          </cell>
          <cell r="D359">
            <v>373</v>
          </cell>
          <cell r="E359" t="str">
            <v>通盈街店</v>
          </cell>
          <cell r="F359" t="str">
            <v>城中片区</v>
          </cell>
          <cell r="G359">
            <v>0.582728088533742</v>
          </cell>
          <cell r="H359">
            <v>6.758255</v>
          </cell>
          <cell r="I359">
            <v>5.950103</v>
          </cell>
          <cell r="J359">
            <v>1.961820957281</v>
          </cell>
          <cell r="K359">
            <v>1.88384429296558</v>
          </cell>
          <cell r="L359">
            <v>854</v>
          </cell>
          <cell r="M359">
            <v>1053</v>
          </cell>
          <cell r="N359">
            <v>56.98</v>
          </cell>
          <cell r="O359">
            <v>56.51</v>
          </cell>
          <cell r="P359">
            <v>731</v>
          </cell>
          <cell r="Q359">
            <v>689</v>
          </cell>
          <cell r="R359">
            <v>30</v>
          </cell>
          <cell r="S359">
            <v>29</v>
          </cell>
          <cell r="T359">
            <v>-1</v>
          </cell>
          <cell r="U359">
            <v>12</v>
          </cell>
          <cell r="V359">
            <v>-54</v>
          </cell>
          <cell r="W359">
            <v>48</v>
          </cell>
          <cell r="X359">
            <v>-0.0574555403556772</v>
          </cell>
        </row>
        <row r="360">
          <cell r="B360">
            <v>9112</v>
          </cell>
          <cell r="C360" t="str">
            <v>庄静</v>
          </cell>
          <cell r="D360">
            <v>371</v>
          </cell>
          <cell r="E360" t="str">
            <v>新津兴义店</v>
          </cell>
          <cell r="F360" t="str">
            <v>新津片区</v>
          </cell>
          <cell r="G360">
            <v>5.51149521182141</v>
          </cell>
          <cell r="H360">
            <v>3.69736</v>
          </cell>
          <cell r="I360">
            <v>3.768746</v>
          </cell>
          <cell r="J360">
            <v>1.15496923168</v>
          </cell>
          <cell r="K360">
            <v>1.16032425951539</v>
          </cell>
          <cell r="L360">
            <v>821</v>
          </cell>
          <cell r="M360">
            <v>636</v>
          </cell>
          <cell r="N360">
            <v>54.45</v>
          </cell>
          <cell r="O360">
            <v>59.26</v>
          </cell>
          <cell r="P360">
            <v>436</v>
          </cell>
          <cell r="Q360">
            <v>442</v>
          </cell>
          <cell r="R360">
            <v>26</v>
          </cell>
          <cell r="S360">
            <v>27</v>
          </cell>
          <cell r="T360">
            <v>1</v>
          </cell>
          <cell r="U360">
            <v>6</v>
          </cell>
        </row>
        <row r="360">
          <cell r="X360">
            <v>0.0137614678899083</v>
          </cell>
        </row>
        <row r="361">
          <cell r="B361">
            <v>12682</v>
          </cell>
          <cell r="C361" t="str">
            <v>刘罗蓉</v>
          </cell>
          <cell r="D361">
            <v>371</v>
          </cell>
          <cell r="E361" t="str">
            <v>新津兴义店</v>
          </cell>
          <cell r="F361" t="str">
            <v>新津片区</v>
          </cell>
          <cell r="G361">
            <v>0.28409795154744</v>
          </cell>
          <cell r="H361">
            <v>2.42931</v>
          </cell>
          <cell r="I361">
            <v>2.742452</v>
          </cell>
          <cell r="J361">
            <v>0.82074413630002</v>
          </cell>
          <cell r="K361">
            <v>0.883618934172845</v>
          </cell>
          <cell r="L361">
            <v>115</v>
          </cell>
          <cell r="M361">
            <v>613</v>
          </cell>
          <cell r="N361">
            <v>43.15</v>
          </cell>
          <cell r="O361">
            <v>44.74</v>
          </cell>
          <cell r="P361">
            <v>348</v>
          </cell>
          <cell r="Q361">
            <v>394</v>
          </cell>
          <cell r="R361">
            <v>26</v>
          </cell>
          <cell r="S361">
            <v>28</v>
          </cell>
          <cell r="T361">
            <v>2</v>
          </cell>
        </row>
        <row r="361">
          <cell r="V361">
            <v>46</v>
          </cell>
        </row>
        <row r="361">
          <cell r="X361">
            <v>0.132183908045977</v>
          </cell>
        </row>
        <row r="362">
          <cell r="B362">
            <v>11388</v>
          </cell>
          <cell r="C362" t="str">
            <v>张丹</v>
          </cell>
          <cell r="D362">
            <v>371</v>
          </cell>
          <cell r="E362" t="str">
            <v>新津兴义店</v>
          </cell>
          <cell r="F362" t="str">
            <v>新津片区</v>
          </cell>
          <cell r="G362">
            <v>1.80190617072552</v>
          </cell>
          <cell r="H362">
            <v>2.966692</v>
          </cell>
          <cell r="I362">
            <v>3.101143</v>
          </cell>
          <cell r="J362">
            <v>0.938605754680969</v>
          </cell>
          <cell r="K362">
            <v>0.909157285545363</v>
          </cell>
          <cell r="L362">
            <v>748</v>
          </cell>
          <cell r="M362">
            <v>541</v>
          </cell>
          <cell r="N362">
            <v>51.96</v>
          </cell>
          <cell r="O362">
            <v>57.32</v>
          </cell>
          <cell r="P362">
            <v>369</v>
          </cell>
          <cell r="Q362">
            <v>349</v>
          </cell>
          <cell r="R362">
            <v>25</v>
          </cell>
          <cell r="S362">
            <v>26</v>
          </cell>
          <cell r="T362">
            <v>1</v>
          </cell>
          <cell r="U362">
            <v>8</v>
          </cell>
          <cell r="V362">
            <v>-28</v>
          </cell>
          <cell r="W362">
            <v>40</v>
          </cell>
          <cell r="X362">
            <v>-0.0542005420054201</v>
          </cell>
        </row>
        <row r="363">
          <cell r="B363">
            <v>10955</v>
          </cell>
          <cell r="C363" t="str">
            <v>彭勤</v>
          </cell>
          <cell r="D363">
            <v>367</v>
          </cell>
          <cell r="E363" t="str">
            <v>崇州金带街店</v>
          </cell>
          <cell r="F363" t="str">
            <v>城郊二片</v>
          </cell>
          <cell r="G363">
            <v>2.76902945839676</v>
          </cell>
          <cell r="H363">
            <v>4.426644</v>
          </cell>
          <cell r="I363">
            <v>5.202933</v>
          </cell>
          <cell r="J363">
            <v>1.24335295699999</v>
          </cell>
          <cell r="K363">
            <v>1.42346165999995</v>
          </cell>
          <cell r="L363">
            <v>689</v>
          </cell>
          <cell r="M363">
            <v>690</v>
          </cell>
          <cell r="N363">
            <v>66.66</v>
          </cell>
          <cell r="O363">
            <v>75.29</v>
          </cell>
          <cell r="P363">
            <v>556</v>
          </cell>
          <cell r="Q363">
            <v>556</v>
          </cell>
          <cell r="R363">
            <v>28</v>
          </cell>
          <cell r="S363">
            <v>25</v>
          </cell>
          <cell r="T363">
            <v>-3</v>
          </cell>
          <cell r="U363">
            <v>6</v>
          </cell>
          <cell r="V363">
            <v>-6</v>
          </cell>
          <cell r="W363">
            <v>36</v>
          </cell>
          <cell r="X363">
            <v>0</v>
          </cell>
        </row>
        <row r="364">
          <cell r="B364">
            <v>10043</v>
          </cell>
          <cell r="C364" t="str">
            <v>陈凤珍</v>
          </cell>
          <cell r="D364">
            <v>367</v>
          </cell>
          <cell r="E364" t="str">
            <v>崇州金带街店</v>
          </cell>
          <cell r="F364" t="str">
            <v>城郊二片</v>
          </cell>
          <cell r="G364">
            <v>4.4293034309995</v>
          </cell>
          <cell r="H364">
            <v>4.989778</v>
          </cell>
          <cell r="I364">
            <v>6.467069</v>
          </cell>
          <cell r="J364">
            <v>1.2695775804</v>
          </cell>
          <cell r="K364">
            <v>1.62642639937422</v>
          </cell>
          <cell r="L364">
            <v>728</v>
          </cell>
          <cell r="M364">
            <v>775</v>
          </cell>
          <cell r="N364">
            <v>69.43</v>
          </cell>
          <cell r="O364">
            <v>83.47</v>
          </cell>
          <cell r="P364">
            <v>601</v>
          </cell>
          <cell r="Q364">
            <v>630</v>
          </cell>
          <cell r="R364">
            <v>28</v>
          </cell>
          <cell r="S364">
            <v>26</v>
          </cell>
          <cell r="T364">
            <v>-2</v>
          </cell>
          <cell r="U364">
            <v>6</v>
          </cell>
          <cell r="V364">
            <v>23</v>
          </cell>
        </row>
        <row r="364">
          <cell r="X364">
            <v>0.0482529118136439</v>
          </cell>
        </row>
        <row r="365">
          <cell r="B365">
            <v>12277</v>
          </cell>
          <cell r="C365" t="str">
            <v>郭桃</v>
          </cell>
          <cell r="D365">
            <v>367</v>
          </cell>
          <cell r="E365" t="str">
            <v>崇州金带街店</v>
          </cell>
          <cell r="F365" t="str">
            <v>城郊二片</v>
          </cell>
          <cell r="G365">
            <v>0.662180143328262</v>
          </cell>
          <cell r="H365">
            <v>3.426845</v>
          </cell>
          <cell r="I365">
            <v>4.176759</v>
          </cell>
          <cell r="J365">
            <v>0.91072816899998</v>
          </cell>
          <cell r="K365">
            <v>0.926428582259957</v>
          </cell>
          <cell r="L365">
            <v>536</v>
          </cell>
          <cell r="M365">
            <v>709</v>
          </cell>
          <cell r="N365">
            <v>50.8</v>
          </cell>
          <cell r="O365">
            <v>58.88</v>
          </cell>
          <cell r="P365">
            <v>519</v>
          </cell>
          <cell r="Q365">
            <v>546</v>
          </cell>
          <cell r="R365">
            <v>27</v>
          </cell>
          <cell r="S365">
            <v>25</v>
          </cell>
          <cell r="T365">
            <v>-2</v>
          </cell>
          <cell r="U365">
            <v>12</v>
          </cell>
          <cell r="V365">
            <v>15</v>
          </cell>
        </row>
        <row r="365">
          <cell r="X365">
            <v>0.0520231213872832</v>
          </cell>
        </row>
        <row r="366">
          <cell r="B366">
            <v>11799</v>
          </cell>
          <cell r="C366" t="str">
            <v>王依纯</v>
          </cell>
          <cell r="D366">
            <v>367</v>
          </cell>
          <cell r="E366" t="str">
            <v>崇州金带街店</v>
          </cell>
          <cell r="F366" t="str">
            <v>城郊二片</v>
          </cell>
          <cell r="G366">
            <v>0.632043157026893</v>
          </cell>
          <cell r="H366">
            <v>3.926533</v>
          </cell>
          <cell r="I366">
            <v>3.050815</v>
          </cell>
          <cell r="J366">
            <v>0.932419285000038</v>
          </cell>
          <cell r="K366">
            <v>0.727943094935479</v>
          </cell>
          <cell r="L366">
            <v>587</v>
          </cell>
          <cell r="M366">
            <v>558</v>
          </cell>
          <cell r="N366">
            <v>60.88</v>
          </cell>
          <cell r="O366">
            <v>54.62</v>
          </cell>
          <cell r="P366">
            <v>549</v>
          </cell>
          <cell r="Q366">
            <v>460</v>
          </cell>
          <cell r="R366">
            <v>28</v>
          </cell>
          <cell r="S366">
            <v>20</v>
          </cell>
          <cell r="T366">
            <v>-8</v>
          </cell>
          <cell r="U366">
            <v>12</v>
          </cell>
          <cell r="V366">
            <v>-101</v>
          </cell>
          <cell r="W366">
            <v>72</v>
          </cell>
          <cell r="X366">
            <v>-0.162112932604736</v>
          </cell>
        </row>
        <row r="367">
          <cell r="B367">
            <v>4301</v>
          </cell>
          <cell r="C367" t="str">
            <v>朱晓桃</v>
          </cell>
          <cell r="D367">
            <v>365</v>
          </cell>
          <cell r="E367" t="str">
            <v>光华村街店</v>
          </cell>
          <cell r="F367" t="str">
            <v>西北片区</v>
          </cell>
          <cell r="G367">
            <v>12.5251938419584</v>
          </cell>
          <cell r="H367">
            <v>18.385218</v>
          </cell>
          <cell r="I367">
            <v>17.897761</v>
          </cell>
          <cell r="J367">
            <v>4.93602818805967</v>
          </cell>
          <cell r="K367">
            <v>4.35125693135113</v>
          </cell>
          <cell r="L367">
            <v>1335</v>
          </cell>
          <cell r="M367">
            <v>1301</v>
          </cell>
          <cell r="N367">
            <v>144.99</v>
          </cell>
          <cell r="O367">
            <v>137.35</v>
          </cell>
          <cell r="P367">
            <v>803</v>
          </cell>
          <cell r="Q367">
            <v>748</v>
          </cell>
          <cell r="R367">
            <v>31</v>
          </cell>
          <cell r="S367">
            <v>30</v>
          </cell>
          <cell r="T367">
            <v>-1</v>
          </cell>
          <cell r="U367">
            <v>6</v>
          </cell>
          <cell r="V367">
            <v>-61</v>
          </cell>
          <cell r="W367">
            <v>48</v>
          </cell>
          <cell r="X367">
            <v>-0.0684931506849315</v>
          </cell>
        </row>
        <row r="368">
          <cell r="B368">
            <v>10931</v>
          </cell>
          <cell r="C368" t="str">
            <v>姜孝杨</v>
          </cell>
          <cell r="D368">
            <v>365</v>
          </cell>
          <cell r="E368" t="str">
            <v>光华村街店</v>
          </cell>
          <cell r="F368" t="str">
            <v>西北片区</v>
          </cell>
          <cell r="G368">
            <v>2.85396096524607</v>
          </cell>
          <cell r="H368">
            <v>7.671089</v>
          </cell>
          <cell r="I368">
            <v>6.319376</v>
          </cell>
          <cell r="J368">
            <v>1.95407229559822</v>
          </cell>
          <cell r="K368">
            <v>1.92964567016174</v>
          </cell>
          <cell r="L368">
            <v>736</v>
          </cell>
          <cell r="M368">
            <v>766</v>
          </cell>
          <cell r="N368">
            <v>98.84</v>
          </cell>
          <cell r="O368">
            <v>82.48</v>
          </cell>
          <cell r="P368">
            <v>584</v>
          </cell>
          <cell r="Q368">
            <v>565</v>
          </cell>
          <cell r="R368">
            <v>24</v>
          </cell>
          <cell r="S368">
            <v>25</v>
          </cell>
          <cell r="T368">
            <v>1</v>
          </cell>
          <cell r="U368">
            <v>6</v>
          </cell>
          <cell r="V368">
            <v>-25</v>
          </cell>
          <cell r="W368">
            <v>36</v>
          </cell>
          <cell r="X368">
            <v>-0.0325342465753425</v>
          </cell>
        </row>
        <row r="369">
          <cell r="B369">
            <v>12497</v>
          </cell>
          <cell r="C369" t="str">
            <v>万雪倩</v>
          </cell>
          <cell r="D369">
            <v>365</v>
          </cell>
          <cell r="E369" t="str">
            <v>光华村街店</v>
          </cell>
          <cell r="F369" t="str">
            <v>西北片区</v>
          </cell>
          <cell r="G369">
            <v>0.489577403602235</v>
          </cell>
          <cell r="H369">
            <v>4.208542</v>
          </cell>
          <cell r="I369">
            <v>3.769714</v>
          </cell>
          <cell r="J369">
            <v>1.27374716925988</v>
          </cell>
          <cell r="K369">
            <v>1.17573789449462</v>
          </cell>
          <cell r="L369">
            <v>589</v>
          </cell>
          <cell r="M369">
            <v>645</v>
          </cell>
          <cell r="N369">
            <v>59.86</v>
          </cell>
          <cell r="O369">
            <v>58.53</v>
          </cell>
          <cell r="P369">
            <v>494</v>
          </cell>
          <cell r="Q369">
            <v>477</v>
          </cell>
          <cell r="R369">
            <v>25</v>
          </cell>
          <cell r="S369">
            <v>27</v>
          </cell>
          <cell r="T369">
            <v>2</v>
          </cell>
          <cell r="U369">
            <v>12</v>
          </cell>
          <cell r="V369">
            <v>-29</v>
          </cell>
          <cell r="W369">
            <v>18</v>
          </cell>
          <cell r="X369">
            <v>-0.034412955465587</v>
          </cell>
        </row>
        <row r="370">
          <cell r="B370">
            <v>9840</v>
          </cell>
          <cell r="C370" t="str">
            <v>陈春花</v>
          </cell>
          <cell r="D370">
            <v>365</v>
          </cell>
          <cell r="E370" t="str">
            <v>光华村街店</v>
          </cell>
          <cell r="F370" t="str">
            <v>西北片区</v>
          </cell>
          <cell r="G370" t="str">
            <v>离职</v>
          </cell>
          <cell r="H370">
            <v>6.168212</v>
          </cell>
          <cell r="I370">
            <v>2.07594</v>
          </cell>
          <cell r="J370">
            <v>1.84395861408171</v>
          </cell>
          <cell r="K370">
            <v>0.617650372655903</v>
          </cell>
          <cell r="L370">
            <v>635</v>
          </cell>
          <cell r="M370">
            <v>321</v>
          </cell>
          <cell r="N370">
            <v>73.39</v>
          </cell>
          <cell r="O370">
            <v>64.95</v>
          </cell>
          <cell r="P370">
            <v>569</v>
          </cell>
          <cell r="Q370">
            <v>297</v>
          </cell>
          <cell r="R370">
            <v>28</v>
          </cell>
          <cell r="S370">
            <v>11</v>
          </cell>
          <cell r="T370">
            <v>-17</v>
          </cell>
          <cell r="U370">
            <v>6</v>
          </cell>
          <cell r="V370">
            <v>67</v>
          </cell>
        </row>
        <row r="370">
          <cell r="X370">
            <v>-0.478031634446397</v>
          </cell>
        </row>
        <row r="371">
          <cell r="B371">
            <v>11231</v>
          </cell>
          <cell r="C371" t="str">
            <v>肖瑶</v>
          </cell>
          <cell r="D371">
            <v>359</v>
          </cell>
          <cell r="E371" t="str">
            <v>枣子巷店</v>
          </cell>
          <cell r="F371" t="str">
            <v>西北片区</v>
          </cell>
          <cell r="G371">
            <v>2.26491986935566</v>
          </cell>
          <cell r="H371">
            <v>5.056668</v>
          </cell>
          <cell r="I371">
            <v>6.495886</v>
          </cell>
          <cell r="J371">
            <v>1.43709631925992</v>
          </cell>
          <cell r="K371">
            <v>1.90130700815443</v>
          </cell>
          <cell r="L371">
            <v>553</v>
          </cell>
          <cell r="M371">
            <v>1106</v>
          </cell>
          <cell r="N371">
            <v>68.51</v>
          </cell>
          <cell r="O371">
            <v>59.02</v>
          </cell>
          <cell r="P371">
            <v>538</v>
          </cell>
          <cell r="Q371">
            <v>650</v>
          </cell>
          <cell r="R371">
            <v>26</v>
          </cell>
          <cell r="S371">
            <v>29</v>
          </cell>
          <cell r="T371">
            <v>3</v>
          </cell>
          <cell r="U371">
            <v>6</v>
          </cell>
          <cell r="V371">
            <v>106</v>
          </cell>
        </row>
        <row r="371">
          <cell r="X371">
            <v>0.20817843866171</v>
          </cell>
        </row>
        <row r="372">
          <cell r="B372">
            <v>12052</v>
          </cell>
          <cell r="C372" t="str">
            <v>覃顺洪</v>
          </cell>
          <cell r="D372">
            <v>359</v>
          </cell>
          <cell r="E372" t="str">
            <v>枣子巷店</v>
          </cell>
          <cell r="F372" t="str">
            <v>西北片区</v>
          </cell>
          <cell r="G372">
            <v>0.508755485794016</v>
          </cell>
          <cell r="H372">
            <v>4.245467</v>
          </cell>
          <cell r="I372">
            <v>5.491087</v>
          </cell>
          <cell r="J372">
            <v>1.18700692989074</v>
          </cell>
          <cell r="K372">
            <v>1.60889882183954</v>
          </cell>
          <cell r="L372">
            <v>565</v>
          </cell>
          <cell r="M372">
            <v>1100</v>
          </cell>
          <cell r="N372">
            <v>53.6</v>
          </cell>
          <cell r="O372">
            <v>49.91</v>
          </cell>
          <cell r="P372">
            <v>573</v>
          </cell>
          <cell r="Q372">
            <v>627</v>
          </cell>
          <cell r="R372">
            <v>26</v>
          </cell>
          <cell r="S372">
            <v>29</v>
          </cell>
          <cell r="T372">
            <v>3</v>
          </cell>
          <cell r="U372">
            <v>12</v>
          </cell>
          <cell r="V372">
            <v>42</v>
          </cell>
        </row>
        <row r="372">
          <cell r="X372">
            <v>0.0942408376963351</v>
          </cell>
        </row>
        <row r="373">
          <cell r="B373">
            <v>12482</v>
          </cell>
          <cell r="C373" t="str">
            <v>杨怡珩</v>
          </cell>
          <cell r="D373">
            <v>359</v>
          </cell>
          <cell r="E373" t="str">
            <v>枣子巷店</v>
          </cell>
          <cell r="F373" t="str">
            <v>西北片区</v>
          </cell>
          <cell r="G373">
            <v>0.489577403602235</v>
          </cell>
          <cell r="H373">
            <v>5.157572</v>
          </cell>
          <cell r="I373">
            <v>5.605271</v>
          </cell>
          <cell r="J373">
            <v>1.57101845529587</v>
          </cell>
          <cell r="K373">
            <v>1.57292666726343</v>
          </cell>
          <cell r="L373">
            <v>724</v>
          </cell>
          <cell r="M373">
            <v>1249</v>
          </cell>
          <cell r="N373">
            <v>49.2</v>
          </cell>
          <cell r="O373">
            <v>44.86</v>
          </cell>
          <cell r="P373">
            <v>653</v>
          </cell>
          <cell r="Q373">
            <v>674</v>
          </cell>
          <cell r="R373">
            <v>27</v>
          </cell>
          <cell r="S373">
            <v>30</v>
          </cell>
          <cell r="T373">
            <v>3</v>
          </cell>
          <cell r="U373">
            <v>12</v>
          </cell>
          <cell r="V373">
            <v>9</v>
          </cell>
        </row>
        <row r="373">
          <cell r="X373">
            <v>0.0321592649310873</v>
          </cell>
        </row>
        <row r="374">
          <cell r="B374">
            <v>12223</v>
          </cell>
          <cell r="C374" t="str">
            <v>陈本静</v>
          </cell>
          <cell r="D374">
            <v>359</v>
          </cell>
          <cell r="E374" t="str">
            <v>枣子巷店</v>
          </cell>
          <cell r="F374" t="str">
            <v>西北片区</v>
          </cell>
          <cell r="G374" t="str">
            <v>离职</v>
          </cell>
          <cell r="H374">
            <v>3.661431</v>
          </cell>
          <cell r="I374">
            <v>0.00189</v>
          </cell>
          <cell r="J374">
            <v>1.18309066552825</v>
          </cell>
          <cell r="K374">
            <v>0.00131</v>
          </cell>
          <cell r="L374">
            <v>618</v>
          </cell>
          <cell r="M374">
            <v>1</v>
          </cell>
          <cell r="N374">
            <v>41.64</v>
          </cell>
          <cell r="O374">
            <v>18.9</v>
          </cell>
          <cell r="P374">
            <v>575</v>
          </cell>
          <cell r="Q374">
            <v>1</v>
          </cell>
          <cell r="R374">
            <v>28</v>
          </cell>
          <cell r="S374">
            <v>1</v>
          </cell>
          <cell r="T374">
            <v>-27</v>
          </cell>
          <cell r="U374">
            <v>12</v>
          </cell>
          <cell r="V374">
            <v>0</v>
          </cell>
        </row>
        <row r="374">
          <cell r="X374">
            <v>-0.998260869565217</v>
          </cell>
        </row>
        <row r="375">
          <cell r="B375">
            <v>12459</v>
          </cell>
          <cell r="C375" t="str">
            <v>林万海</v>
          </cell>
          <cell r="D375">
            <v>357</v>
          </cell>
          <cell r="E375" t="str">
            <v>清江东路店</v>
          </cell>
          <cell r="F375" t="str">
            <v>西北片区</v>
          </cell>
          <cell r="G375">
            <v>0.489577403602235</v>
          </cell>
          <cell r="H375">
            <v>2.172628</v>
          </cell>
          <cell r="I375">
            <v>3.747889</v>
          </cell>
          <cell r="J375">
            <v>0.664713157404</v>
          </cell>
          <cell r="K375">
            <v>0.73180208540599</v>
          </cell>
          <cell r="L375">
            <v>386</v>
          </cell>
          <cell r="M375">
            <v>493</v>
          </cell>
          <cell r="N375">
            <v>47.54</v>
          </cell>
          <cell r="O375">
            <v>76.02</v>
          </cell>
          <cell r="P375">
            <v>339</v>
          </cell>
          <cell r="Q375">
            <v>405</v>
          </cell>
          <cell r="R375">
            <v>28</v>
          </cell>
          <cell r="S375">
            <v>29</v>
          </cell>
          <cell r="T375">
            <v>1</v>
          </cell>
          <cell r="U375">
            <v>12</v>
          </cell>
          <cell r="V375">
            <v>54</v>
          </cell>
        </row>
        <row r="375">
          <cell r="X375">
            <v>0.194690265486726</v>
          </cell>
        </row>
        <row r="376">
          <cell r="B376">
            <v>11453</v>
          </cell>
          <cell r="C376" t="str">
            <v>李梦菊</v>
          </cell>
          <cell r="D376">
            <v>357</v>
          </cell>
          <cell r="E376" t="str">
            <v>清江东路店</v>
          </cell>
          <cell r="F376" t="str">
            <v>西北片区</v>
          </cell>
          <cell r="G376">
            <v>1.74711165017758</v>
          </cell>
          <cell r="H376">
            <v>8.365689</v>
          </cell>
          <cell r="I376">
            <v>9.877285</v>
          </cell>
          <cell r="J376">
            <v>2.38312305879099</v>
          </cell>
          <cell r="K376">
            <v>2.07296560767495</v>
          </cell>
          <cell r="L376">
            <v>705</v>
          </cell>
          <cell r="M376">
            <v>786</v>
          </cell>
          <cell r="N376">
            <v>105.29</v>
          </cell>
          <cell r="O376">
            <v>125.67</v>
          </cell>
          <cell r="P376">
            <v>623</v>
          </cell>
          <cell r="Q376">
            <v>603</v>
          </cell>
          <cell r="R376">
            <v>28</v>
          </cell>
          <cell r="S376">
            <v>30</v>
          </cell>
          <cell r="T376">
            <v>2</v>
          </cell>
          <cell r="U376">
            <v>8</v>
          </cell>
          <cell r="V376">
            <v>-28</v>
          </cell>
          <cell r="W376">
            <v>40</v>
          </cell>
          <cell r="X376">
            <v>-0.0321027287319422</v>
          </cell>
        </row>
        <row r="377">
          <cell r="B377">
            <v>6814</v>
          </cell>
          <cell r="C377" t="str">
            <v>胡艳弘</v>
          </cell>
          <cell r="D377">
            <v>357</v>
          </cell>
          <cell r="E377" t="str">
            <v>清江东路店</v>
          </cell>
          <cell r="F377" t="str">
            <v>西北片区</v>
          </cell>
          <cell r="G377">
            <v>8.10875548579402</v>
          </cell>
          <cell r="H377">
            <v>8.945289</v>
          </cell>
          <cell r="I377">
            <v>10.576068</v>
          </cell>
          <cell r="J377">
            <v>2.51630819509305</v>
          </cell>
          <cell r="K377">
            <v>2.72889879094034</v>
          </cell>
          <cell r="L377">
            <v>874</v>
          </cell>
          <cell r="M377">
            <v>915</v>
          </cell>
          <cell r="N377">
            <v>96.79</v>
          </cell>
          <cell r="O377">
            <v>115.14</v>
          </cell>
          <cell r="P377">
            <v>740</v>
          </cell>
          <cell r="Q377">
            <v>705</v>
          </cell>
          <cell r="R377">
            <v>29</v>
          </cell>
          <cell r="S377">
            <v>30</v>
          </cell>
          <cell r="T377">
            <v>1</v>
          </cell>
          <cell r="U377">
            <v>6</v>
          </cell>
          <cell r="V377">
            <v>-41</v>
          </cell>
          <cell r="W377">
            <v>36</v>
          </cell>
          <cell r="X377">
            <v>-0.0472972972972973</v>
          </cell>
        </row>
        <row r="378">
          <cell r="B378">
            <v>12224</v>
          </cell>
          <cell r="C378" t="str">
            <v>朱平</v>
          </cell>
          <cell r="D378">
            <v>357</v>
          </cell>
          <cell r="E378" t="str">
            <v>清江东路店</v>
          </cell>
          <cell r="F378" t="str">
            <v>西北片区</v>
          </cell>
          <cell r="G378">
            <v>0.736152746067988</v>
          </cell>
          <cell r="H378">
            <v>2.673622</v>
          </cell>
          <cell r="I378">
            <v>3.02756</v>
          </cell>
          <cell r="J378">
            <v>0.6590013046</v>
          </cell>
          <cell r="K378">
            <v>0.59796532102299</v>
          </cell>
          <cell r="L378">
            <v>436</v>
          </cell>
          <cell r="M378">
            <v>436</v>
          </cell>
          <cell r="N378">
            <v>55.7</v>
          </cell>
          <cell r="O378">
            <v>69.44</v>
          </cell>
          <cell r="P378">
            <v>374</v>
          </cell>
          <cell r="Q378">
            <v>323</v>
          </cell>
          <cell r="R378">
            <v>29</v>
          </cell>
          <cell r="S378">
            <v>27</v>
          </cell>
          <cell r="T378">
            <v>-2</v>
          </cell>
          <cell r="U378">
            <v>12</v>
          </cell>
          <cell r="V378">
            <v>-63</v>
          </cell>
          <cell r="W378">
            <v>48</v>
          </cell>
          <cell r="X378">
            <v>-0.136363636363636</v>
          </cell>
        </row>
        <row r="379">
          <cell r="B379">
            <v>12492</v>
          </cell>
          <cell r="C379" t="str">
            <v>王杜萍</v>
          </cell>
          <cell r="D379">
            <v>355</v>
          </cell>
          <cell r="E379" t="str">
            <v>双林路店</v>
          </cell>
          <cell r="F379" t="str">
            <v>城中片区</v>
          </cell>
          <cell r="G379">
            <v>0.489577403602235</v>
          </cell>
          <cell r="H379">
            <v>2.038583</v>
          </cell>
          <cell r="I379">
            <v>2.64292</v>
          </cell>
          <cell r="J379">
            <v>0.688414055818992</v>
          </cell>
          <cell r="K379">
            <v>0.8385297064789</v>
          </cell>
          <cell r="L379">
            <v>499</v>
          </cell>
          <cell r="M379">
            <v>572</v>
          </cell>
          <cell r="N379">
            <v>42.95</v>
          </cell>
          <cell r="O379">
            <v>45.54</v>
          </cell>
          <cell r="P379">
            <v>358</v>
          </cell>
          <cell r="Q379">
            <v>367</v>
          </cell>
          <cell r="R379">
            <v>25</v>
          </cell>
          <cell r="S379">
            <v>27</v>
          </cell>
          <cell r="T379">
            <v>2</v>
          </cell>
          <cell r="U379">
            <v>12</v>
          </cell>
          <cell r="V379">
            <v>-3</v>
          </cell>
          <cell r="W379">
            <v>4.5</v>
          </cell>
          <cell r="X379">
            <v>0.0251396648044693</v>
          </cell>
        </row>
        <row r="380">
          <cell r="B380">
            <v>9895</v>
          </cell>
          <cell r="C380" t="str">
            <v>梅茜</v>
          </cell>
          <cell r="D380">
            <v>355</v>
          </cell>
          <cell r="E380" t="str">
            <v>双林路店</v>
          </cell>
          <cell r="F380" t="str">
            <v>城中片区</v>
          </cell>
          <cell r="G380">
            <v>4.61286507483511</v>
          </cell>
          <cell r="H380">
            <v>4.856018</v>
          </cell>
          <cell r="I380">
            <v>5.233702</v>
          </cell>
          <cell r="J380">
            <v>1.19663591063976</v>
          </cell>
          <cell r="K380">
            <v>1.27243327789069</v>
          </cell>
          <cell r="L380">
            <v>523</v>
          </cell>
          <cell r="M380">
            <v>532</v>
          </cell>
          <cell r="N380">
            <v>93.46</v>
          </cell>
          <cell r="O380">
            <v>96.48</v>
          </cell>
          <cell r="P380">
            <v>412</v>
          </cell>
          <cell r="Q380">
            <v>470</v>
          </cell>
          <cell r="R380">
            <v>22</v>
          </cell>
          <cell r="S380">
            <v>25</v>
          </cell>
          <cell r="T380">
            <v>3</v>
          </cell>
          <cell r="U380">
            <v>6</v>
          </cell>
          <cell r="V380">
            <v>52</v>
          </cell>
        </row>
        <row r="380">
          <cell r="X380">
            <v>0.140776699029126</v>
          </cell>
        </row>
        <row r="381">
          <cell r="B381">
            <v>8233</v>
          </cell>
          <cell r="C381" t="str">
            <v>张玉</v>
          </cell>
          <cell r="D381">
            <v>355</v>
          </cell>
          <cell r="E381" t="str">
            <v>双林路店</v>
          </cell>
          <cell r="F381" t="str">
            <v>城中片区</v>
          </cell>
          <cell r="G381">
            <v>6.7279335679858</v>
          </cell>
          <cell r="H381">
            <v>4.905899</v>
          </cell>
          <cell r="I381">
            <v>5.723721</v>
          </cell>
          <cell r="J381">
            <v>1.20345208120515</v>
          </cell>
          <cell r="K381">
            <v>1.62098216832197</v>
          </cell>
          <cell r="L381">
            <v>646</v>
          </cell>
          <cell r="M381">
            <v>783</v>
          </cell>
          <cell r="N381">
            <v>71.75</v>
          </cell>
          <cell r="O381">
            <v>72.22</v>
          </cell>
          <cell r="P381">
            <v>535</v>
          </cell>
          <cell r="Q381">
            <v>619</v>
          </cell>
          <cell r="R381">
            <v>29</v>
          </cell>
          <cell r="S381">
            <v>27</v>
          </cell>
          <cell r="T381">
            <v>-2</v>
          </cell>
          <cell r="U381">
            <v>6</v>
          </cell>
          <cell r="V381">
            <v>78</v>
          </cell>
        </row>
        <row r="381">
          <cell r="X381">
            <v>0.157009345794393</v>
          </cell>
        </row>
        <row r="382">
          <cell r="B382">
            <v>8594</v>
          </cell>
          <cell r="C382" t="str">
            <v>聂丽</v>
          </cell>
          <cell r="D382">
            <v>351</v>
          </cell>
          <cell r="E382" t="str">
            <v>都江堰中心药店</v>
          </cell>
          <cell r="F382" t="str">
            <v>城郊二片</v>
          </cell>
          <cell r="G382">
            <v>6.37176918442415</v>
          </cell>
          <cell r="H382">
            <v>3.749768</v>
          </cell>
          <cell r="I382">
            <v>4.352518</v>
          </cell>
          <cell r="J382">
            <v>1.43622077844694</v>
          </cell>
          <cell r="K382">
            <v>1.36930402825481</v>
          </cell>
          <cell r="L382">
            <v>405</v>
          </cell>
          <cell r="M382">
            <v>526</v>
          </cell>
          <cell r="N382">
            <v>73.14</v>
          </cell>
          <cell r="O382">
            <v>90.31</v>
          </cell>
          <cell r="P382">
            <v>417</v>
          </cell>
          <cell r="Q382">
            <v>361</v>
          </cell>
          <cell r="R382">
            <v>28</v>
          </cell>
          <cell r="S382">
            <v>27</v>
          </cell>
          <cell r="T382">
            <v>-1</v>
          </cell>
          <cell r="U382">
            <v>6</v>
          </cell>
          <cell r="V382">
            <v>-62</v>
          </cell>
          <cell r="W382">
            <v>48</v>
          </cell>
          <cell r="X382">
            <v>-0.134292565947242</v>
          </cell>
        </row>
        <row r="383">
          <cell r="B383">
            <v>12745</v>
          </cell>
          <cell r="C383" t="str">
            <v>秦庭月</v>
          </cell>
          <cell r="D383">
            <v>351</v>
          </cell>
          <cell r="E383" t="str">
            <v>都江堰中心药店</v>
          </cell>
          <cell r="F383" t="str">
            <v>城郊二片</v>
          </cell>
          <cell r="G383">
            <v>0.149851376204975</v>
          </cell>
          <cell r="H383">
            <v>0</v>
          </cell>
          <cell r="I383">
            <v>0.442122</v>
          </cell>
          <cell r="J383">
            <v>0</v>
          </cell>
          <cell r="K383">
            <v>0.0932661367999905</v>
          </cell>
          <cell r="L383">
            <v>0</v>
          </cell>
          <cell r="M383">
            <v>85</v>
          </cell>
          <cell r="N383">
            <v>0</v>
          </cell>
          <cell r="O383">
            <v>52.75</v>
          </cell>
          <cell r="P383">
            <v>0</v>
          </cell>
          <cell r="Q383">
            <v>103</v>
          </cell>
          <cell r="R383">
            <v>0</v>
          </cell>
          <cell r="S383">
            <v>12</v>
          </cell>
          <cell r="T383">
            <v>12</v>
          </cell>
        </row>
        <row r="383">
          <cell r="V383">
            <v>103</v>
          </cell>
        </row>
        <row r="384">
          <cell r="B384">
            <v>11256</v>
          </cell>
          <cell r="C384" t="str">
            <v>刘娟</v>
          </cell>
          <cell r="D384">
            <v>351</v>
          </cell>
          <cell r="E384" t="str">
            <v>都江堰中心药店</v>
          </cell>
          <cell r="F384" t="str">
            <v>城郊二片</v>
          </cell>
          <cell r="G384">
            <v>2.18272808853374</v>
          </cell>
          <cell r="H384">
            <v>4.141317</v>
          </cell>
          <cell r="I384">
            <v>4.029637</v>
          </cell>
          <cell r="J384">
            <v>1.34535758286664</v>
          </cell>
          <cell r="K384">
            <v>1.47894192869542</v>
          </cell>
          <cell r="L384">
            <v>469</v>
          </cell>
          <cell r="M384">
            <v>472</v>
          </cell>
          <cell r="N384">
            <v>94.8</v>
          </cell>
          <cell r="O384">
            <v>93.77</v>
          </cell>
          <cell r="P384">
            <v>431</v>
          </cell>
          <cell r="Q384">
            <v>376</v>
          </cell>
          <cell r="R384">
            <v>28</v>
          </cell>
          <cell r="S384">
            <v>25</v>
          </cell>
          <cell r="T384">
            <v>-3</v>
          </cell>
          <cell r="U384">
            <v>6</v>
          </cell>
          <cell r="V384">
            <v>-61</v>
          </cell>
          <cell r="W384">
            <v>48</v>
          </cell>
          <cell r="X384">
            <v>-0.127610208816705</v>
          </cell>
        </row>
        <row r="385">
          <cell r="B385">
            <v>8606</v>
          </cell>
          <cell r="C385" t="str">
            <v>梁海燕</v>
          </cell>
          <cell r="D385">
            <v>351</v>
          </cell>
          <cell r="E385" t="str">
            <v>都江堰中心药店</v>
          </cell>
          <cell r="F385" t="str">
            <v>城郊二片</v>
          </cell>
          <cell r="G385">
            <v>6.34163219812278</v>
          </cell>
          <cell r="H385">
            <v>4.004247</v>
          </cell>
          <cell r="I385">
            <v>4.979993</v>
          </cell>
          <cell r="J385">
            <v>1.5013060438947</v>
          </cell>
          <cell r="K385">
            <v>1.82893277181968</v>
          </cell>
          <cell r="L385">
            <v>403</v>
          </cell>
          <cell r="M385">
            <v>423</v>
          </cell>
          <cell r="N385">
            <v>82.4</v>
          </cell>
          <cell r="O385">
            <v>132.45</v>
          </cell>
          <cell r="P385">
            <v>387</v>
          </cell>
          <cell r="Q385">
            <v>274</v>
          </cell>
          <cell r="R385">
            <v>27</v>
          </cell>
          <cell r="S385">
            <v>26</v>
          </cell>
          <cell r="T385">
            <v>-1</v>
          </cell>
          <cell r="U385">
            <v>6</v>
          </cell>
          <cell r="V385">
            <v>-119</v>
          </cell>
          <cell r="W385">
            <v>48</v>
          </cell>
          <cell r="X385">
            <v>-0.291989664082687</v>
          </cell>
        </row>
        <row r="386">
          <cell r="B386">
            <v>12091</v>
          </cell>
          <cell r="C386" t="str">
            <v>代茜澜</v>
          </cell>
          <cell r="D386">
            <v>349</v>
          </cell>
          <cell r="E386" t="str">
            <v>人民中路店</v>
          </cell>
          <cell r="F386" t="str">
            <v>城中片区</v>
          </cell>
          <cell r="G386">
            <v>0.870399321410454</v>
          </cell>
          <cell r="H386">
            <v>3.307956</v>
          </cell>
          <cell r="I386">
            <v>4.223092</v>
          </cell>
          <cell r="J386">
            <v>1.24575553188824</v>
          </cell>
          <cell r="K386">
            <v>1.40953758337595</v>
          </cell>
          <cell r="L386">
            <v>555</v>
          </cell>
          <cell r="M386">
            <v>632</v>
          </cell>
          <cell r="N386">
            <v>57.33</v>
          </cell>
          <cell r="O386">
            <v>66.82</v>
          </cell>
          <cell r="P386">
            <v>435</v>
          </cell>
          <cell r="Q386">
            <v>470</v>
          </cell>
          <cell r="R386">
            <v>25</v>
          </cell>
          <cell r="S386">
            <v>29</v>
          </cell>
          <cell r="T386">
            <v>4</v>
          </cell>
          <cell r="U386">
            <v>12</v>
          </cell>
          <cell r="V386">
            <v>23</v>
          </cell>
        </row>
        <row r="386">
          <cell r="X386">
            <v>0.0804597701149425</v>
          </cell>
        </row>
        <row r="387">
          <cell r="B387">
            <v>12200</v>
          </cell>
          <cell r="C387" t="str">
            <v>斯蕊</v>
          </cell>
          <cell r="D387">
            <v>349</v>
          </cell>
          <cell r="E387" t="str">
            <v>人民中路店</v>
          </cell>
          <cell r="F387" t="str">
            <v>城中片区</v>
          </cell>
          <cell r="G387">
            <v>0.736152746067988</v>
          </cell>
          <cell r="H387">
            <v>3.40498</v>
          </cell>
          <cell r="I387">
            <v>2.916671</v>
          </cell>
          <cell r="J387">
            <v>1.12125087593531</v>
          </cell>
          <cell r="K387">
            <v>0.95447619269326</v>
          </cell>
          <cell r="L387">
            <v>670</v>
          </cell>
          <cell r="M387">
            <v>530</v>
          </cell>
          <cell r="N387">
            <v>52.05</v>
          </cell>
          <cell r="O387">
            <v>55.03</v>
          </cell>
          <cell r="P387">
            <v>477</v>
          </cell>
          <cell r="Q387">
            <v>409</v>
          </cell>
          <cell r="R387">
            <v>27</v>
          </cell>
          <cell r="S387">
            <v>27</v>
          </cell>
          <cell r="T387">
            <v>0</v>
          </cell>
          <cell r="U387">
            <v>12</v>
          </cell>
          <cell r="V387">
            <v>-80</v>
          </cell>
          <cell r="W387">
            <v>48</v>
          </cell>
          <cell r="X387">
            <v>-0.142557651991614</v>
          </cell>
        </row>
        <row r="388">
          <cell r="B388">
            <v>12517</v>
          </cell>
          <cell r="C388" t="str">
            <v>龚玉林</v>
          </cell>
          <cell r="D388">
            <v>349</v>
          </cell>
          <cell r="E388" t="str">
            <v>人民中路店</v>
          </cell>
          <cell r="F388" t="str">
            <v>城中片区</v>
          </cell>
          <cell r="G388">
            <v>0.489577403602235</v>
          </cell>
          <cell r="H388">
            <v>3.832275</v>
          </cell>
          <cell r="I388">
            <v>3.037342</v>
          </cell>
          <cell r="J388">
            <v>1.3402490595</v>
          </cell>
          <cell r="K388">
            <v>1.009488130986</v>
          </cell>
          <cell r="L388">
            <v>1072</v>
          </cell>
          <cell r="M388">
            <v>563</v>
          </cell>
          <cell r="N388">
            <v>49.71</v>
          </cell>
          <cell r="O388">
            <v>53.95</v>
          </cell>
          <cell r="P388">
            <v>469</v>
          </cell>
          <cell r="Q388">
            <v>407</v>
          </cell>
          <cell r="R388">
            <v>27</v>
          </cell>
          <cell r="S388">
            <v>30</v>
          </cell>
          <cell r="T388">
            <v>3</v>
          </cell>
          <cell r="U388">
            <v>12</v>
          </cell>
          <cell r="V388">
            <v>-74</v>
          </cell>
          <cell r="W388">
            <v>48</v>
          </cell>
          <cell r="X388">
            <v>-0.132196162046908</v>
          </cell>
        </row>
        <row r="389">
          <cell r="B389">
            <v>11841</v>
          </cell>
          <cell r="C389" t="str">
            <v>李漫</v>
          </cell>
          <cell r="D389">
            <v>349</v>
          </cell>
          <cell r="E389" t="str">
            <v>人民中路店</v>
          </cell>
          <cell r="F389" t="str">
            <v>城中片区</v>
          </cell>
          <cell r="G389">
            <v>1.36902945839676</v>
          </cell>
          <cell r="H389">
            <v>1.94567</v>
          </cell>
          <cell r="I389">
            <v>1.277431</v>
          </cell>
          <cell r="J389">
            <v>0.66751846322</v>
          </cell>
          <cell r="K389">
            <v>0.360707578139998</v>
          </cell>
          <cell r="L389">
            <v>489</v>
          </cell>
          <cell r="M389">
            <v>169</v>
          </cell>
          <cell r="N389">
            <v>51.88</v>
          </cell>
          <cell r="O389">
            <v>75.59</v>
          </cell>
          <cell r="P389">
            <v>340</v>
          </cell>
          <cell r="Q389">
            <v>184</v>
          </cell>
          <cell r="R389">
            <v>24</v>
          </cell>
          <cell r="S389">
            <v>8</v>
          </cell>
          <cell r="T389">
            <v>-16</v>
          </cell>
          <cell r="U389">
            <v>8</v>
          </cell>
          <cell r="V389">
            <v>63</v>
          </cell>
        </row>
        <row r="389">
          <cell r="X389">
            <v>-0.458823529411765</v>
          </cell>
        </row>
        <row r="390">
          <cell r="B390">
            <v>11639</v>
          </cell>
          <cell r="C390" t="str">
            <v>杨苗</v>
          </cell>
          <cell r="D390">
            <v>349</v>
          </cell>
          <cell r="E390" t="str">
            <v>人民中路店</v>
          </cell>
          <cell r="F390" t="str">
            <v>西北片区</v>
          </cell>
          <cell r="G390">
            <v>1.57998836250634</v>
          </cell>
          <cell r="H390">
            <v>7.73361</v>
          </cell>
          <cell r="I390">
            <v>5.356952</v>
          </cell>
          <cell r="J390">
            <v>2.52237366347651</v>
          </cell>
          <cell r="K390">
            <v>1.58375116798003</v>
          </cell>
          <cell r="L390">
            <v>1158</v>
          </cell>
          <cell r="M390">
            <v>562</v>
          </cell>
          <cell r="N390">
            <v>63.56</v>
          </cell>
          <cell r="O390">
            <v>95.32</v>
          </cell>
          <cell r="P390">
            <v>717</v>
          </cell>
          <cell r="Q390">
            <v>419</v>
          </cell>
          <cell r="R390">
            <v>29</v>
          </cell>
          <cell r="S390">
            <v>27</v>
          </cell>
          <cell r="T390">
            <v>-2</v>
          </cell>
          <cell r="U390">
            <v>8</v>
          </cell>
          <cell r="V390">
            <v>-306</v>
          </cell>
        </row>
        <row r="390">
          <cell r="X390">
            <v>-0.415620641562064</v>
          </cell>
        </row>
        <row r="391">
          <cell r="B391">
            <v>11768</v>
          </cell>
          <cell r="C391" t="str">
            <v>杨敏</v>
          </cell>
          <cell r="D391">
            <v>347</v>
          </cell>
          <cell r="E391" t="str">
            <v>清江东路2店</v>
          </cell>
          <cell r="F391" t="str">
            <v>西北片区</v>
          </cell>
          <cell r="G391">
            <v>0.508755485794016</v>
          </cell>
          <cell r="H391">
            <v>4.874568</v>
          </cell>
          <cell r="I391">
            <v>5.44191</v>
          </cell>
          <cell r="J391">
            <v>1.45511706692996</v>
          </cell>
          <cell r="K391">
            <v>1.70968049675795</v>
          </cell>
          <cell r="L391">
            <v>677</v>
          </cell>
          <cell r="M391">
            <v>799</v>
          </cell>
          <cell r="N391">
            <v>70.2</v>
          </cell>
          <cell r="O391">
            <v>68.03</v>
          </cell>
          <cell r="P391">
            <v>489</v>
          </cell>
          <cell r="Q391">
            <v>522</v>
          </cell>
          <cell r="R391">
            <v>26</v>
          </cell>
          <cell r="S391">
            <v>28</v>
          </cell>
          <cell r="T391">
            <v>2</v>
          </cell>
          <cell r="U391">
            <v>12</v>
          </cell>
          <cell r="V391">
            <v>21</v>
          </cell>
        </row>
        <row r="391">
          <cell r="X391">
            <v>0.0674846625766871</v>
          </cell>
        </row>
        <row r="392">
          <cell r="B392">
            <v>12528</v>
          </cell>
          <cell r="C392" t="str">
            <v>李丽</v>
          </cell>
          <cell r="D392">
            <v>347</v>
          </cell>
          <cell r="E392" t="str">
            <v>清江东路2店</v>
          </cell>
          <cell r="F392" t="str">
            <v>西北片区</v>
          </cell>
          <cell r="G392">
            <v>0.467659595383057</v>
          </cell>
          <cell r="H392">
            <v>2.26179</v>
          </cell>
          <cell r="I392">
            <v>2.559679</v>
          </cell>
          <cell r="J392">
            <v>0.549357137999942</v>
          </cell>
          <cell r="K392">
            <v>0.666059954673988</v>
          </cell>
          <cell r="L392">
            <v>527</v>
          </cell>
          <cell r="M392">
            <v>601</v>
          </cell>
          <cell r="N392">
            <v>40.43</v>
          </cell>
          <cell r="O392">
            <v>42.56</v>
          </cell>
          <cell r="P392">
            <v>401</v>
          </cell>
          <cell r="Q392">
            <v>425</v>
          </cell>
          <cell r="R392">
            <v>28</v>
          </cell>
          <cell r="S392">
            <v>27</v>
          </cell>
          <cell r="T392">
            <v>-1</v>
          </cell>
          <cell r="U392">
            <v>12</v>
          </cell>
          <cell r="V392">
            <v>12</v>
          </cell>
        </row>
        <row r="392">
          <cell r="X392">
            <v>0.0598503740648379</v>
          </cell>
        </row>
        <row r="393">
          <cell r="B393">
            <v>12500</v>
          </cell>
          <cell r="C393" t="str">
            <v>赵鹏</v>
          </cell>
          <cell r="D393">
            <v>347</v>
          </cell>
          <cell r="E393" t="str">
            <v>清江东路2店</v>
          </cell>
          <cell r="F393" t="str">
            <v>西北片区</v>
          </cell>
          <cell r="G393">
            <v>0.489577403602235</v>
          </cell>
          <cell r="H393">
            <v>2.234683</v>
          </cell>
          <cell r="I393">
            <v>2.225225</v>
          </cell>
          <cell r="J393">
            <v>0.647195651920009</v>
          </cell>
          <cell r="K393">
            <v>0.712156155899989</v>
          </cell>
          <cell r="L393">
            <v>506</v>
          </cell>
          <cell r="M393">
            <v>483</v>
          </cell>
          <cell r="N393">
            <v>41.69</v>
          </cell>
          <cell r="O393">
            <v>46.21</v>
          </cell>
          <cell r="P393">
            <v>420</v>
          </cell>
          <cell r="Q393">
            <v>377</v>
          </cell>
          <cell r="R393">
            <v>29</v>
          </cell>
          <cell r="S393">
            <v>25</v>
          </cell>
          <cell r="T393">
            <v>-4</v>
          </cell>
          <cell r="U393">
            <v>12</v>
          </cell>
          <cell r="V393">
            <v>-55</v>
          </cell>
          <cell r="W393">
            <v>24</v>
          </cell>
          <cell r="X393">
            <v>-0.102380952380952</v>
          </cell>
        </row>
        <row r="394">
          <cell r="B394">
            <v>8400</v>
          </cell>
          <cell r="C394" t="str">
            <v>林思敏</v>
          </cell>
          <cell r="D394">
            <v>347</v>
          </cell>
          <cell r="E394" t="str">
            <v>清江东路2店</v>
          </cell>
          <cell r="F394" t="str">
            <v>西北片区</v>
          </cell>
          <cell r="G394">
            <v>5.20464589675292</v>
          </cell>
          <cell r="H394">
            <v>5.154019</v>
          </cell>
          <cell r="I394">
            <v>4.806237</v>
          </cell>
          <cell r="J394">
            <v>1.77682672476952</v>
          </cell>
          <cell r="K394">
            <v>1.65540448169987</v>
          </cell>
          <cell r="L394">
            <v>689</v>
          </cell>
          <cell r="M394">
            <v>608</v>
          </cell>
          <cell r="N394">
            <v>77.25</v>
          </cell>
          <cell r="O394">
            <v>78.65</v>
          </cell>
          <cell r="P394">
            <v>512</v>
          </cell>
          <cell r="Q394">
            <v>479</v>
          </cell>
          <cell r="R394">
            <v>25</v>
          </cell>
          <cell r="S394">
            <v>25</v>
          </cell>
          <cell r="T394">
            <v>0</v>
          </cell>
          <cell r="U394">
            <v>6</v>
          </cell>
          <cell r="V394">
            <v>-39</v>
          </cell>
          <cell r="W394">
            <v>36</v>
          </cell>
          <cell r="X394">
            <v>-0.064453125</v>
          </cell>
        </row>
        <row r="395">
          <cell r="B395">
            <v>7583</v>
          </cell>
          <cell r="C395" t="str">
            <v>魏津</v>
          </cell>
          <cell r="D395">
            <v>343</v>
          </cell>
          <cell r="E395" t="str">
            <v>光华店</v>
          </cell>
          <cell r="F395" t="str">
            <v>西北片区</v>
          </cell>
          <cell r="G395">
            <v>7.48683767757484</v>
          </cell>
          <cell r="H395">
            <v>19.826999</v>
          </cell>
          <cell r="I395">
            <v>22.637428</v>
          </cell>
          <cell r="J395">
            <v>5.68903178788984</v>
          </cell>
          <cell r="K395">
            <v>6.8616533368254</v>
          </cell>
          <cell r="L395">
            <v>1311</v>
          </cell>
          <cell r="M395">
            <v>1615</v>
          </cell>
          <cell r="N395">
            <v>156.38</v>
          </cell>
          <cell r="O395">
            <v>137.04</v>
          </cell>
          <cell r="P395">
            <v>838</v>
          </cell>
          <cell r="Q395">
            <v>926</v>
          </cell>
          <cell r="R395">
            <v>29</v>
          </cell>
          <cell r="S395">
            <v>28</v>
          </cell>
          <cell r="T395">
            <v>-1</v>
          </cell>
          <cell r="U395">
            <v>6</v>
          </cell>
          <cell r="V395">
            <v>82</v>
          </cell>
        </row>
        <row r="395">
          <cell r="X395">
            <v>0.105011933174224</v>
          </cell>
        </row>
        <row r="396">
          <cell r="B396">
            <v>10932</v>
          </cell>
          <cell r="C396" t="str">
            <v>汤雪芹</v>
          </cell>
          <cell r="D396">
            <v>343</v>
          </cell>
          <cell r="E396" t="str">
            <v>光华店</v>
          </cell>
          <cell r="F396" t="str">
            <v>西北片区</v>
          </cell>
          <cell r="G396">
            <v>2.84026233510908</v>
          </cell>
          <cell r="H396">
            <v>11.239218</v>
          </cell>
          <cell r="I396">
            <v>12.289544</v>
          </cell>
          <cell r="J396">
            <v>3.22345440844925</v>
          </cell>
          <cell r="K396">
            <v>3.7657981429436</v>
          </cell>
          <cell r="L396">
            <v>799</v>
          </cell>
          <cell r="M396">
            <v>990</v>
          </cell>
          <cell r="N396">
            <v>125.6</v>
          </cell>
          <cell r="O396">
            <v>125.18</v>
          </cell>
          <cell r="P396">
            <v>642</v>
          </cell>
          <cell r="Q396">
            <v>684</v>
          </cell>
          <cell r="R396">
            <v>28</v>
          </cell>
          <cell r="S396">
            <v>30</v>
          </cell>
          <cell r="T396">
            <v>2</v>
          </cell>
          <cell r="U396">
            <v>6</v>
          </cell>
          <cell r="V396">
            <v>36</v>
          </cell>
        </row>
        <row r="396">
          <cell r="X396">
            <v>0.0654205607476635</v>
          </cell>
        </row>
        <row r="397">
          <cell r="B397">
            <v>11517</v>
          </cell>
          <cell r="C397" t="str">
            <v>刘晓燕</v>
          </cell>
          <cell r="D397">
            <v>343</v>
          </cell>
          <cell r="E397" t="str">
            <v>光华店</v>
          </cell>
          <cell r="F397" t="str">
            <v>西北片区</v>
          </cell>
          <cell r="G397">
            <v>1.65396096524607</v>
          </cell>
          <cell r="H397">
            <v>9.043071</v>
          </cell>
          <cell r="I397">
            <v>9.578508</v>
          </cell>
          <cell r="J397">
            <v>2.58450865854982</v>
          </cell>
          <cell r="K397">
            <v>2.50141863646987</v>
          </cell>
          <cell r="L397">
            <v>795</v>
          </cell>
          <cell r="M397">
            <v>910</v>
          </cell>
          <cell r="N397">
            <v>102.11</v>
          </cell>
          <cell r="O397">
            <v>104.5</v>
          </cell>
          <cell r="P397">
            <v>645</v>
          </cell>
          <cell r="Q397">
            <v>657</v>
          </cell>
          <cell r="R397">
            <v>28</v>
          </cell>
          <cell r="S397">
            <v>29</v>
          </cell>
          <cell r="T397">
            <v>1</v>
          </cell>
          <cell r="U397">
            <v>8</v>
          </cell>
          <cell r="V397">
            <v>4</v>
          </cell>
        </row>
        <row r="397">
          <cell r="X397">
            <v>0.0186046511627907</v>
          </cell>
        </row>
        <row r="398">
          <cell r="B398">
            <v>12501</v>
          </cell>
          <cell r="C398" t="str">
            <v>刘勇</v>
          </cell>
          <cell r="D398">
            <v>343</v>
          </cell>
          <cell r="E398" t="str">
            <v>光华店</v>
          </cell>
          <cell r="F398" t="str">
            <v>西北片区</v>
          </cell>
          <cell r="G398">
            <v>0.489577403602235</v>
          </cell>
          <cell r="H398">
            <v>3.383371</v>
          </cell>
          <cell r="I398">
            <v>4.33565</v>
          </cell>
          <cell r="J398">
            <v>0.316817176782481</v>
          </cell>
          <cell r="K398">
            <v>0.499150113409676</v>
          </cell>
          <cell r="L398">
            <v>407</v>
          </cell>
          <cell r="M398">
            <v>713</v>
          </cell>
          <cell r="N398">
            <v>68.28</v>
          </cell>
          <cell r="O398">
            <v>59.98</v>
          </cell>
          <cell r="P398">
            <v>387</v>
          </cell>
          <cell r="Q398">
            <v>467</v>
          </cell>
          <cell r="R398">
            <v>27</v>
          </cell>
          <cell r="S398">
            <v>27</v>
          </cell>
          <cell r="T398">
            <v>0</v>
          </cell>
          <cell r="U398">
            <v>12</v>
          </cell>
          <cell r="V398">
            <v>68</v>
          </cell>
        </row>
        <row r="398">
          <cell r="X398">
            <v>0.20671834625323</v>
          </cell>
        </row>
        <row r="399">
          <cell r="B399">
            <v>12506</v>
          </cell>
          <cell r="C399" t="str">
            <v>曾思静</v>
          </cell>
          <cell r="D399">
            <v>343</v>
          </cell>
          <cell r="E399" t="str">
            <v>光华店</v>
          </cell>
          <cell r="F399" t="str">
            <v>西北片区</v>
          </cell>
          <cell r="G399">
            <v>0.489577403602235</v>
          </cell>
          <cell r="H399">
            <v>3.263498</v>
          </cell>
          <cell r="I399">
            <v>5.145199</v>
          </cell>
          <cell r="J399">
            <v>0.668376200359856</v>
          </cell>
          <cell r="K399">
            <v>1.09535694640278</v>
          </cell>
          <cell r="L399">
            <v>471</v>
          </cell>
          <cell r="M399">
            <v>807</v>
          </cell>
          <cell r="N399">
            <v>54.76</v>
          </cell>
          <cell r="O399">
            <v>62.88</v>
          </cell>
          <cell r="P399">
            <v>396</v>
          </cell>
          <cell r="Q399">
            <v>542</v>
          </cell>
          <cell r="R399">
            <v>27</v>
          </cell>
          <cell r="S399">
            <v>30</v>
          </cell>
          <cell r="T399">
            <v>3</v>
          </cell>
          <cell r="U399">
            <v>12</v>
          </cell>
          <cell r="V399">
            <v>134</v>
          </cell>
        </row>
        <row r="399">
          <cell r="X399">
            <v>0.368686868686869</v>
          </cell>
        </row>
        <row r="400">
          <cell r="B400">
            <v>12439</v>
          </cell>
          <cell r="C400" t="str">
            <v>岳聪华</v>
          </cell>
          <cell r="D400">
            <v>343</v>
          </cell>
          <cell r="E400" t="str">
            <v>光华店</v>
          </cell>
          <cell r="F400" t="str">
            <v>西北片区</v>
          </cell>
          <cell r="G400">
            <v>0.506015759766619</v>
          </cell>
          <cell r="H400">
            <v>2.066157</v>
          </cell>
          <cell r="I400">
            <v>2.943478</v>
          </cell>
          <cell r="J400">
            <v>0.56883510293595</v>
          </cell>
          <cell r="K400">
            <v>0.825162515999909</v>
          </cell>
          <cell r="L400">
            <v>493</v>
          </cell>
          <cell r="M400">
            <v>629</v>
          </cell>
          <cell r="N400">
            <v>42</v>
          </cell>
          <cell r="O400">
            <v>46.86</v>
          </cell>
          <cell r="P400">
            <v>374</v>
          </cell>
          <cell r="Q400">
            <v>501</v>
          </cell>
          <cell r="R400">
            <v>27</v>
          </cell>
          <cell r="S400">
            <v>27</v>
          </cell>
          <cell r="T400">
            <v>0</v>
          </cell>
          <cell r="U400">
            <v>12</v>
          </cell>
          <cell r="V400">
            <v>115</v>
          </cell>
        </row>
        <row r="400">
          <cell r="X400">
            <v>0.339572192513369</v>
          </cell>
        </row>
        <row r="401">
          <cell r="B401">
            <v>11372</v>
          </cell>
          <cell r="C401" t="str">
            <v>古素琼</v>
          </cell>
          <cell r="D401">
            <v>341</v>
          </cell>
          <cell r="E401" t="str">
            <v>邛崃中心店</v>
          </cell>
          <cell r="F401" t="str">
            <v>邛崃片区</v>
          </cell>
          <cell r="G401">
            <v>1.84300206113648</v>
          </cell>
          <cell r="H401">
            <v>13.07841</v>
          </cell>
          <cell r="I401">
            <v>12.638853</v>
          </cell>
          <cell r="J401">
            <v>3.32476966019971</v>
          </cell>
          <cell r="K401">
            <v>3.50552020929014</v>
          </cell>
          <cell r="L401">
            <v>845</v>
          </cell>
          <cell r="M401">
            <v>872</v>
          </cell>
          <cell r="N401">
            <v>160.98</v>
          </cell>
          <cell r="O401">
            <v>153.26</v>
          </cell>
          <cell r="P401">
            <v>555</v>
          </cell>
          <cell r="Q401">
            <v>538</v>
          </cell>
          <cell r="R401">
            <v>27</v>
          </cell>
          <cell r="S401">
            <v>30</v>
          </cell>
          <cell r="T401">
            <v>3</v>
          </cell>
          <cell r="U401">
            <v>8</v>
          </cell>
          <cell r="V401">
            <v>-25</v>
          </cell>
          <cell r="W401">
            <v>40</v>
          </cell>
          <cell r="X401">
            <v>-0.0306306306306306</v>
          </cell>
        </row>
        <row r="402">
          <cell r="B402">
            <v>11483</v>
          </cell>
          <cell r="C402" t="str">
            <v>王李秋</v>
          </cell>
          <cell r="D402">
            <v>341</v>
          </cell>
          <cell r="E402" t="str">
            <v>邛崃中心店</v>
          </cell>
          <cell r="F402" t="str">
            <v>邛崃片区</v>
          </cell>
          <cell r="G402">
            <v>1.69505685565703</v>
          </cell>
          <cell r="H402">
            <v>9.950742</v>
          </cell>
          <cell r="I402">
            <v>7.206685</v>
          </cell>
          <cell r="J402">
            <v>2.38904654538959</v>
          </cell>
          <cell r="K402">
            <v>1.97317121741971</v>
          </cell>
          <cell r="L402">
            <v>895</v>
          </cell>
          <cell r="M402">
            <v>869</v>
          </cell>
          <cell r="N402">
            <v>105.74</v>
          </cell>
          <cell r="O402">
            <v>82.2</v>
          </cell>
          <cell r="P402">
            <v>563</v>
          </cell>
          <cell r="Q402">
            <v>539</v>
          </cell>
          <cell r="R402">
            <v>30</v>
          </cell>
          <cell r="S402">
            <v>29</v>
          </cell>
          <cell r="T402">
            <v>-1</v>
          </cell>
          <cell r="U402">
            <v>8</v>
          </cell>
          <cell r="V402">
            <v>-32</v>
          </cell>
          <cell r="W402">
            <v>40</v>
          </cell>
          <cell r="X402">
            <v>-0.0426287744227353</v>
          </cell>
        </row>
        <row r="403">
          <cell r="B403">
            <v>11490</v>
          </cell>
          <cell r="C403" t="str">
            <v>杨晓毅</v>
          </cell>
          <cell r="D403">
            <v>341</v>
          </cell>
          <cell r="E403" t="str">
            <v>邛崃中心店</v>
          </cell>
          <cell r="F403" t="str">
            <v>邛崃片区</v>
          </cell>
          <cell r="G403">
            <v>1.68409795154744</v>
          </cell>
          <cell r="H403">
            <v>9.493429</v>
          </cell>
          <cell r="I403">
            <v>6.773417</v>
          </cell>
          <cell r="J403">
            <v>2.3560177339537</v>
          </cell>
          <cell r="K403">
            <v>1.84683668097213</v>
          </cell>
          <cell r="L403">
            <v>815</v>
          </cell>
          <cell r="M403">
            <v>758</v>
          </cell>
          <cell r="N403">
            <v>122.21</v>
          </cell>
          <cell r="O403">
            <v>90.5</v>
          </cell>
          <cell r="P403">
            <v>516</v>
          </cell>
          <cell r="Q403">
            <v>483</v>
          </cell>
          <cell r="R403">
            <v>29</v>
          </cell>
          <cell r="S403">
            <v>30</v>
          </cell>
          <cell r="T403">
            <v>1</v>
          </cell>
          <cell r="U403">
            <v>8</v>
          </cell>
          <cell r="V403">
            <v>-41</v>
          </cell>
          <cell r="W403">
            <v>40</v>
          </cell>
          <cell r="X403">
            <v>-0.063953488372093</v>
          </cell>
        </row>
        <row r="404">
          <cell r="B404">
            <v>12535</v>
          </cell>
          <cell r="C404" t="str">
            <v>李巧</v>
          </cell>
          <cell r="D404">
            <v>341</v>
          </cell>
          <cell r="E404" t="str">
            <v>邛崃中心店</v>
          </cell>
          <cell r="F404" t="str">
            <v>邛崃片区</v>
          </cell>
          <cell r="G404">
            <v>0.467659595383057</v>
          </cell>
          <cell r="H404">
            <v>3.567469</v>
          </cell>
          <cell r="I404">
            <v>4.196972</v>
          </cell>
          <cell r="J404">
            <v>1.11547995338403</v>
          </cell>
          <cell r="K404">
            <v>1.28931994158333</v>
          </cell>
          <cell r="L404">
            <v>706</v>
          </cell>
          <cell r="M404">
            <v>839</v>
          </cell>
          <cell r="N404">
            <v>42.97</v>
          </cell>
          <cell r="O404">
            <v>47.98</v>
          </cell>
          <cell r="P404">
            <v>480</v>
          </cell>
          <cell r="Q404">
            <v>498</v>
          </cell>
          <cell r="R404">
            <v>27</v>
          </cell>
          <cell r="S404">
            <v>30</v>
          </cell>
          <cell r="T404">
            <v>3</v>
          </cell>
          <cell r="U404">
            <v>12</v>
          </cell>
          <cell r="V404">
            <v>6</v>
          </cell>
        </row>
        <row r="404">
          <cell r="X404">
            <v>0.0375</v>
          </cell>
        </row>
        <row r="405">
          <cell r="B405">
            <v>4187</v>
          </cell>
          <cell r="C405" t="str">
            <v>任会茹</v>
          </cell>
          <cell r="D405">
            <v>341</v>
          </cell>
          <cell r="E405" t="str">
            <v>邛崃中心店</v>
          </cell>
          <cell r="F405" t="str">
            <v>邛崃片区</v>
          </cell>
          <cell r="G405">
            <v>9.51423493784881</v>
          </cell>
          <cell r="H405">
            <v>10.74063</v>
          </cell>
          <cell r="I405">
            <v>8.109904</v>
          </cell>
          <cell r="J405">
            <v>2.47460488275969</v>
          </cell>
          <cell r="K405">
            <v>1.94534556396817</v>
          </cell>
          <cell r="L405">
            <v>601</v>
          </cell>
          <cell r="M405">
            <v>614</v>
          </cell>
          <cell r="N405">
            <v>155.55</v>
          </cell>
          <cell r="O405">
            <v>137.74</v>
          </cell>
          <cell r="P405">
            <v>477</v>
          </cell>
          <cell r="Q405">
            <v>403</v>
          </cell>
          <cell r="R405">
            <v>29</v>
          </cell>
          <cell r="S405">
            <v>28</v>
          </cell>
          <cell r="T405">
            <v>-1</v>
          </cell>
          <cell r="U405">
            <v>6</v>
          </cell>
          <cell r="V405">
            <v>-80</v>
          </cell>
          <cell r="W405">
            <v>48</v>
          </cell>
          <cell r="X405">
            <v>-0.155136268343816</v>
          </cell>
        </row>
        <row r="406">
          <cell r="B406">
            <v>12143</v>
          </cell>
          <cell r="C406" t="str">
            <v>陈玲</v>
          </cell>
          <cell r="D406">
            <v>341</v>
          </cell>
          <cell r="E406" t="str">
            <v>邛崃中心店</v>
          </cell>
          <cell r="F406" t="str">
            <v>邛崃片区</v>
          </cell>
          <cell r="G406">
            <v>0.810125348807714</v>
          </cell>
          <cell r="H406">
            <v>8.488497</v>
          </cell>
          <cell r="I406">
            <v>6.628103</v>
          </cell>
          <cell r="J406">
            <v>2.36507338007599</v>
          </cell>
          <cell r="K406">
            <v>2.11996276958453</v>
          </cell>
          <cell r="L406">
            <v>847</v>
          </cell>
          <cell r="M406">
            <v>832</v>
          </cell>
          <cell r="N406">
            <v>85.05</v>
          </cell>
          <cell r="O406">
            <v>79.11</v>
          </cell>
          <cell r="P406">
            <v>573</v>
          </cell>
          <cell r="Q406">
            <v>506</v>
          </cell>
          <cell r="R406">
            <v>29</v>
          </cell>
          <cell r="S406">
            <v>30</v>
          </cell>
          <cell r="T406">
            <v>1</v>
          </cell>
          <cell r="U406">
            <v>12</v>
          </cell>
          <cell r="V406">
            <v>-79</v>
          </cell>
          <cell r="W406">
            <v>48</v>
          </cell>
          <cell r="X406">
            <v>-0.116928446771379</v>
          </cell>
        </row>
        <row r="407">
          <cell r="B407">
            <v>11394</v>
          </cell>
          <cell r="C407" t="str">
            <v>黎婷婷</v>
          </cell>
          <cell r="D407">
            <v>339</v>
          </cell>
          <cell r="E407" t="str">
            <v>沙河源店</v>
          </cell>
          <cell r="F407" t="str">
            <v>西北片区</v>
          </cell>
          <cell r="G407">
            <v>1.78820754058854</v>
          </cell>
          <cell r="H407">
            <v>4.602163</v>
          </cell>
          <cell r="I407">
            <v>4.142804</v>
          </cell>
          <cell r="J407">
            <v>1.26548364427292</v>
          </cell>
          <cell r="K407">
            <v>1.24952915653995</v>
          </cell>
          <cell r="L407">
            <v>654</v>
          </cell>
          <cell r="M407">
            <v>621</v>
          </cell>
          <cell r="N407">
            <v>72.36</v>
          </cell>
          <cell r="O407">
            <v>66.71</v>
          </cell>
          <cell r="P407">
            <v>518</v>
          </cell>
          <cell r="Q407">
            <v>539</v>
          </cell>
          <cell r="R407">
            <v>27</v>
          </cell>
          <cell r="S407">
            <v>26</v>
          </cell>
          <cell r="T407">
            <v>-1</v>
          </cell>
          <cell r="U407">
            <v>8</v>
          </cell>
          <cell r="V407">
            <v>13</v>
          </cell>
        </row>
        <row r="407">
          <cell r="X407">
            <v>0.0405405405405405</v>
          </cell>
        </row>
        <row r="408">
          <cell r="B408">
            <v>12509</v>
          </cell>
          <cell r="C408" t="str">
            <v>唐敏</v>
          </cell>
          <cell r="D408">
            <v>339</v>
          </cell>
          <cell r="E408" t="str">
            <v>沙河源店</v>
          </cell>
          <cell r="F408" t="str">
            <v>西北片区</v>
          </cell>
          <cell r="G408">
            <v>0.489577403602235</v>
          </cell>
          <cell r="H408">
            <v>2.067433</v>
          </cell>
          <cell r="I408">
            <v>2.465464</v>
          </cell>
          <cell r="J408">
            <v>0.46025835346202</v>
          </cell>
          <cell r="K408">
            <v>0.6952455476</v>
          </cell>
          <cell r="L408">
            <v>358</v>
          </cell>
          <cell r="M408">
            <v>481</v>
          </cell>
          <cell r="N408">
            <v>52.21</v>
          </cell>
          <cell r="O408">
            <v>51.26</v>
          </cell>
          <cell r="P408">
            <v>373</v>
          </cell>
          <cell r="Q408">
            <v>385</v>
          </cell>
          <cell r="R408">
            <v>26</v>
          </cell>
          <cell r="S408">
            <v>26</v>
          </cell>
          <cell r="T408">
            <v>0</v>
          </cell>
          <cell r="U408">
            <v>12</v>
          </cell>
          <cell r="V408">
            <v>0</v>
          </cell>
        </row>
        <row r="408">
          <cell r="X408">
            <v>0.032171581769437</v>
          </cell>
        </row>
        <row r="409">
          <cell r="B409">
            <v>11765</v>
          </cell>
          <cell r="C409" t="str">
            <v>张鑫怡</v>
          </cell>
          <cell r="D409">
            <v>339</v>
          </cell>
          <cell r="E409" t="str">
            <v>沙河源店</v>
          </cell>
          <cell r="F409" t="str">
            <v>西北片区</v>
          </cell>
          <cell r="G409">
            <v>0.508755485794016</v>
          </cell>
          <cell r="H409">
            <v>4.395032</v>
          </cell>
          <cell r="I409">
            <v>4.478146</v>
          </cell>
          <cell r="J409">
            <v>1.33062726636069</v>
          </cell>
          <cell r="K409">
            <v>1.34208655111302</v>
          </cell>
          <cell r="L409">
            <v>532</v>
          </cell>
          <cell r="M409">
            <v>620</v>
          </cell>
          <cell r="N409">
            <v>67.31</v>
          </cell>
          <cell r="O409">
            <v>72.23</v>
          </cell>
          <cell r="P409">
            <v>536</v>
          </cell>
          <cell r="Q409">
            <v>524</v>
          </cell>
          <cell r="R409">
            <v>26</v>
          </cell>
          <cell r="S409">
            <v>28</v>
          </cell>
          <cell r="T409">
            <v>2</v>
          </cell>
          <cell r="U409">
            <v>12</v>
          </cell>
          <cell r="V409">
            <v>-24</v>
          </cell>
          <cell r="W409">
            <v>36</v>
          </cell>
          <cell r="X409">
            <v>-0.0223880597014925</v>
          </cell>
        </row>
        <row r="410">
          <cell r="B410">
            <v>4061</v>
          </cell>
          <cell r="C410" t="str">
            <v>江元梅</v>
          </cell>
          <cell r="D410">
            <v>337</v>
          </cell>
          <cell r="E410" t="str">
            <v>浆洗街店</v>
          </cell>
          <cell r="F410" t="str">
            <v>城中片区</v>
          </cell>
          <cell r="G410">
            <v>4.8238239789447</v>
          </cell>
          <cell r="H410">
            <v>12.622488</v>
          </cell>
          <cell r="I410">
            <v>12.586276</v>
          </cell>
          <cell r="J410">
            <v>2.75845262227802</v>
          </cell>
          <cell r="K410">
            <v>2.66804985334946</v>
          </cell>
          <cell r="L410">
            <v>960</v>
          </cell>
          <cell r="M410">
            <v>899</v>
          </cell>
          <cell r="N410">
            <v>136.22</v>
          </cell>
          <cell r="O410">
            <v>140.12</v>
          </cell>
          <cell r="P410">
            <v>610</v>
          </cell>
          <cell r="Q410">
            <v>619</v>
          </cell>
          <cell r="R410">
            <v>28</v>
          </cell>
          <cell r="S410">
            <v>28</v>
          </cell>
          <cell r="T410">
            <v>0</v>
          </cell>
          <cell r="U410">
            <v>6</v>
          </cell>
          <cell r="V410">
            <v>3</v>
          </cell>
        </row>
        <row r="410">
          <cell r="X410">
            <v>0.0147540983606557</v>
          </cell>
        </row>
        <row r="411">
          <cell r="B411">
            <v>6965</v>
          </cell>
          <cell r="C411" t="str">
            <v>唐丽</v>
          </cell>
          <cell r="D411">
            <v>337</v>
          </cell>
          <cell r="E411" t="str">
            <v>浆洗街店</v>
          </cell>
          <cell r="F411" t="str">
            <v>城中片区</v>
          </cell>
          <cell r="G411">
            <v>8.04300206113648</v>
          </cell>
          <cell r="H411">
            <v>13.936268</v>
          </cell>
          <cell r="I411">
            <v>12.788923</v>
          </cell>
          <cell r="J411">
            <v>3.16354463421906</v>
          </cell>
          <cell r="K411">
            <v>3.13944465006973</v>
          </cell>
          <cell r="L411">
            <v>1017</v>
          </cell>
          <cell r="M411">
            <v>973</v>
          </cell>
          <cell r="N411">
            <v>135.82</v>
          </cell>
          <cell r="O411">
            <v>128.89</v>
          </cell>
          <cell r="P411">
            <v>643</v>
          </cell>
          <cell r="Q411">
            <v>666</v>
          </cell>
          <cell r="R411">
            <v>28</v>
          </cell>
          <cell r="S411">
            <v>28</v>
          </cell>
          <cell r="T411">
            <v>0</v>
          </cell>
          <cell r="U411">
            <v>6</v>
          </cell>
          <cell r="V411">
            <v>17</v>
          </cell>
        </row>
        <row r="411">
          <cell r="X411">
            <v>0.0357698289269051</v>
          </cell>
        </row>
        <row r="412">
          <cell r="B412">
            <v>12700</v>
          </cell>
          <cell r="C412" t="str">
            <v>杨冬梅</v>
          </cell>
          <cell r="D412">
            <v>337</v>
          </cell>
          <cell r="E412" t="str">
            <v>浆洗街店</v>
          </cell>
          <cell r="F412" t="str">
            <v>城中片区</v>
          </cell>
          <cell r="G412">
            <v>0.270399321410454</v>
          </cell>
          <cell r="H412">
            <v>0</v>
          </cell>
          <cell r="I412">
            <v>0.365531</v>
          </cell>
          <cell r="J412">
            <v>0</v>
          </cell>
          <cell r="K412">
            <v>0.10371618</v>
          </cell>
          <cell r="L412">
            <v>0</v>
          </cell>
          <cell r="M412">
            <v>58</v>
          </cell>
          <cell r="N412">
            <v>0</v>
          </cell>
          <cell r="O412">
            <v>63.02</v>
          </cell>
          <cell r="P412">
            <v>0</v>
          </cell>
          <cell r="Q412">
            <v>58</v>
          </cell>
          <cell r="R412">
            <v>0</v>
          </cell>
          <cell r="S412">
            <v>3</v>
          </cell>
          <cell r="T412">
            <v>3</v>
          </cell>
        </row>
        <row r="412">
          <cell r="V412">
            <v>58</v>
          </cell>
        </row>
        <row r="413">
          <cell r="B413">
            <v>12210</v>
          </cell>
          <cell r="C413" t="str">
            <v>王海英</v>
          </cell>
          <cell r="D413">
            <v>337</v>
          </cell>
          <cell r="E413" t="str">
            <v>浆洗街店</v>
          </cell>
          <cell r="F413" t="str">
            <v>城中片区</v>
          </cell>
          <cell r="G413">
            <v>0.736152746067988</v>
          </cell>
          <cell r="H413">
            <v>4.71557</v>
          </cell>
          <cell r="I413">
            <v>5.360645</v>
          </cell>
          <cell r="J413">
            <v>1.25727193105768</v>
          </cell>
          <cell r="K413">
            <v>1.43008669352001</v>
          </cell>
          <cell r="L413">
            <v>562</v>
          </cell>
          <cell r="M413">
            <v>686</v>
          </cell>
          <cell r="N413">
            <v>70.77</v>
          </cell>
          <cell r="O413">
            <v>76.91</v>
          </cell>
          <cell r="P413">
            <v>469</v>
          </cell>
          <cell r="Q413">
            <v>495</v>
          </cell>
          <cell r="R413">
            <v>28</v>
          </cell>
          <cell r="S413">
            <v>27</v>
          </cell>
          <cell r="T413">
            <v>-1</v>
          </cell>
          <cell r="U413">
            <v>12</v>
          </cell>
          <cell r="V413">
            <v>14</v>
          </cell>
        </row>
        <row r="413">
          <cell r="X413">
            <v>0.0554371002132196</v>
          </cell>
        </row>
        <row r="414">
          <cell r="B414">
            <v>12504</v>
          </cell>
          <cell r="C414" t="str">
            <v>文淼</v>
          </cell>
          <cell r="D414">
            <v>337</v>
          </cell>
          <cell r="E414" t="str">
            <v>浆洗街店</v>
          </cell>
          <cell r="F414" t="str">
            <v>城中片区</v>
          </cell>
          <cell r="G414">
            <v>0.489577403602235</v>
          </cell>
          <cell r="H414">
            <v>4.040753</v>
          </cell>
          <cell r="I414">
            <v>5.415533</v>
          </cell>
          <cell r="J414">
            <v>0.913521039191993</v>
          </cell>
          <cell r="K414">
            <v>1.37329065204698</v>
          </cell>
          <cell r="L414">
            <v>319</v>
          </cell>
          <cell r="M414">
            <v>472</v>
          </cell>
          <cell r="N414">
            <v>99.13</v>
          </cell>
          <cell r="O414">
            <v>114.6</v>
          </cell>
          <cell r="P414">
            <v>315</v>
          </cell>
          <cell r="Q414">
            <v>376</v>
          </cell>
          <cell r="R414">
            <v>24</v>
          </cell>
          <cell r="S414">
            <v>28</v>
          </cell>
          <cell r="T414">
            <v>4</v>
          </cell>
          <cell r="U414">
            <v>12</v>
          </cell>
          <cell r="V414">
            <v>49</v>
          </cell>
        </row>
        <row r="414">
          <cell r="X414">
            <v>0.193650793650794</v>
          </cell>
        </row>
        <row r="415">
          <cell r="B415">
            <v>12751</v>
          </cell>
          <cell r="C415" t="str">
            <v>易翠竹</v>
          </cell>
          <cell r="D415">
            <v>337</v>
          </cell>
          <cell r="E415" t="str">
            <v>浆洗街店</v>
          </cell>
          <cell r="F415" t="str">
            <v>城中片区</v>
          </cell>
          <cell r="G415">
            <v>0.149851376204975</v>
          </cell>
          <cell r="H415">
            <v>0</v>
          </cell>
          <cell r="I415">
            <v>0.08491</v>
          </cell>
          <cell r="J415">
            <v>0</v>
          </cell>
          <cell r="K415">
            <v>0.0369803</v>
          </cell>
          <cell r="L415">
            <v>0</v>
          </cell>
          <cell r="M415">
            <v>24</v>
          </cell>
          <cell r="N415">
            <v>0</v>
          </cell>
          <cell r="O415">
            <v>35.38</v>
          </cell>
          <cell r="P415">
            <v>0</v>
          </cell>
          <cell r="Q415">
            <v>28</v>
          </cell>
          <cell r="R415">
            <v>0</v>
          </cell>
          <cell r="S415">
            <v>4</v>
          </cell>
          <cell r="T415">
            <v>4</v>
          </cell>
        </row>
        <row r="415">
          <cell r="V415">
            <v>28</v>
          </cell>
        </row>
        <row r="416">
          <cell r="B416">
            <v>12503</v>
          </cell>
          <cell r="C416" t="str">
            <v>李一可</v>
          </cell>
          <cell r="D416">
            <v>337</v>
          </cell>
          <cell r="E416" t="str">
            <v>浆洗街店</v>
          </cell>
          <cell r="F416" t="str">
            <v>城中片区</v>
          </cell>
          <cell r="G416">
            <v>0.489577403602235</v>
          </cell>
          <cell r="H416">
            <v>4.410225</v>
          </cell>
          <cell r="I416">
            <v>4.717127</v>
          </cell>
          <cell r="J416">
            <v>1.18963330279092</v>
          </cell>
          <cell r="K416">
            <v>1.34569408561699</v>
          </cell>
          <cell r="L416">
            <v>356</v>
          </cell>
          <cell r="M416">
            <v>533</v>
          </cell>
          <cell r="N416">
            <v>88.78</v>
          </cell>
          <cell r="O416">
            <v>87.04</v>
          </cell>
          <cell r="P416">
            <v>395</v>
          </cell>
          <cell r="Q416">
            <v>390</v>
          </cell>
          <cell r="R416">
            <v>29</v>
          </cell>
          <cell r="S416">
            <v>27</v>
          </cell>
          <cell r="T416">
            <v>-2</v>
          </cell>
          <cell r="U416">
            <v>12</v>
          </cell>
          <cell r="V416">
            <v>-17</v>
          </cell>
          <cell r="W416">
            <v>18</v>
          </cell>
          <cell r="X416">
            <v>-0.0126582278481013</v>
          </cell>
        </row>
        <row r="417">
          <cell r="B417">
            <v>4264</v>
          </cell>
          <cell r="C417" t="str">
            <v>莫晓菊</v>
          </cell>
          <cell r="D417">
            <v>337</v>
          </cell>
          <cell r="E417" t="str">
            <v>浆洗街店</v>
          </cell>
          <cell r="F417" t="str">
            <v>城中片区</v>
          </cell>
          <cell r="G417">
            <v>10.5142349378488</v>
          </cell>
          <cell r="H417">
            <v>14.522985</v>
          </cell>
          <cell r="I417">
            <v>16.751403</v>
          </cell>
          <cell r="J417">
            <v>2.93351913580943</v>
          </cell>
          <cell r="K417">
            <v>3.48422061087704</v>
          </cell>
          <cell r="L417">
            <v>911</v>
          </cell>
          <cell r="M417">
            <v>907</v>
          </cell>
          <cell r="N417">
            <v>150.17</v>
          </cell>
          <cell r="O417">
            <v>183.38</v>
          </cell>
          <cell r="P417">
            <v>648</v>
          </cell>
          <cell r="Q417">
            <v>615</v>
          </cell>
          <cell r="R417">
            <v>26</v>
          </cell>
          <cell r="S417">
            <v>25</v>
          </cell>
          <cell r="T417">
            <v>-1</v>
          </cell>
          <cell r="U417">
            <v>6</v>
          </cell>
          <cell r="V417">
            <v>-14</v>
          </cell>
          <cell r="W417">
            <v>36</v>
          </cell>
          <cell r="X417">
            <v>-0.0509259259259259</v>
          </cell>
        </row>
        <row r="418">
          <cell r="B418">
            <v>11883</v>
          </cell>
          <cell r="C418" t="str">
            <v>陈娟</v>
          </cell>
          <cell r="D418">
            <v>337</v>
          </cell>
          <cell r="E418" t="str">
            <v>浆洗街店</v>
          </cell>
          <cell r="F418" t="str">
            <v>城中片区</v>
          </cell>
          <cell r="G418">
            <v>0.508755485794016</v>
          </cell>
          <cell r="H418">
            <v>9.715661</v>
          </cell>
          <cell r="I418">
            <v>9.771934</v>
          </cell>
          <cell r="J418">
            <v>2.55464293094003</v>
          </cell>
          <cell r="K418">
            <v>2.24867056713693</v>
          </cell>
          <cell r="L418">
            <v>833</v>
          </cell>
          <cell r="M418">
            <v>895</v>
          </cell>
          <cell r="N418">
            <v>96.96</v>
          </cell>
          <cell r="O418">
            <v>108.45</v>
          </cell>
          <cell r="P418">
            <v>689</v>
          </cell>
          <cell r="Q418">
            <v>582</v>
          </cell>
          <cell r="R418">
            <v>28</v>
          </cell>
          <cell r="S418">
            <v>28</v>
          </cell>
          <cell r="T418">
            <v>0</v>
          </cell>
          <cell r="U418">
            <v>12</v>
          </cell>
          <cell r="V418">
            <v>-119</v>
          </cell>
          <cell r="W418">
            <v>72</v>
          </cell>
          <cell r="X418">
            <v>-0.155297532656023</v>
          </cell>
        </row>
        <row r="419">
          <cell r="B419">
            <v>9988</v>
          </cell>
          <cell r="C419" t="str">
            <v>夏彩红</v>
          </cell>
          <cell r="D419">
            <v>329</v>
          </cell>
          <cell r="E419" t="str">
            <v>温江店</v>
          </cell>
          <cell r="F419" t="str">
            <v>城郊二片</v>
          </cell>
          <cell r="G419">
            <v>4.47313904743785</v>
          </cell>
          <cell r="H419">
            <v>3.701931</v>
          </cell>
          <cell r="I419">
            <v>6.372495</v>
          </cell>
          <cell r="J419">
            <v>1.04062527655182</v>
          </cell>
          <cell r="K419">
            <v>1.71140988647303</v>
          </cell>
          <cell r="L419">
            <v>309</v>
          </cell>
          <cell r="M419">
            <v>413</v>
          </cell>
          <cell r="N419">
            <v>101.65</v>
          </cell>
          <cell r="O419">
            <v>154.67</v>
          </cell>
          <cell r="P419">
            <v>346</v>
          </cell>
          <cell r="Q419">
            <v>385</v>
          </cell>
          <cell r="R419">
            <v>27</v>
          </cell>
          <cell r="S419">
            <v>28</v>
          </cell>
          <cell r="T419">
            <v>1</v>
          </cell>
          <cell r="U419">
            <v>6</v>
          </cell>
          <cell r="V419">
            <v>33</v>
          </cell>
        </row>
        <row r="419">
          <cell r="X419">
            <v>0.11271676300578</v>
          </cell>
        </row>
        <row r="420">
          <cell r="B420">
            <v>11825</v>
          </cell>
          <cell r="C420" t="str">
            <v>吴霞</v>
          </cell>
          <cell r="D420">
            <v>329</v>
          </cell>
          <cell r="E420" t="str">
            <v>温江店</v>
          </cell>
          <cell r="F420" t="str">
            <v>城郊二片</v>
          </cell>
          <cell r="G420">
            <v>1.40190617072552</v>
          </cell>
          <cell r="H420">
            <v>3.333847</v>
          </cell>
          <cell r="I420">
            <v>4.585584</v>
          </cell>
          <cell r="J420">
            <v>0.83041064911697</v>
          </cell>
          <cell r="K420">
            <v>1.05272516839996</v>
          </cell>
          <cell r="L420">
            <v>293</v>
          </cell>
          <cell r="M420">
            <v>354</v>
          </cell>
          <cell r="N420">
            <v>92.27</v>
          </cell>
          <cell r="O420">
            <v>129.54</v>
          </cell>
          <cell r="P420">
            <v>352</v>
          </cell>
          <cell r="Q420">
            <v>352</v>
          </cell>
          <cell r="R420">
            <v>27</v>
          </cell>
          <cell r="S420">
            <v>27</v>
          </cell>
          <cell r="T420">
            <v>0</v>
          </cell>
          <cell r="U420">
            <v>8</v>
          </cell>
          <cell r="V420">
            <v>-8</v>
          </cell>
          <cell r="W420">
            <v>40</v>
          </cell>
          <cell r="X420">
            <v>0</v>
          </cell>
        </row>
        <row r="421">
          <cell r="B421">
            <v>12491</v>
          </cell>
          <cell r="C421" t="str">
            <v>何倩2</v>
          </cell>
          <cell r="D421">
            <v>329</v>
          </cell>
          <cell r="E421" t="str">
            <v>温江店</v>
          </cell>
          <cell r="F421" t="str">
            <v>城郊二片</v>
          </cell>
          <cell r="G421">
            <v>0.489577403602235</v>
          </cell>
          <cell r="H421">
            <v>2.149244</v>
          </cell>
          <cell r="I421">
            <v>2.283128</v>
          </cell>
          <cell r="J421">
            <v>0.534301507038599</v>
          </cell>
          <cell r="K421">
            <v>0.57219585362328</v>
          </cell>
          <cell r="L421">
            <v>262</v>
          </cell>
          <cell r="M421">
            <v>321</v>
          </cell>
          <cell r="N421">
            <v>70.93</v>
          </cell>
          <cell r="O421">
            <v>71.13</v>
          </cell>
          <cell r="P421">
            <v>300</v>
          </cell>
          <cell r="Q421">
            <v>321</v>
          </cell>
          <cell r="R421">
            <v>25</v>
          </cell>
          <cell r="S421">
            <v>23</v>
          </cell>
          <cell r="T421">
            <v>-2</v>
          </cell>
          <cell r="U421">
            <v>12</v>
          </cell>
          <cell r="V421">
            <v>9</v>
          </cell>
        </row>
        <row r="421">
          <cell r="X421">
            <v>0.07</v>
          </cell>
        </row>
        <row r="422">
          <cell r="B422">
            <v>12493</v>
          </cell>
          <cell r="C422" t="str">
            <v>梁睿</v>
          </cell>
          <cell r="D422">
            <v>329</v>
          </cell>
          <cell r="E422" t="str">
            <v>温江店</v>
          </cell>
          <cell r="F422" t="str">
            <v>城郊二片</v>
          </cell>
          <cell r="G422">
            <v>0.489577403602235</v>
          </cell>
          <cell r="H422">
            <v>2.051873</v>
          </cell>
          <cell r="I422">
            <v>2.418247</v>
          </cell>
          <cell r="J422">
            <v>0.47213193837797</v>
          </cell>
          <cell r="K422">
            <v>0.55574264056209</v>
          </cell>
          <cell r="L422">
            <v>262</v>
          </cell>
          <cell r="M422">
            <v>367</v>
          </cell>
          <cell r="N422">
            <v>73.81</v>
          </cell>
          <cell r="O422">
            <v>65.89</v>
          </cell>
          <cell r="P422">
            <v>300</v>
          </cell>
          <cell r="Q422">
            <v>361</v>
          </cell>
          <cell r="R422">
            <v>24</v>
          </cell>
          <cell r="S422">
            <v>25</v>
          </cell>
          <cell r="T422">
            <v>1</v>
          </cell>
          <cell r="U422">
            <v>12</v>
          </cell>
          <cell r="V422">
            <v>49</v>
          </cell>
        </row>
        <row r="422">
          <cell r="X422">
            <v>0.203333333333333</v>
          </cell>
        </row>
        <row r="423">
          <cell r="B423">
            <v>4093</v>
          </cell>
          <cell r="C423" t="str">
            <v>杨素芬</v>
          </cell>
          <cell r="D423">
            <v>311</v>
          </cell>
          <cell r="E423" t="str">
            <v>西部店</v>
          </cell>
          <cell r="F423" t="str">
            <v>西北片区</v>
          </cell>
          <cell r="G423">
            <v>10.1991664446981</v>
          </cell>
          <cell r="H423">
            <v>7.22413</v>
          </cell>
          <cell r="I423">
            <v>8.352278</v>
          </cell>
          <cell r="J423">
            <v>1.77419856879995</v>
          </cell>
          <cell r="K423">
            <v>2.23803430733246</v>
          </cell>
          <cell r="L423">
            <v>386</v>
          </cell>
          <cell r="M423">
            <v>378</v>
          </cell>
          <cell r="N423">
            <v>198.16</v>
          </cell>
          <cell r="O423">
            <v>220.96</v>
          </cell>
          <cell r="P423">
            <v>376</v>
          </cell>
          <cell r="Q423">
            <v>407</v>
          </cell>
          <cell r="R423">
            <v>22</v>
          </cell>
          <cell r="S423">
            <v>22</v>
          </cell>
          <cell r="T423">
            <v>0</v>
          </cell>
          <cell r="U423">
            <v>6</v>
          </cell>
          <cell r="V423">
            <v>25</v>
          </cell>
        </row>
        <row r="423">
          <cell r="X423">
            <v>0.0824468085106383</v>
          </cell>
        </row>
        <row r="424">
          <cell r="B424">
            <v>4302</v>
          </cell>
          <cell r="C424" t="str">
            <v>周娟 </v>
          </cell>
          <cell r="D424">
            <v>311</v>
          </cell>
          <cell r="E424" t="str">
            <v>西部店</v>
          </cell>
          <cell r="F424" t="str">
            <v>西北片区</v>
          </cell>
          <cell r="G424">
            <v>9.59916644469813</v>
          </cell>
          <cell r="H424">
            <v>5.55067</v>
          </cell>
          <cell r="I424">
            <v>8.93745</v>
          </cell>
          <cell r="J424">
            <v>1.36633033863997</v>
          </cell>
          <cell r="K424">
            <v>2.16463431479795</v>
          </cell>
          <cell r="L424">
            <v>437</v>
          </cell>
          <cell r="M424">
            <v>582</v>
          </cell>
          <cell r="N424">
            <v>116.48</v>
          </cell>
          <cell r="O424">
            <v>153.56</v>
          </cell>
          <cell r="P424">
            <v>464</v>
          </cell>
          <cell r="Q424">
            <v>531</v>
          </cell>
          <cell r="R424">
            <v>25</v>
          </cell>
          <cell r="S424">
            <v>27</v>
          </cell>
          <cell r="T424">
            <v>2</v>
          </cell>
          <cell r="U424">
            <v>6</v>
          </cell>
          <cell r="V424">
            <v>61</v>
          </cell>
        </row>
        <row r="424">
          <cell r="X424">
            <v>0.144396551724138</v>
          </cell>
        </row>
        <row r="425">
          <cell r="B425">
            <v>4089</v>
          </cell>
          <cell r="C425" t="str">
            <v>段文秀</v>
          </cell>
          <cell r="D425">
            <v>308</v>
          </cell>
          <cell r="E425" t="str">
            <v>红星店</v>
          </cell>
          <cell r="F425" t="str">
            <v>城中片区</v>
          </cell>
          <cell r="G425">
            <v>10.1991664446981</v>
          </cell>
          <cell r="H425">
            <v>4.696886</v>
          </cell>
          <cell r="I425">
            <v>6.327246</v>
          </cell>
          <cell r="J425">
            <v>1.56111462784524</v>
          </cell>
          <cell r="K425">
            <v>2.09873772266059</v>
          </cell>
          <cell r="L425">
            <v>606</v>
          </cell>
          <cell r="M425">
            <v>702</v>
          </cell>
          <cell r="N425">
            <v>79.56</v>
          </cell>
          <cell r="O425">
            <v>85.52</v>
          </cell>
          <cell r="P425">
            <v>437</v>
          </cell>
          <cell r="Q425">
            <v>462</v>
          </cell>
          <cell r="R425">
            <v>24</v>
          </cell>
          <cell r="S425">
            <v>26</v>
          </cell>
          <cell r="T425">
            <v>2</v>
          </cell>
          <cell r="U425">
            <v>6</v>
          </cell>
          <cell r="V425">
            <v>19</v>
          </cell>
        </row>
        <row r="425">
          <cell r="X425">
            <v>0.05720823798627</v>
          </cell>
        </row>
        <row r="426">
          <cell r="B426">
            <v>9200</v>
          </cell>
          <cell r="C426" t="str">
            <v>邓黎</v>
          </cell>
          <cell r="D426">
            <v>308</v>
          </cell>
          <cell r="E426" t="str">
            <v>红星店</v>
          </cell>
          <cell r="F426" t="str">
            <v>城中片区</v>
          </cell>
          <cell r="G426">
            <v>4.54163219812278</v>
          </cell>
          <cell r="H426">
            <v>4.421126</v>
          </cell>
          <cell r="I426">
            <v>5.342736</v>
          </cell>
          <cell r="J426">
            <v>1.38152490904875</v>
          </cell>
          <cell r="K426">
            <v>1.72917267513174</v>
          </cell>
          <cell r="L426">
            <v>628</v>
          </cell>
          <cell r="M426">
            <v>658</v>
          </cell>
          <cell r="N426">
            <v>77.2</v>
          </cell>
          <cell r="O426">
            <v>69.41</v>
          </cell>
          <cell r="P426">
            <v>356</v>
          </cell>
          <cell r="Q426">
            <v>391</v>
          </cell>
          <cell r="R426">
            <v>25</v>
          </cell>
          <cell r="S426">
            <v>25</v>
          </cell>
          <cell r="T426">
            <v>0</v>
          </cell>
          <cell r="U426">
            <v>6</v>
          </cell>
          <cell r="V426">
            <v>29</v>
          </cell>
        </row>
        <row r="426">
          <cell r="X426">
            <v>0.098314606741573</v>
          </cell>
        </row>
        <row r="427">
          <cell r="B427">
            <v>12515</v>
          </cell>
          <cell r="C427" t="str">
            <v>胡静</v>
          </cell>
          <cell r="D427">
            <v>308</v>
          </cell>
          <cell r="E427" t="str">
            <v>红星店</v>
          </cell>
          <cell r="F427" t="str">
            <v>城中片区</v>
          </cell>
          <cell r="G427">
            <v>0.489577403602235</v>
          </cell>
          <cell r="H427">
            <v>2.07632</v>
          </cell>
          <cell r="I427">
            <v>2.896052</v>
          </cell>
          <cell r="J427">
            <v>0.650995696797841</v>
          </cell>
          <cell r="K427">
            <v>0.980274361713144</v>
          </cell>
          <cell r="L427">
            <v>429</v>
          </cell>
          <cell r="M427">
            <v>523</v>
          </cell>
          <cell r="N427">
            <v>45.03</v>
          </cell>
          <cell r="O427">
            <v>52.43</v>
          </cell>
          <cell r="P427">
            <v>324</v>
          </cell>
          <cell r="Q427">
            <v>369</v>
          </cell>
          <cell r="R427">
            <v>24</v>
          </cell>
          <cell r="S427">
            <v>27</v>
          </cell>
          <cell r="T427">
            <v>3</v>
          </cell>
          <cell r="U427">
            <v>12</v>
          </cell>
          <cell r="V427">
            <v>33</v>
          </cell>
        </row>
        <row r="427">
          <cell r="X427">
            <v>0.138888888888889</v>
          </cell>
        </row>
        <row r="428">
          <cell r="B428">
            <v>12516</v>
          </cell>
          <cell r="C428" t="str">
            <v>付雅雯</v>
          </cell>
          <cell r="D428">
            <v>308</v>
          </cell>
          <cell r="E428" t="str">
            <v>红星店</v>
          </cell>
          <cell r="F428" t="str">
            <v>城中片区</v>
          </cell>
          <cell r="G428">
            <v>0.489577403602235</v>
          </cell>
          <cell r="H428">
            <v>2.17342</v>
          </cell>
          <cell r="I428">
            <v>2.633551</v>
          </cell>
          <cell r="J428">
            <v>0.624282226937031</v>
          </cell>
          <cell r="K428">
            <v>0.822245263260737</v>
          </cell>
          <cell r="L428">
            <v>392</v>
          </cell>
          <cell r="M428">
            <v>483</v>
          </cell>
          <cell r="N428">
            <v>49.1</v>
          </cell>
          <cell r="O428">
            <v>50.56</v>
          </cell>
          <cell r="P428">
            <v>308</v>
          </cell>
          <cell r="Q428">
            <v>332</v>
          </cell>
          <cell r="R428">
            <v>26</v>
          </cell>
          <cell r="S428">
            <v>26</v>
          </cell>
          <cell r="T428">
            <v>0</v>
          </cell>
          <cell r="U428">
            <v>12</v>
          </cell>
          <cell r="V428">
            <v>12</v>
          </cell>
        </row>
        <row r="428">
          <cell r="X428">
            <v>0.0779220779220779</v>
          </cell>
        </row>
        <row r="429">
          <cell r="B429">
            <v>11251</v>
          </cell>
          <cell r="C429" t="str">
            <v>吴丹</v>
          </cell>
          <cell r="D429">
            <v>308</v>
          </cell>
          <cell r="E429" t="str">
            <v>红星店</v>
          </cell>
          <cell r="F429" t="str">
            <v>城中片区</v>
          </cell>
          <cell r="G429">
            <v>2.18820754058854</v>
          </cell>
          <cell r="H429">
            <v>2.289653</v>
          </cell>
          <cell r="I429">
            <v>3.23472</v>
          </cell>
          <cell r="J429">
            <v>0.663530105719249</v>
          </cell>
          <cell r="K429">
            <v>0.974474841757492</v>
          </cell>
          <cell r="L429">
            <v>463</v>
          </cell>
          <cell r="M429">
            <v>484</v>
          </cell>
          <cell r="N429">
            <v>46.62</v>
          </cell>
          <cell r="O429">
            <v>66.89</v>
          </cell>
          <cell r="P429">
            <v>396</v>
          </cell>
          <cell r="Q429">
            <v>385</v>
          </cell>
          <cell r="R429">
            <v>20</v>
          </cell>
          <cell r="S429">
            <v>25</v>
          </cell>
          <cell r="T429">
            <v>5</v>
          </cell>
          <cell r="U429">
            <v>6</v>
          </cell>
          <cell r="V429">
            <v>-17</v>
          </cell>
          <cell r="W429">
            <v>36</v>
          </cell>
          <cell r="X429">
            <v>-0.0277777777777778</v>
          </cell>
        </row>
        <row r="430">
          <cell r="B430">
            <v>5347</v>
          </cell>
          <cell r="C430" t="str">
            <v>易永红</v>
          </cell>
          <cell r="D430">
            <v>308</v>
          </cell>
          <cell r="E430" t="str">
            <v>红星店</v>
          </cell>
          <cell r="F430" t="str">
            <v>城中片区</v>
          </cell>
          <cell r="G430">
            <v>4.73615274606799</v>
          </cell>
          <cell r="H430">
            <v>6.310334</v>
          </cell>
          <cell r="I430">
            <v>6.022319</v>
          </cell>
          <cell r="J430">
            <v>2.22955729713979</v>
          </cell>
          <cell r="K430">
            <v>1.85548588354022</v>
          </cell>
          <cell r="L430">
            <v>712</v>
          </cell>
          <cell r="M430">
            <v>646</v>
          </cell>
          <cell r="N430">
            <v>81.83</v>
          </cell>
          <cell r="O430">
            <v>88.78</v>
          </cell>
          <cell r="P430">
            <v>489</v>
          </cell>
          <cell r="Q430">
            <v>410</v>
          </cell>
          <cell r="R430">
            <v>27</v>
          </cell>
          <cell r="S430">
            <v>25</v>
          </cell>
          <cell r="T430">
            <v>-2</v>
          </cell>
          <cell r="U430">
            <v>6</v>
          </cell>
          <cell r="V430">
            <v>-85</v>
          </cell>
          <cell r="W430">
            <v>48</v>
          </cell>
          <cell r="X430">
            <v>-0.161554192229039</v>
          </cell>
        </row>
        <row r="431">
          <cell r="B431">
            <v>8592</v>
          </cell>
          <cell r="C431" t="str">
            <v>张娟娟</v>
          </cell>
          <cell r="D431">
            <v>307</v>
          </cell>
          <cell r="E431" t="str">
            <v>旗舰店</v>
          </cell>
          <cell r="F431" t="str">
            <v>旗舰片区</v>
          </cell>
          <cell r="G431">
            <v>6.38272808853374</v>
          </cell>
          <cell r="H431">
            <v>0.373202</v>
          </cell>
          <cell r="I431">
            <v>0.479273</v>
          </cell>
          <cell r="J431">
            <v>0.1129392</v>
          </cell>
          <cell r="K431">
            <v>0.112675</v>
          </cell>
          <cell r="L431">
            <v>20</v>
          </cell>
          <cell r="M431">
            <v>19</v>
          </cell>
          <cell r="N431">
            <v>179.5</v>
          </cell>
          <cell r="O431">
            <v>221.29</v>
          </cell>
          <cell r="P431">
            <v>8</v>
          </cell>
          <cell r="Q431">
            <v>13</v>
          </cell>
          <cell r="R431">
            <v>13</v>
          </cell>
          <cell r="S431">
            <v>14</v>
          </cell>
          <cell r="T431">
            <v>1</v>
          </cell>
        </row>
        <row r="431">
          <cell r="X431">
            <v>0.625</v>
          </cell>
        </row>
        <row r="432">
          <cell r="B432">
            <v>10886</v>
          </cell>
          <cell r="C432" t="str">
            <v>阮丽</v>
          </cell>
          <cell r="D432">
            <v>307</v>
          </cell>
          <cell r="E432" t="str">
            <v>旗舰店</v>
          </cell>
          <cell r="F432" t="str">
            <v>旗舰片区</v>
          </cell>
          <cell r="G432">
            <v>2.99094726661593</v>
          </cell>
          <cell r="H432">
            <v>13.02931</v>
          </cell>
          <cell r="I432">
            <v>11.79804</v>
          </cell>
          <cell r="J432">
            <v>3.39122303986185</v>
          </cell>
          <cell r="K432">
            <v>2.58394561373682</v>
          </cell>
          <cell r="L432">
            <v>787</v>
          </cell>
          <cell r="M432">
            <v>902</v>
          </cell>
          <cell r="N432">
            <v>153.56</v>
          </cell>
          <cell r="O432">
            <v>129.77</v>
          </cell>
          <cell r="P432">
            <v>671</v>
          </cell>
          <cell r="Q432">
            <v>675</v>
          </cell>
          <cell r="R432">
            <v>31</v>
          </cell>
          <cell r="S432">
            <v>29</v>
          </cell>
          <cell r="T432">
            <v>-2</v>
          </cell>
          <cell r="U432">
            <v>6</v>
          </cell>
          <cell r="V432">
            <v>-2</v>
          </cell>
          <cell r="W432">
            <v>12</v>
          </cell>
          <cell r="X432">
            <v>0.00596125186289121</v>
          </cell>
        </row>
        <row r="433">
          <cell r="B433">
            <v>4529</v>
          </cell>
          <cell r="C433" t="str">
            <v>谭庆娟</v>
          </cell>
          <cell r="D433">
            <v>307</v>
          </cell>
          <cell r="E433" t="str">
            <v>旗舰店</v>
          </cell>
          <cell r="F433" t="str">
            <v>旗舰片区</v>
          </cell>
          <cell r="G433">
            <v>8.51423493784881</v>
          </cell>
          <cell r="H433">
            <v>0.547751</v>
          </cell>
          <cell r="I433">
            <v>-0.146844</v>
          </cell>
          <cell r="J433">
            <v>-0.00933026612501962</v>
          </cell>
          <cell r="K433">
            <v>-0.29371391584501</v>
          </cell>
          <cell r="L433">
            <v>67</v>
          </cell>
          <cell r="M433">
            <v>126</v>
          </cell>
          <cell r="N433">
            <v>63.68</v>
          </cell>
          <cell r="O433">
            <v>-11.86</v>
          </cell>
          <cell r="P433">
            <v>59</v>
          </cell>
          <cell r="Q433">
            <v>115</v>
          </cell>
          <cell r="R433">
            <v>29</v>
          </cell>
          <cell r="S433">
            <v>23</v>
          </cell>
          <cell r="T433">
            <v>-6</v>
          </cell>
        </row>
        <row r="433">
          <cell r="V433">
            <v>50</v>
          </cell>
        </row>
        <row r="433">
          <cell r="X433">
            <v>0.949152542372881</v>
          </cell>
        </row>
        <row r="434">
          <cell r="B434">
            <v>9679</v>
          </cell>
          <cell r="C434" t="str">
            <v>李佳岭</v>
          </cell>
          <cell r="D434">
            <v>307</v>
          </cell>
          <cell r="E434" t="str">
            <v>旗舰店</v>
          </cell>
          <cell r="F434" t="str">
            <v>旗舰片区</v>
          </cell>
          <cell r="G434">
            <v>0.77450891045155</v>
          </cell>
          <cell r="H434">
            <v>0.206791</v>
          </cell>
          <cell r="I434">
            <v>0.381946</v>
          </cell>
          <cell r="J434">
            <v>0.04538894514599</v>
          </cell>
          <cell r="K434">
            <v>0.025032718148</v>
          </cell>
          <cell r="L434">
            <v>25</v>
          </cell>
          <cell r="M434">
            <v>75</v>
          </cell>
          <cell r="N434">
            <v>39.02</v>
          </cell>
          <cell r="O434">
            <v>50.93</v>
          </cell>
          <cell r="P434">
            <v>37</v>
          </cell>
          <cell r="Q434">
            <v>86</v>
          </cell>
          <cell r="R434">
            <v>15</v>
          </cell>
          <cell r="S434">
            <v>19</v>
          </cell>
          <cell r="T434">
            <v>4</v>
          </cell>
        </row>
        <row r="434">
          <cell r="V434">
            <v>49</v>
          </cell>
        </row>
        <row r="434">
          <cell r="X434">
            <v>1.32432432432432</v>
          </cell>
        </row>
        <row r="435">
          <cell r="B435">
            <v>10613</v>
          </cell>
          <cell r="C435" t="str">
            <v>余志彬</v>
          </cell>
          <cell r="D435">
            <v>307</v>
          </cell>
          <cell r="E435" t="str">
            <v>旗舰店</v>
          </cell>
          <cell r="F435" t="str">
            <v>旗舰片区</v>
          </cell>
          <cell r="G435">
            <v>3.722454115931</v>
          </cell>
          <cell r="H435">
            <v>15.231758</v>
          </cell>
          <cell r="I435">
            <v>17.138754</v>
          </cell>
          <cell r="J435">
            <v>3.65020313923738</v>
          </cell>
          <cell r="K435">
            <v>3.30531633518584</v>
          </cell>
          <cell r="L435">
            <v>945</v>
          </cell>
          <cell r="M435">
            <v>1186</v>
          </cell>
          <cell r="N435">
            <v>137.41</v>
          </cell>
          <cell r="O435">
            <v>133.87</v>
          </cell>
          <cell r="P435">
            <v>655</v>
          </cell>
          <cell r="Q435">
            <v>723</v>
          </cell>
          <cell r="R435">
            <v>28</v>
          </cell>
          <cell r="S435">
            <v>30</v>
          </cell>
          <cell r="T435">
            <v>2</v>
          </cell>
          <cell r="U435">
            <v>6</v>
          </cell>
          <cell r="V435">
            <v>62</v>
          </cell>
        </row>
        <row r="435">
          <cell r="X435">
            <v>0.10381679389313</v>
          </cell>
        </row>
        <row r="436">
          <cell r="B436">
            <v>7107</v>
          </cell>
          <cell r="C436" t="str">
            <v>黄长菊</v>
          </cell>
          <cell r="D436">
            <v>307</v>
          </cell>
          <cell r="E436" t="str">
            <v>旗舰店</v>
          </cell>
          <cell r="F436" t="str">
            <v>旗舰片区</v>
          </cell>
          <cell r="G436">
            <v>7.9251938419584</v>
          </cell>
          <cell r="H436">
            <v>18.801266</v>
          </cell>
          <cell r="I436">
            <v>24.659028</v>
          </cell>
          <cell r="J436">
            <v>4.58013232975609</v>
          </cell>
          <cell r="K436">
            <v>5.2517568123921</v>
          </cell>
          <cell r="L436">
            <v>1254</v>
          </cell>
          <cell r="M436">
            <v>1549</v>
          </cell>
          <cell r="N436">
            <v>145.26</v>
          </cell>
          <cell r="O436">
            <v>155.74</v>
          </cell>
          <cell r="P436">
            <v>865</v>
          </cell>
          <cell r="Q436">
            <v>940</v>
          </cell>
          <cell r="R436">
            <v>30</v>
          </cell>
          <cell r="S436">
            <v>30</v>
          </cell>
          <cell r="T436">
            <v>0</v>
          </cell>
          <cell r="U436">
            <v>6</v>
          </cell>
          <cell r="V436">
            <v>69</v>
          </cell>
        </row>
        <row r="436">
          <cell r="X436">
            <v>0.0867052023121387</v>
          </cell>
        </row>
        <row r="437">
          <cell r="B437">
            <v>8022</v>
          </cell>
          <cell r="C437" t="str">
            <v>吴凤兰</v>
          </cell>
          <cell r="D437">
            <v>307</v>
          </cell>
          <cell r="E437" t="str">
            <v>旗舰店</v>
          </cell>
          <cell r="F437" t="str">
            <v>旗舰片区</v>
          </cell>
          <cell r="G437">
            <v>6.86491986935566</v>
          </cell>
          <cell r="H437">
            <v>0.121079</v>
          </cell>
          <cell r="I437">
            <v>0.746434</v>
          </cell>
          <cell r="J437">
            <v>-0.0051992</v>
          </cell>
          <cell r="K437">
            <v>0.15909899999997</v>
          </cell>
          <cell r="L437">
            <v>13</v>
          </cell>
          <cell r="M437">
            <v>75</v>
          </cell>
          <cell r="N437">
            <v>37.84</v>
          </cell>
          <cell r="O437">
            <v>99.52</v>
          </cell>
          <cell r="P437">
            <v>37</v>
          </cell>
          <cell r="Q437">
            <v>61</v>
          </cell>
          <cell r="R437">
            <v>14</v>
          </cell>
          <cell r="S437">
            <v>21</v>
          </cell>
          <cell r="T437">
            <v>7</v>
          </cell>
        </row>
        <row r="437">
          <cell r="V437">
            <v>18</v>
          </cell>
        </row>
        <row r="437">
          <cell r="X437">
            <v>0.648648648648649</v>
          </cell>
        </row>
        <row r="438">
          <cell r="B438">
            <v>9563</v>
          </cell>
          <cell r="C438" t="str">
            <v>马昕</v>
          </cell>
          <cell r="D438">
            <v>307</v>
          </cell>
          <cell r="E438" t="str">
            <v>旗舰店</v>
          </cell>
          <cell r="F438" t="str">
            <v>旗舰片区</v>
          </cell>
          <cell r="G438">
            <v>5.30053630771182</v>
          </cell>
          <cell r="H438">
            <v>15.349231</v>
          </cell>
          <cell r="I438">
            <v>19.484419</v>
          </cell>
          <cell r="J438">
            <v>3.55652385462448</v>
          </cell>
          <cell r="K438">
            <v>4.29659272862275</v>
          </cell>
          <cell r="L438">
            <v>1119</v>
          </cell>
          <cell r="M438">
            <v>1123</v>
          </cell>
          <cell r="N438">
            <v>137</v>
          </cell>
          <cell r="O438">
            <v>171.98</v>
          </cell>
          <cell r="P438">
            <v>744</v>
          </cell>
          <cell r="Q438">
            <v>770</v>
          </cell>
          <cell r="R438">
            <v>29</v>
          </cell>
          <cell r="S438">
            <v>30</v>
          </cell>
          <cell r="T438">
            <v>1</v>
          </cell>
          <cell r="U438">
            <v>6</v>
          </cell>
          <cell r="V438">
            <v>20</v>
          </cell>
        </row>
        <row r="438">
          <cell r="X438">
            <v>0.0349462365591398</v>
          </cell>
        </row>
        <row r="439">
          <cell r="B439">
            <v>5880</v>
          </cell>
          <cell r="C439" t="str">
            <v>李静</v>
          </cell>
          <cell r="D439">
            <v>307</v>
          </cell>
          <cell r="E439" t="str">
            <v>旗舰店</v>
          </cell>
          <cell r="F439" t="str">
            <v>旗舰片区</v>
          </cell>
          <cell r="G439">
            <v>8.73341302004059</v>
          </cell>
          <cell r="H439">
            <v>12.911979</v>
          </cell>
          <cell r="I439">
            <v>13.157573</v>
          </cell>
          <cell r="J439">
            <v>3.22915680660863</v>
          </cell>
          <cell r="K439">
            <v>3.40375019660886</v>
          </cell>
          <cell r="L439">
            <v>779</v>
          </cell>
          <cell r="M439">
            <v>918</v>
          </cell>
          <cell r="N439">
            <v>119.34</v>
          </cell>
          <cell r="O439">
            <v>133.13</v>
          </cell>
          <cell r="P439">
            <v>645</v>
          </cell>
          <cell r="Q439">
            <v>652</v>
          </cell>
          <cell r="R439">
            <v>29</v>
          </cell>
          <cell r="S439">
            <v>30</v>
          </cell>
          <cell r="T439">
            <v>1</v>
          </cell>
          <cell r="U439">
            <v>6</v>
          </cell>
          <cell r="V439">
            <v>1</v>
          </cell>
        </row>
        <row r="439">
          <cell r="X439">
            <v>0.0108527131782946</v>
          </cell>
        </row>
        <row r="440">
          <cell r="B440">
            <v>10902</v>
          </cell>
          <cell r="C440" t="str">
            <v>彭关敏</v>
          </cell>
          <cell r="D440">
            <v>307</v>
          </cell>
          <cell r="E440" t="str">
            <v>旗舰店</v>
          </cell>
          <cell r="F440" t="str">
            <v>旗舰片区</v>
          </cell>
          <cell r="G440">
            <v>2.50875548579402</v>
          </cell>
          <cell r="H440">
            <v>0.269932</v>
          </cell>
          <cell r="I440">
            <v>0.254205</v>
          </cell>
          <cell r="J440">
            <v>0.0693479999999968</v>
          </cell>
          <cell r="K440">
            <v>0.165104356628</v>
          </cell>
          <cell r="L440">
            <v>5</v>
          </cell>
          <cell r="M440">
            <v>17</v>
          </cell>
          <cell r="N440">
            <v>147.12</v>
          </cell>
          <cell r="O440">
            <v>145.93</v>
          </cell>
          <cell r="P440">
            <v>6</v>
          </cell>
          <cell r="Q440">
            <v>6</v>
          </cell>
          <cell r="R440">
            <v>11</v>
          </cell>
          <cell r="S440">
            <v>10</v>
          </cell>
          <cell r="T440">
            <v>-1</v>
          </cell>
        </row>
        <row r="440">
          <cell r="X440">
            <v>0</v>
          </cell>
        </row>
        <row r="441">
          <cell r="B441">
            <v>10890</v>
          </cell>
          <cell r="C441" t="str">
            <v>张玲</v>
          </cell>
          <cell r="D441">
            <v>307</v>
          </cell>
          <cell r="E441" t="str">
            <v>旗舰店</v>
          </cell>
          <cell r="F441" t="str">
            <v>旗舰片区</v>
          </cell>
          <cell r="G441">
            <v>2.50875548579402</v>
          </cell>
          <cell r="H441">
            <v>0.068331</v>
          </cell>
          <cell r="I441">
            <v>0.454782</v>
          </cell>
          <cell r="J441">
            <v>0.0348550560000272</v>
          </cell>
          <cell r="K441">
            <v>0.174438456593012</v>
          </cell>
          <cell r="L441">
            <v>10</v>
          </cell>
          <cell r="M441">
            <v>31</v>
          </cell>
          <cell r="N441">
            <v>63.27</v>
          </cell>
          <cell r="O441">
            <v>64</v>
          </cell>
          <cell r="P441">
            <v>1</v>
          </cell>
          <cell r="Q441">
            <v>9</v>
          </cell>
          <cell r="R441">
            <v>4</v>
          </cell>
          <cell r="S441">
            <v>18</v>
          </cell>
          <cell r="T441">
            <v>14</v>
          </cell>
        </row>
        <row r="441">
          <cell r="V441">
            <v>2</v>
          </cell>
        </row>
        <row r="441">
          <cell r="X441">
            <v>8</v>
          </cell>
        </row>
        <row r="442">
          <cell r="B442">
            <v>10892</v>
          </cell>
          <cell r="C442" t="str">
            <v>代珍慧</v>
          </cell>
          <cell r="D442">
            <v>391</v>
          </cell>
          <cell r="E442" t="str">
            <v>金丝街店</v>
          </cell>
          <cell r="F442" t="str">
            <v>旗舰片区</v>
          </cell>
          <cell r="G442">
            <v>2.50875548579402</v>
          </cell>
          <cell r="H442">
            <v>2.708197</v>
          </cell>
          <cell r="I442">
            <v>3.907314</v>
          </cell>
          <cell r="J442">
            <v>1.02619817058398</v>
          </cell>
          <cell r="K442">
            <v>1.21035677603501</v>
          </cell>
          <cell r="L442">
            <v>10</v>
          </cell>
          <cell r="M442">
            <v>507</v>
          </cell>
          <cell r="N442">
            <v>57.62</v>
          </cell>
          <cell r="O442">
            <v>76.63</v>
          </cell>
          <cell r="P442">
            <v>361</v>
          </cell>
          <cell r="Q442">
            <v>399</v>
          </cell>
          <cell r="R442">
            <v>21</v>
          </cell>
          <cell r="S442">
            <v>24</v>
          </cell>
          <cell r="T442">
            <v>3</v>
          </cell>
          <cell r="U442">
            <v>6</v>
          </cell>
          <cell r="V442">
            <v>32</v>
          </cell>
        </row>
        <row r="442">
          <cell r="X442">
            <v>0.105263157894737</v>
          </cell>
        </row>
        <row r="443">
          <cell r="B443">
            <v>11117</v>
          </cell>
          <cell r="C443" t="str">
            <v>毛茜</v>
          </cell>
          <cell r="D443">
            <v>307</v>
          </cell>
          <cell r="E443" t="str">
            <v>旗舰店</v>
          </cell>
          <cell r="F443" t="str">
            <v>旗舰片区</v>
          </cell>
          <cell r="G443">
            <v>1.50875548579402</v>
          </cell>
          <cell r="H443">
            <v>0.024125</v>
          </cell>
          <cell r="I443">
            <v>0.071929</v>
          </cell>
          <cell r="J443">
            <v>0.005258747835</v>
          </cell>
          <cell r="K443">
            <v>0.01727918</v>
          </cell>
          <cell r="L443">
            <v>45</v>
          </cell>
          <cell r="M443">
            <v>46</v>
          </cell>
          <cell r="N443">
            <v>7.1</v>
          </cell>
          <cell r="O443">
            <v>15.64</v>
          </cell>
          <cell r="P443">
            <v>18</v>
          </cell>
          <cell r="Q443">
            <v>34</v>
          </cell>
          <cell r="R443">
            <v>17</v>
          </cell>
          <cell r="S443">
            <v>19</v>
          </cell>
          <cell r="T443">
            <v>2</v>
          </cell>
        </row>
        <row r="443">
          <cell r="V443">
            <v>8</v>
          </cell>
        </row>
        <row r="443">
          <cell r="X443">
            <v>0.888888888888889</v>
          </cell>
        </row>
        <row r="444">
          <cell r="B444">
            <v>12470</v>
          </cell>
          <cell r="C444" t="str">
            <v>刁晓梅</v>
          </cell>
          <cell r="D444">
            <v>307</v>
          </cell>
          <cell r="E444" t="str">
            <v>旗舰店</v>
          </cell>
          <cell r="F444" t="str">
            <v>旗舰片区</v>
          </cell>
          <cell r="G444">
            <v>0.489577403602235</v>
          </cell>
          <cell r="H444">
            <v>0.099874</v>
          </cell>
          <cell r="I444">
            <v>0.095368</v>
          </cell>
          <cell r="J444">
            <v>-0.00559280999999</v>
          </cell>
          <cell r="K444">
            <v>0.0227957754329899</v>
          </cell>
          <cell r="L444">
            <v>15</v>
          </cell>
          <cell r="M444">
            <v>24</v>
          </cell>
          <cell r="N444">
            <v>66.58</v>
          </cell>
          <cell r="O444">
            <v>39.74</v>
          </cell>
          <cell r="P444">
            <v>21</v>
          </cell>
          <cell r="Q444">
            <v>31</v>
          </cell>
          <cell r="R444">
            <v>9</v>
          </cell>
          <cell r="S444">
            <v>14</v>
          </cell>
          <cell r="T444">
            <v>5</v>
          </cell>
        </row>
        <row r="444">
          <cell r="V444">
            <v>10</v>
          </cell>
        </row>
        <row r="444">
          <cell r="X444">
            <v>0.476190476190476</v>
          </cell>
        </row>
        <row r="445">
          <cell r="B445">
            <v>12623</v>
          </cell>
          <cell r="C445" t="str">
            <v>吴洪瑶</v>
          </cell>
          <cell r="D445">
            <v>307</v>
          </cell>
          <cell r="E445" t="str">
            <v>旗舰店</v>
          </cell>
          <cell r="F445" t="str">
            <v>旗舰片区</v>
          </cell>
          <cell r="G445">
            <v>0.421084252917303</v>
          </cell>
          <cell r="H445">
            <v>0.174391</v>
          </cell>
          <cell r="I445">
            <v>0.319926</v>
          </cell>
          <cell r="J445">
            <v>0.0682509406392907</v>
          </cell>
          <cell r="K445">
            <v>0.121560956593136</v>
          </cell>
          <cell r="L445">
            <v>2</v>
          </cell>
          <cell r="M445">
            <v>27</v>
          </cell>
          <cell r="N445">
            <v>70.18</v>
          </cell>
          <cell r="O445">
            <v>80.62</v>
          </cell>
          <cell r="P445">
            <v>1</v>
          </cell>
          <cell r="Q445">
            <v>8</v>
          </cell>
          <cell r="R445">
            <v>10</v>
          </cell>
          <cell r="S445">
            <v>13</v>
          </cell>
          <cell r="T445">
            <v>3</v>
          </cell>
        </row>
        <row r="445">
          <cell r="V445">
            <v>7</v>
          </cell>
        </row>
        <row r="445">
          <cell r="X445">
            <v>7</v>
          </cell>
        </row>
        <row r="446">
          <cell r="B446">
            <v>12746</v>
          </cell>
          <cell r="C446" t="str">
            <v>魏秀芳</v>
          </cell>
          <cell r="D446">
            <v>307</v>
          </cell>
          <cell r="E446" t="str">
            <v>旗舰店</v>
          </cell>
          <cell r="F446" t="str">
            <v>旗舰片区</v>
          </cell>
          <cell r="G446">
            <v>0.163550006341961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B447">
            <v>12469</v>
          </cell>
          <cell r="C447" t="str">
            <v>范珂君</v>
          </cell>
          <cell r="D447">
            <v>307</v>
          </cell>
          <cell r="E447" t="str">
            <v>旗舰店</v>
          </cell>
          <cell r="F447" t="str">
            <v>旗舰片区</v>
          </cell>
          <cell r="G447">
            <v>0.489577403602235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B448">
            <v>12755</v>
          </cell>
          <cell r="C448" t="str">
            <v>张巧巧</v>
          </cell>
          <cell r="D448">
            <v>307</v>
          </cell>
          <cell r="E448" t="str">
            <v>旗舰店</v>
          </cell>
          <cell r="F448" t="str">
            <v>旗舰片区</v>
          </cell>
          <cell r="G448">
            <v>0.149851376204975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B449">
            <v>9190</v>
          </cell>
          <cell r="C449" t="str">
            <v>阴静</v>
          </cell>
          <cell r="D449">
            <v>307</v>
          </cell>
          <cell r="E449" t="str">
            <v>旗舰店</v>
          </cell>
          <cell r="F449" t="str">
            <v>旗舰片区</v>
          </cell>
          <cell r="G449">
            <v>4.54163219812278</v>
          </cell>
          <cell r="H449">
            <v>0.353251</v>
          </cell>
          <cell r="I449">
            <v>0.324794</v>
          </cell>
          <cell r="J449">
            <v>0.140795105700561</v>
          </cell>
          <cell r="K449">
            <v>0.10799315667664</v>
          </cell>
          <cell r="L449">
            <v>16</v>
          </cell>
          <cell r="M449">
            <v>24</v>
          </cell>
          <cell r="N449">
            <v>83.02</v>
          </cell>
          <cell r="O449">
            <v>82.5</v>
          </cell>
          <cell r="P449">
            <v>6</v>
          </cell>
          <cell r="Q449">
            <v>5</v>
          </cell>
          <cell r="R449">
            <v>14</v>
          </cell>
          <cell r="S449">
            <v>14</v>
          </cell>
          <cell r="T449">
            <v>0</v>
          </cell>
        </row>
        <row r="449">
          <cell r="X449">
            <v>-0.166666666666667</v>
          </cell>
        </row>
        <row r="450">
          <cell r="B450">
            <v>12518</v>
          </cell>
          <cell r="C450" t="str">
            <v>李苗</v>
          </cell>
          <cell r="D450">
            <v>307</v>
          </cell>
          <cell r="E450" t="str">
            <v>旗舰店</v>
          </cell>
          <cell r="F450" t="str">
            <v>旗舰片区</v>
          </cell>
          <cell r="G450">
            <v>0.486837677574838</v>
          </cell>
          <cell r="H450">
            <v>0.033627</v>
          </cell>
          <cell r="I450">
            <v>0.061643</v>
          </cell>
          <cell r="J450">
            <v>0.00722282</v>
          </cell>
          <cell r="K450">
            <v>0.013494</v>
          </cell>
          <cell r="L450">
            <v>25</v>
          </cell>
          <cell r="M450">
            <v>31</v>
          </cell>
          <cell r="N450">
            <v>12.93</v>
          </cell>
          <cell r="O450">
            <v>19.88</v>
          </cell>
          <cell r="P450">
            <v>18</v>
          </cell>
          <cell r="Q450">
            <v>23</v>
          </cell>
          <cell r="R450">
            <v>15</v>
          </cell>
          <cell r="S450">
            <v>14</v>
          </cell>
          <cell r="T450">
            <v>-1</v>
          </cell>
        </row>
        <row r="450">
          <cell r="V450">
            <v>5</v>
          </cell>
        </row>
        <row r="450">
          <cell r="X450">
            <v>0.277777777777778</v>
          </cell>
        </row>
        <row r="451">
          <cell r="B451">
            <v>11986</v>
          </cell>
          <cell r="C451" t="str">
            <v>李莎</v>
          </cell>
          <cell r="D451">
            <v>307</v>
          </cell>
          <cell r="E451" t="str">
            <v>旗舰店</v>
          </cell>
          <cell r="F451" t="str">
            <v>旗舰片区</v>
          </cell>
          <cell r="G451">
            <v>1.13341302004059</v>
          </cell>
          <cell r="H451">
            <v>0.02909</v>
          </cell>
          <cell r="I451">
            <v>0.008379</v>
          </cell>
          <cell r="J451">
            <v>0.00833399999999</v>
          </cell>
          <cell r="K451">
            <v>0.000599</v>
          </cell>
          <cell r="L451">
            <v>20</v>
          </cell>
          <cell r="M451">
            <v>2</v>
          </cell>
          <cell r="N451">
            <v>41.56</v>
          </cell>
          <cell r="O451">
            <v>41.9</v>
          </cell>
          <cell r="P451">
            <v>3</v>
          </cell>
          <cell r="Q451">
            <v>3</v>
          </cell>
          <cell r="R451">
            <v>5</v>
          </cell>
          <cell r="S451">
            <v>2</v>
          </cell>
          <cell r="T451">
            <v>-3</v>
          </cell>
          <cell r="U451">
            <v>0</v>
          </cell>
          <cell r="V451">
            <v>0</v>
          </cell>
        </row>
        <row r="451">
          <cell r="X451">
            <v>0</v>
          </cell>
        </row>
        <row r="452">
          <cell r="B452">
            <v>11752</v>
          </cell>
          <cell r="C452" t="str">
            <v>王晓雁</v>
          </cell>
          <cell r="D452">
            <v>307</v>
          </cell>
          <cell r="E452" t="str">
            <v>旗舰店</v>
          </cell>
          <cell r="F452" t="str">
            <v>旗舰片区</v>
          </cell>
          <cell r="G452">
            <v>0.508755485794016</v>
          </cell>
          <cell r="H452">
            <v>0.04456</v>
          </cell>
          <cell r="I452">
            <v>0.036226</v>
          </cell>
          <cell r="J452">
            <v>0.011356</v>
          </cell>
          <cell r="K452">
            <v>0.01374125</v>
          </cell>
          <cell r="L452">
            <v>22</v>
          </cell>
          <cell r="M452">
            <v>20</v>
          </cell>
          <cell r="N452">
            <v>19.37</v>
          </cell>
          <cell r="O452">
            <v>18.11</v>
          </cell>
          <cell r="P452">
            <v>12</v>
          </cell>
          <cell r="Q452">
            <v>15</v>
          </cell>
          <cell r="R452">
            <v>14</v>
          </cell>
          <cell r="S452">
            <v>10</v>
          </cell>
          <cell r="T452">
            <v>-4</v>
          </cell>
        </row>
        <row r="452">
          <cell r="V452">
            <v>3</v>
          </cell>
        </row>
        <row r="452">
          <cell r="X452">
            <v>0.25</v>
          </cell>
        </row>
        <row r="453">
          <cell r="B453">
            <v>9669</v>
          </cell>
          <cell r="C453" t="str">
            <v>唐文琼</v>
          </cell>
          <cell r="D453">
            <v>307</v>
          </cell>
          <cell r="E453" t="str">
            <v>旗舰店</v>
          </cell>
          <cell r="F453" t="str">
            <v>旗舰片区</v>
          </cell>
          <cell r="G453">
            <v>4.97724863647895</v>
          </cell>
          <cell r="H453">
            <v>12.898486</v>
          </cell>
          <cell r="I453">
            <v>14.065572</v>
          </cell>
          <cell r="J453">
            <v>3.01260586288491</v>
          </cell>
          <cell r="K453">
            <v>3.09136071269575</v>
          </cell>
          <cell r="L453">
            <v>972</v>
          </cell>
          <cell r="M453">
            <v>978</v>
          </cell>
          <cell r="N453">
            <v>111.57</v>
          </cell>
          <cell r="O453">
            <v>139.96</v>
          </cell>
          <cell r="P453">
            <v>772</v>
          </cell>
          <cell r="Q453">
            <v>698</v>
          </cell>
          <cell r="R453">
            <v>30</v>
          </cell>
          <cell r="S453">
            <v>30</v>
          </cell>
          <cell r="T453">
            <v>0</v>
          </cell>
          <cell r="U453">
            <v>6</v>
          </cell>
          <cell r="V453">
            <v>-80</v>
          </cell>
          <cell r="W453">
            <v>48</v>
          </cell>
          <cell r="X453">
            <v>-0.0958549222797927</v>
          </cell>
        </row>
        <row r="454">
          <cell r="B454">
            <v>12140</v>
          </cell>
          <cell r="C454" t="str">
            <v>梁静容</v>
          </cell>
          <cell r="D454">
            <v>307</v>
          </cell>
          <cell r="E454" t="str">
            <v>旗舰店</v>
          </cell>
          <cell r="F454" t="str">
            <v>旗舰片区</v>
          </cell>
          <cell r="G454">
            <v>0.810125348807714</v>
          </cell>
          <cell r="H454">
            <v>0.194864</v>
          </cell>
          <cell r="I454">
            <v>0.046202</v>
          </cell>
          <cell r="J454">
            <v>0.0407611999999867</v>
          </cell>
          <cell r="K454">
            <v>0.01654588</v>
          </cell>
          <cell r="L454">
            <v>7</v>
          </cell>
          <cell r="M454">
            <v>5</v>
          </cell>
          <cell r="N454">
            <v>41.65</v>
          </cell>
          <cell r="O454">
            <v>68.51</v>
          </cell>
          <cell r="P454">
            <v>6</v>
          </cell>
          <cell r="Q454">
            <v>1</v>
          </cell>
          <cell r="R454">
            <v>12</v>
          </cell>
          <cell r="S454">
            <v>5</v>
          </cell>
          <cell r="T454">
            <v>-7</v>
          </cell>
        </row>
        <row r="454">
          <cell r="X454">
            <v>-0.833333333333333</v>
          </cell>
        </row>
        <row r="455">
          <cell r="B455">
            <v>10989</v>
          </cell>
          <cell r="C455" t="str">
            <v>阳玲</v>
          </cell>
          <cell r="D455">
            <v>307</v>
          </cell>
          <cell r="E455" t="str">
            <v>旗舰店</v>
          </cell>
          <cell r="F455" t="str">
            <v>旗舰片区</v>
          </cell>
          <cell r="G455">
            <v>2.73067329401319</v>
          </cell>
          <cell r="H455">
            <v>16.765482</v>
          </cell>
          <cell r="I455">
            <v>14.503137</v>
          </cell>
          <cell r="J455">
            <v>3.84542369149349</v>
          </cell>
          <cell r="K455">
            <v>3.13657079929888</v>
          </cell>
          <cell r="L455">
            <v>1088</v>
          </cell>
          <cell r="M455">
            <v>997</v>
          </cell>
          <cell r="N455">
            <v>142.27</v>
          </cell>
          <cell r="O455">
            <v>144.77</v>
          </cell>
          <cell r="P455">
            <v>771</v>
          </cell>
          <cell r="Q455">
            <v>686</v>
          </cell>
          <cell r="R455">
            <v>29</v>
          </cell>
          <cell r="S455">
            <v>27</v>
          </cell>
          <cell r="T455">
            <v>-2</v>
          </cell>
          <cell r="U455">
            <v>6</v>
          </cell>
          <cell r="V455">
            <v>-91</v>
          </cell>
          <cell r="W455">
            <v>48</v>
          </cell>
          <cell r="X455">
            <v>-0.110246433203632</v>
          </cell>
        </row>
        <row r="456">
          <cell r="B456">
            <v>7948</v>
          </cell>
          <cell r="C456" t="str">
            <v>骆素花</v>
          </cell>
          <cell r="D456">
            <v>56</v>
          </cell>
          <cell r="E456" t="str">
            <v>崇州三江店</v>
          </cell>
          <cell r="F456" t="str">
            <v>城郊二片</v>
          </cell>
          <cell r="G456">
            <v>7.03478288305429</v>
          </cell>
          <cell r="H456">
            <v>3.383213</v>
          </cell>
          <cell r="I456">
            <v>3.851085</v>
          </cell>
          <cell r="J456">
            <v>1.03618302018003</v>
          </cell>
          <cell r="K456">
            <v>1.19619796018988</v>
          </cell>
          <cell r="L456">
            <v>404</v>
          </cell>
          <cell r="M456">
            <v>481</v>
          </cell>
          <cell r="N456">
            <v>73.74</v>
          </cell>
          <cell r="O456">
            <v>80.06</v>
          </cell>
          <cell r="P456">
            <v>380</v>
          </cell>
          <cell r="Q456">
            <v>439</v>
          </cell>
          <cell r="R456">
            <v>27</v>
          </cell>
          <cell r="S456">
            <v>27</v>
          </cell>
          <cell r="T456">
            <v>0</v>
          </cell>
          <cell r="U456">
            <v>6</v>
          </cell>
          <cell r="V456">
            <v>53</v>
          </cell>
        </row>
        <row r="456">
          <cell r="X456">
            <v>0.155263157894737</v>
          </cell>
        </row>
        <row r="457">
          <cell r="B457">
            <v>11830</v>
          </cell>
          <cell r="C457" t="str">
            <v>雷鑫梅</v>
          </cell>
          <cell r="D457">
            <v>56</v>
          </cell>
          <cell r="E457" t="str">
            <v>崇州三江店</v>
          </cell>
          <cell r="F457" t="str">
            <v>城郊二片</v>
          </cell>
          <cell r="G457">
            <v>1.38272808853374</v>
          </cell>
          <cell r="H457">
            <v>2.867696</v>
          </cell>
          <cell r="I457">
            <v>4.035871</v>
          </cell>
          <cell r="J457">
            <v>0.95474599000002</v>
          </cell>
          <cell r="K457">
            <v>1.12755804923071</v>
          </cell>
          <cell r="L457">
            <v>369</v>
          </cell>
          <cell r="M457">
            <v>448</v>
          </cell>
          <cell r="N457">
            <v>69.65</v>
          </cell>
          <cell r="O457">
            <v>90.09</v>
          </cell>
          <cell r="P457">
            <v>358</v>
          </cell>
          <cell r="Q457">
            <v>377</v>
          </cell>
          <cell r="R457">
            <v>24</v>
          </cell>
          <cell r="S457">
            <v>26</v>
          </cell>
          <cell r="T457">
            <v>2</v>
          </cell>
          <cell r="U457">
            <v>8</v>
          </cell>
          <cell r="V457">
            <v>11</v>
          </cell>
        </row>
        <row r="457">
          <cell r="X457">
            <v>0.053072625698324</v>
          </cell>
        </row>
        <row r="458">
          <cell r="B458">
            <v>10983</v>
          </cell>
          <cell r="C458" t="str">
            <v>何倩倩</v>
          </cell>
          <cell r="D458">
            <v>56</v>
          </cell>
          <cell r="E458" t="str">
            <v>崇州三江店</v>
          </cell>
          <cell r="F458" t="str">
            <v>城郊二片</v>
          </cell>
          <cell r="G458">
            <v>2.76355000634196</v>
          </cell>
          <cell r="H458">
            <v>3.378527</v>
          </cell>
          <cell r="I458">
            <v>3.595288</v>
          </cell>
          <cell r="J458">
            <v>0.961519276749959</v>
          </cell>
          <cell r="K458">
            <v>1.07083227709988</v>
          </cell>
          <cell r="L458">
            <v>487</v>
          </cell>
          <cell r="M458">
            <v>448</v>
          </cell>
          <cell r="N458">
            <v>69.95</v>
          </cell>
          <cell r="O458">
            <v>80.43</v>
          </cell>
          <cell r="P458">
            <v>465</v>
          </cell>
          <cell r="Q458">
            <v>420</v>
          </cell>
          <cell r="R458">
            <v>23</v>
          </cell>
          <cell r="S458">
            <v>25</v>
          </cell>
          <cell r="T458">
            <v>2</v>
          </cell>
          <cell r="U458">
            <v>6</v>
          </cell>
          <cell r="V458">
            <v>-51</v>
          </cell>
          <cell r="W458">
            <v>36</v>
          </cell>
          <cell r="X458">
            <v>-0.0967741935483871</v>
          </cell>
        </row>
        <row r="459">
          <cell r="B459">
            <v>7379</v>
          </cell>
          <cell r="C459" t="str">
            <v>曹琼</v>
          </cell>
          <cell r="D459">
            <v>54</v>
          </cell>
          <cell r="E459" t="str">
            <v>崇州怀远店</v>
          </cell>
          <cell r="F459" t="str">
            <v>城郊二片</v>
          </cell>
          <cell r="G459">
            <v>7.6210842529173</v>
          </cell>
          <cell r="H459">
            <v>5.525186</v>
          </cell>
          <cell r="I459">
            <v>6.516556</v>
          </cell>
          <cell r="J459">
            <v>1.75056613029997</v>
          </cell>
          <cell r="K459">
            <v>1.99578376339986</v>
          </cell>
          <cell r="L459">
            <v>763</v>
          </cell>
          <cell r="M459">
            <v>949</v>
          </cell>
          <cell r="N459">
            <v>66.48</v>
          </cell>
          <cell r="O459">
            <v>68.67</v>
          </cell>
          <cell r="P459">
            <v>552</v>
          </cell>
          <cell r="Q459">
            <v>563</v>
          </cell>
          <cell r="R459">
            <v>25</v>
          </cell>
          <cell r="S459">
            <v>26</v>
          </cell>
          <cell r="T459">
            <v>1</v>
          </cell>
          <cell r="U459">
            <v>6</v>
          </cell>
          <cell r="V459">
            <v>5</v>
          </cell>
        </row>
        <row r="459">
          <cell r="X459">
            <v>0.0199275362318841</v>
          </cell>
        </row>
        <row r="460">
          <cell r="B460">
            <v>10808</v>
          </cell>
          <cell r="C460" t="str">
            <v>费诗尧</v>
          </cell>
          <cell r="D460">
            <v>54</v>
          </cell>
          <cell r="E460" t="str">
            <v>崇州怀远店</v>
          </cell>
          <cell r="F460" t="str">
            <v>城郊二片</v>
          </cell>
          <cell r="G460">
            <v>3.35533082825977</v>
          </cell>
          <cell r="H460">
            <v>4.667866</v>
          </cell>
          <cell r="I460">
            <v>5.221635</v>
          </cell>
          <cell r="J460">
            <v>1.58013322699997</v>
          </cell>
          <cell r="K460">
            <v>1.57140741999999</v>
          </cell>
          <cell r="L460">
            <v>626</v>
          </cell>
          <cell r="M460">
            <v>811</v>
          </cell>
          <cell r="N460">
            <v>59.77</v>
          </cell>
          <cell r="O460">
            <v>64.39</v>
          </cell>
          <cell r="P460">
            <v>496</v>
          </cell>
          <cell r="Q460">
            <v>519</v>
          </cell>
          <cell r="R460">
            <v>27</v>
          </cell>
          <cell r="S460">
            <v>28</v>
          </cell>
          <cell r="T460">
            <v>1</v>
          </cell>
          <cell r="U460">
            <v>6</v>
          </cell>
          <cell r="V460">
            <v>17</v>
          </cell>
        </row>
        <row r="460">
          <cell r="X460">
            <v>0.0463709677419355</v>
          </cell>
        </row>
        <row r="461">
          <cell r="B461">
            <v>6884</v>
          </cell>
          <cell r="C461" t="str">
            <v>窦潘</v>
          </cell>
          <cell r="D461">
            <v>54</v>
          </cell>
          <cell r="E461" t="str">
            <v>崇州怀远店</v>
          </cell>
          <cell r="F461" t="str">
            <v>城郊二片</v>
          </cell>
          <cell r="G461">
            <v>7.34163219812278</v>
          </cell>
          <cell r="H461">
            <v>4.097833</v>
          </cell>
          <cell r="I461">
            <v>3.968186</v>
          </cell>
          <cell r="J461">
            <v>1.22322703066394</v>
          </cell>
          <cell r="K461">
            <v>1.11646606861999</v>
          </cell>
          <cell r="L461">
            <v>751</v>
          </cell>
          <cell r="M461">
            <v>651</v>
          </cell>
          <cell r="N461">
            <v>51.94</v>
          </cell>
          <cell r="O461">
            <v>60.96</v>
          </cell>
          <cell r="P461">
            <v>488</v>
          </cell>
          <cell r="Q461">
            <v>473</v>
          </cell>
          <cell r="R461">
            <v>24</v>
          </cell>
          <cell r="S461">
            <v>25</v>
          </cell>
          <cell r="T461">
            <v>1</v>
          </cell>
          <cell r="U461">
            <v>6</v>
          </cell>
          <cell r="V461">
            <v>-21</v>
          </cell>
          <cell r="W461">
            <v>36</v>
          </cell>
          <cell r="X461">
            <v>-0.0307377049180328</v>
          </cell>
        </row>
        <row r="462">
          <cell r="B462">
            <v>6301</v>
          </cell>
          <cell r="C462" t="str">
            <v>韩艳梅</v>
          </cell>
          <cell r="D462">
            <v>54</v>
          </cell>
          <cell r="E462" t="str">
            <v>崇州怀远店</v>
          </cell>
          <cell r="F462" t="str">
            <v>城郊二片</v>
          </cell>
          <cell r="G462">
            <v>8.48957740360223</v>
          </cell>
          <cell r="H462">
            <v>6.798163</v>
          </cell>
          <cell r="I462">
            <v>6.052806</v>
          </cell>
          <cell r="J462">
            <v>1.96012874393923</v>
          </cell>
          <cell r="K462">
            <v>1.70454519802792</v>
          </cell>
          <cell r="L462">
            <v>848</v>
          </cell>
          <cell r="M462">
            <v>780</v>
          </cell>
          <cell r="N462">
            <v>79.98</v>
          </cell>
          <cell r="O462">
            <v>77.6</v>
          </cell>
          <cell r="P462">
            <v>579</v>
          </cell>
          <cell r="Q462">
            <v>483</v>
          </cell>
          <cell r="R462">
            <v>26</v>
          </cell>
          <cell r="S462">
            <v>26</v>
          </cell>
          <cell r="T462">
            <v>0</v>
          </cell>
          <cell r="U462">
            <v>6</v>
          </cell>
          <cell r="V462">
            <v>-102</v>
          </cell>
          <cell r="W462">
            <v>48</v>
          </cell>
          <cell r="X462">
            <v>-0.16580310880829</v>
          </cell>
        </row>
        <row r="463">
          <cell r="B463">
            <v>9983</v>
          </cell>
          <cell r="C463" t="str">
            <v>林霞</v>
          </cell>
          <cell r="D463">
            <v>52</v>
          </cell>
          <cell r="E463" t="str">
            <v>崇州中心店</v>
          </cell>
          <cell r="F463" t="str">
            <v>城郊二片</v>
          </cell>
          <cell r="G463">
            <v>4.47861849949265</v>
          </cell>
          <cell r="H463">
            <v>2.391671</v>
          </cell>
          <cell r="I463">
            <v>3.619762</v>
          </cell>
          <cell r="J463">
            <v>0.729912050424969</v>
          </cell>
          <cell r="K463">
            <v>1.0081735982098</v>
          </cell>
          <cell r="L463">
            <v>494</v>
          </cell>
          <cell r="M463">
            <v>483</v>
          </cell>
          <cell r="N463">
            <v>69.89</v>
          </cell>
          <cell r="O463">
            <v>75.38</v>
          </cell>
          <cell r="P463">
            <v>305</v>
          </cell>
          <cell r="Q463">
            <v>412</v>
          </cell>
          <cell r="R463">
            <v>26</v>
          </cell>
          <cell r="S463">
            <v>25</v>
          </cell>
          <cell r="T463">
            <v>-1</v>
          </cell>
          <cell r="U463">
            <v>6</v>
          </cell>
          <cell r="V463">
            <v>101</v>
          </cell>
        </row>
        <row r="463">
          <cell r="X463">
            <v>0.350819672131148</v>
          </cell>
        </row>
        <row r="464">
          <cell r="B464">
            <v>12186</v>
          </cell>
          <cell r="C464" t="str">
            <v>付蓉</v>
          </cell>
          <cell r="D464">
            <v>52</v>
          </cell>
          <cell r="E464" t="str">
            <v>崇州中心店</v>
          </cell>
          <cell r="F464" t="str">
            <v>城郊二片</v>
          </cell>
          <cell r="G464">
            <v>0.758070554287167</v>
          </cell>
          <cell r="H464">
            <v>2.46855</v>
          </cell>
          <cell r="I464">
            <v>3.719928</v>
          </cell>
          <cell r="J464">
            <v>0.847254338999986</v>
          </cell>
          <cell r="K464">
            <v>1.12030538561544</v>
          </cell>
          <cell r="L464">
            <v>481</v>
          </cell>
          <cell r="M464">
            <v>505</v>
          </cell>
          <cell r="N464">
            <v>62.1</v>
          </cell>
          <cell r="O464">
            <v>73.94</v>
          </cell>
          <cell r="P464">
            <v>371</v>
          </cell>
          <cell r="Q464">
            <v>424</v>
          </cell>
          <cell r="R464">
            <v>26</v>
          </cell>
          <cell r="S464">
            <v>25</v>
          </cell>
          <cell r="T464">
            <v>-1</v>
          </cell>
          <cell r="U464">
            <v>12</v>
          </cell>
          <cell r="V464">
            <v>41</v>
          </cell>
        </row>
        <row r="464">
          <cell r="X464">
            <v>0.142857142857143</v>
          </cell>
        </row>
        <row r="465">
          <cell r="B465">
            <v>4121</v>
          </cell>
          <cell r="C465" t="str">
            <v>刘丹</v>
          </cell>
          <cell r="D465">
            <v>52</v>
          </cell>
          <cell r="E465" t="str">
            <v>崇州中心店</v>
          </cell>
          <cell r="F465" t="str">
            <v>城郊二片</v>
          </cell>
          <cell r="G465">
            <v>0.295056855657029</v>
          </cell>
          <cell r="H465">
            <v>2.548216</v>
          </cell>
          <cell r="I465">
            <v>4.221197</v>
          </cell>
          <cell r="J465">
            <v>0.775749821272904</v>
          </cell>
          <cell r="K465">
            <v>1.03872176314613</v>
          </cell>
          <cell r="L465">
            <v>158</v>
          </cell>
          <cell r="M465">
            <v>565</v>
          </cell>
          <cell r="N465">
            <v>66.44</v>
          </cell>
          <cell r="O465">
            <v>74.81</v>
          </cell>
          <cell r="P465">
            <v>355</v>
          </cell>
          <cell r="Q465">
            <v>466</v>
          </cell>
          <cell r="R465">
            <v>27</v>
          </cell>
          <cell r="S465">
            <v>27</v>
          </cell>
          <cell r="T465">
            <v>0</v>
          </cell>
        </row>
        <row r="465">
          <cell r="V465">
            <v>111</v>
          </cell>
        </row>
        <row r="465">
          <cell r="X465">
            <v>0.312676056338028</v>
          </cell>
        </row>
        <row r="466">
          <cell r="B466">
            <v>12529</v>
          </cell>
          <cell r="C466" t="str">
            <v>赵雅丽</v>
          </cell>
          <cell r="D466">
            <v>52</v>
          </cell>
          <cell r="E466" t="str">
            <v>崇州中心店</v>
          </cell>
          <cell r="F466" t="str">
            <v>城郊二片</v>
          </cell>
          <cell r="G466">
            <v>0.467659595383057</v>
          </cell>
          <cell r="H466">
            <v>1.922696</v>
          </cell>
          <cell r="I466">
            <v>2.927413</v>
          </cell>
          <cell r="J466">
            <v>0.664352706999856</v>
          </cell>
          <cell r="K466">
            <v>0.835182585199973</v>
          </cell>
          <cell r="L466">
            <v>434</v>
          </cell>
          <cell r="M466">
            <v>460</v>
          </cell>
          <cell r="N466">
            <v>50.57</v>
          </cell>
          <cell r="O466">
            <v>64.13</v>
          </cell>
          <cell r="P466">
            <v>343</v>
          </cell>
          <cell r="Q466">
            <v>424</v>
          </cell>
          <cell r="R466">
            <v>26</v>
          </cell>
          <cell r="S466">
            <v>25</v>
          </cell>
          <cell r="T466">
            <v>-1</v>
          </cell>
          <cell r="U466">
            <v>12</v>
          </cell>
          <cell r="V466">
            <v>69</v>
          </cell>
        </row>
        <row r="466">
          <cell r="X466">
            <v>0.236151603498542</v>
          </cell>
        </row>
        <row r="467">
          <cell r="B467">
            <v>990035</v>
          </cell>
          <cell r="C467" t="str">
            <v>羊玉梅（销售员）</v>
          </cell>
          <cell r="D467">
            <v>582</v>
          </cell>
          <cell r="E467" t="str">
            <v>青羊区十二桥店</v>
          </cell>
          <cell r="F467" t="str">
            <v>大邑片区</v>
          </cell>
          <cell r="G467">
            <v>3</v>
          </cell>
          <cell r="H467">
            <v>10.97309</v>
          </cell>
          <cell r="I467">
            <v>156630.63</v>
          </cell>
          <cell r="J467">
            <v>2.31204532959999</v>
          </cell>
          <cell r="K467">
            <v>28824.9773505499</v>
          </cell>
          <cell r="L467">
            <v>577</v>
          </cell>
          <cell r="M467">
            <v>857</v>
          </cell>
          <cell r="N467">
            <v>191.6</v>
          </cell>
          <cell r="O467">
            <v>123.1</v>
          </cell>
          <cell r="P467">
            <v>440</v>
          </cell>
          <cell r="Q467">
            <v>548</v>
          </cell>
          <cell r="R467">
            <v>27</v>
          </cell>
          <cell r="S467">
            <v>29</v>
          </cell>
          <cell r="T467">
            <v>2</v>
          </cell>
          <cell r="U467">
            <v>6</v>
          </cell>
          <cell r="V467">
            <v>102</v>
          </cell>
        </row>
        <row r="467">
          <cell r="X467">
            <v>0.245454545454545</v>
          </cell>
        </row>
        <row r="468">
          <cell r="B468">
            <v>990176</v>
          </cell>
          <cell r="C468" t="str">
            <v>周金梅（销售员）</v>
          </cell>
          <cell r="D468">
            <v>337</v>
          </cell>
          <cell r="E468" t="str">
            <v>浆洗街店</v>
          </cell>
          <cell r="F468" t="str">
            <v>大邑片区</v>
          </cell>
          <cell r="G468">
            <v>3</v>
          </cell>
          <cell r="H468">
            <v>9.379993</v>
          </cell>
          <cell r="I468">
            <v>109308.37</v>
          </cell>
          <cell r="J468">
            <v>2.2659355636399</v>
          </cell>
          <cell r="K468">
            <v>19059.3445958781</v>
          </cell>
          <cell r="L468">
            <v>895</v>
          </cell>
          <cell r="M468">
            <v>778</v>
          </cell>
          <cell r="N468">
            <v>104.63</v>
          </cell>
          <cell r="O468">
            <v>135.27</v>
          </cell>
          <cell r="P468">
            <v>606</v>
          </cell>
          <cell r="Q468">
            <v>550</v>
          </cell>
          <cell r="R468">
            <v>28</v>
          </cell>
          <cell r="S468">
            <v>30</v>
          </cell>
          <cell r="T468">
            <v>2</v>
          </cell>
          <cell r="U468">
            <v>6</v>
          </cell>
          <cell r="V468">
            <v>-62</v>
          </cell>
          <cell r="W468">
            <v>48</v>
          </cell>
          <cell r="X468">
            <v>-0.0924092409240924</v>
          </cell>
        </row>
        <row r="469">
          <cell r="B469">
            <v>990451</v>
          </cell>
          <cell r="C469" t="str">
            <v>赵英（销售员）</v>
          </cell>
          <cell r="D469">
            <v>337</v>
          </cell>
          <cell r="E469" t="str">
            <v>浆洗街店</v>
          </cell>
          <cell r="F469" t="str">
            <v>大邑片区</v>
          </cell>
          <cell r="G469">
            <v>3</v>
          </cell>
          <cell r="H469">
            <v>11.203696</v>
          </cell>
          <cell r="I469">
            <v>97518.26</v>
          </cell>
          <cell r="J469">
            <v>2.75300899224816</v>
          </cell>
          <cell r="K469">
            <v>24613.972623697</v>
          </cell>
          <cell r="L469">
            <v>953</v>
          </cell>
          <cell r="M469">
            <v>902</v>
          </cell>
          <cell r="N469">
            <v>117.27</v>
          </cell>
          <cell r="O469">
            <v>69.35</v>
          </cell>
          <cell r="P469">
            <v>627</v>
          </cell>
          <cell r="Q469">
            <v>573</v>
          </cell>
          <cell r="R469">
            <v>30</v>
          </cell>
          <cell r="S469">
            <v>30</v>
          </cell>
          <cell r="T469">
            <v>0</v>
          </cell>
          <cell r="U469">
            <v>6</v>
          </cell>
          <cell r="V469">
            <v>-60</v>
          </cell>
          <cell r="W469">
            <v>36</v>
          </cell>
          <cell r="X469">
            <v>-0.0861244019138756</v>
          </cell>
        </row>
        <row r="470">
          <cell r="B470">
            <v>990467</v>
          </cell>
          <cell r="C470" t="str">
            <v>叶素英（销售员）</v>
          </cell>
          <cell r="D470">
            <v>355</v>
          </cell>
          <cell r="E470" t="str">
            <v>双林路店</v>
          </cell>
          <cell r="F470" t="str">
            <v>城郊二片</v>
          </cell>
          <cell r="G470">
            <v>3</v>
          </cell>
          <cell r="H470">
            <v>5.791522</v>
          </cell>
          <cell r="I470">
            <v>47885.29</v>
          </cell>
          <cell r="J470">
            <v>1.75478762292401</v>
          </cell>
          <cell r="K470">
            <v>12725.8019156813</v>
          </cell>
          <cell r="L470">
            <v>901</v>
          </cell>
          <cell r="M470">
            <v>593</v>
          </cell>
          <cell r="N470">
            <v>62.74</v>
          </cell>
          <cell r="O470">
            <v>106.43</v>
          </cell>
          <cell r="P470">
            <v>623</v>
          </cell>
          <cell r="Q470">
            <v>493</v>
          </cell>
          <cell r="R470">
            <v>30</v>
          </cell>
          <cell r="S470">
            <v>24</v>
          </cell>
          <cell r="T470">
            <v>-6</v>
          </cell>
          <cell r="U470">
            <v>6</v>
          </cell>
          <cell r="V470">
            <v>-136</v>
          </cell>
          <cell r="W470">
            <v>72</v>
          </cell>
          <cell r="X470">
            <v>-0.208667736757624</v>
          </cell>
        </row>
        <row r="471">
          <cell r="B471">
            <v>990487</v>
          </cell>
          <cell r="C471" t="str">
            <v>蒋晓琼（销售员）</v>
          </cell>
          <cell r="D471">
            <v>581</v>
          </cell>
          <cell r="E471" t="str">
            <v>成华区二环路北四段店汇融名城店</v>
          </cell>
          <cell r="F471" t="str">
            <v>东南片区</v>
          </cell>
          <cell r="G471">
            <v>3</v>
          </cell>
          <cell r="H471">
            <v>10.214062</v>
          </cell>
          <cell r="I471">
            <v>102242.44</v>
          </cell>
          <cell r="J471">
            <v>3.52529327780201</v>
          </cell>
          <cell r="K471">
            <v>34534.2316281594</v>
          </cell>
          <cell r="L471">
            <v>1587</v>
          </cell>
          <cell r="M471">
            <v>1461</v>
          </cell>
          <cell r="N471">
            <v>63.17</v>
          </cell>
          <cell r="O471">
            <v>414.05</v>
          </cell>
          <cell r="P471">
            <v>776</v>
          </cell>
          <cell r="Q471">
            <v>761</v>
          </cell>
          <cell r="R471">
            <v>31</v>
          </cell>
          <cell r="S471">
            <v>29</v>
          </cell>
          <cell r="T471">
            <v>-2</v>
          </cell>
          <cell r="U471">
            <v>6</v>
          </cell>
          <cell r="V471">
            <v>-21</v>
          </cell>
          <cell r="W471">
            <v>36</v>
          </cell>
          <cell r="X471">
            <v>-0.0193298969072165</v>
          </cell>
        </row>
        <row r="472">
          <cell r="B472">
            <v>992157</v>
          </cell>
          <cell r="C472" t="str">
            <v>古显琼（销售员）</v>
          </cell>
          <cell r="D472">
            <v>341</v>
          </cell>
          <cell r="E472" t="str">
            <v>邛崃中心店</v>
          </cell>
          <cell r="F472" t="str">
            <v>城郊二片</v>
          </cell>
          <cell r="G472">
            <v>3</v>
          </cell>
          <cell r="H472">
            <v>12.674728</v>
          </cell>
          <cell r="I472">
            <v>102636.23</v>
          </cell>
          <cell r="J472">
            <v>3.1735265074052</v>
          </cell>
          <cell r="K472">
            <v>26721.8537384475</v>
          </cell>
          <cell r="L472">
            <v>868</v>
          </cell>
          <cell r="M472">
            <v>768</v>
          </cell>
          <cell r="N472">
            <v>149.84</v>
          </cell>
          <cell r="O472">
            <v>183.4</v>
          </cell>
          <cell r="P472">
            <v>566</v>
          </cell>
          <cell r="Q472">
            <v>544</v>
          </cell>
          <cell r="R472">
            <v>28</v>
          </cell>
          <cell r="S472">
            <v>29</v>
          </cell>
          <cell r="T472">
            <v>1</v>
          </cell>
          <cell r="U472">
            <v>6</v>
          </cell>
          <cell r="V472">
            <v>-28</v>
          </cell>
          <cell r="W472">
            <v>36</v>
          </cell>
          <cell r="X472">
            <v>-0.03886925795053</v>
          </cell>
        </row>
        <row r="473">
          <cell r="B473">
            <v>995987</v>
          </cell>
          <cell r="C473" t="str">
            <v>林玲（销售员）</v>
          </cell>
          <cell r="D473">
            <v>571</v>
          </cell>
          <cell r="E473" t="str">
            <v>高新区民丰大道店</v>
          </cell>
          <cell r="F473" t="str">
            <v>大邑片区</v>
          </cell>
          <cell r="G473">
            <v>3</v>
          </cell>
          <cell r="H473">
            <v>14.204946</v>
          </cell>
          <cell r="I473">
            <v>113776.89</v>
          </cell>
          <cell r="J473">
            <v>3.81251199999992</v>
          </cell>
          <cell r="K473">
            <v>32728.6826230768</v>
          </cell>
          <cell r="L473">
            <v>1197</v>
          </cell>
          <cell r="M473">
            <v>1069</v>
          </cell>
          <cell r="N473">
            <v>118.1</v>
          </cell>
          <cell r="O473">
            <v>79.97</v>
          </cell>
          <cell r="P473">
            <v>767</v>
          </cell>
          <cell r="Q473">
            <v>689</v>
          </cell>
          <cell r="R473">
            <v>27</v>
          </cell>
          <cell r="S473">
            <v>26</v>
          </cell>
          <cell r="T473">
            <v>-1</v>
          </cell>
          <cell r="U473">
            <v>6</v>
          </cell>
          <cell r="V473">
            <v>-84</v>
          </cell>
          <cell r="W473">
            <v>48</v>
          </cell>
          <cell r="X473">
            <v>-0.101694915254237</v>
          </cell>
        </row>
        <row r="474">
          <cell r="B474">
            <v>997367</v>
          </cell>
          <cell r="C474" t="str">
            <v>张登玉（销售员）</v>
          </cell>
          <cell r="D474">
            <v>343</v>
          </cell>
          <cell r="E474" t="str">
            <v>光华店</v>
          </cell>
          <cell r="F474" t="str">
            <v>大邑片区</v>
          </cell>
          <cell r="G474">
            <v>3</v>
          </cell>
          <cell r="H474">
            <v>3.694446</v>
          </cell>
          <cell r="I474">
            <v>43412.13</v>
          </cell>
          <cell r="J474">
            <v>0.59567430527726</v>
          </cell>
          <cell r="K474">
            <v>3655.43680400003</v>
          </cell>
          <cell r="L474">
            <v>365</v>
          </cell>
          <cell r="M474">
            <v>379</v>
          </cell>
          <cell r="N474">
            <v>102.02</v>
          </cell>
          <cell r="O474">
            <v>73.4</v>
          </cell>
          <cell r="P474">
            <v>343</v>
          </cell>
          <cell r="Q474">
            <v>313</v>
          </cell>
          <cell r="R474">
            <v>28</v>
          </cell>
          <cell r="S474">
            <v>29</v>
          </cell>
          <cell r="T474">
            <v>1</v>
          </cell>
          <cell r="U474">
            <v>6</v>
          </cell>
          <cell r="V474">
            <v>-36</v>
          </cell>
          <cell r="W474">
            <v>36</v>
          </cell>
          <cell r="X474">
            <v>-0.0874635568513119</v>
          </cell>
        </row>
        <row r="475">
          <cell r="B475">
            <v>997487</v>
          </cell>
          <cell r="C475" t="str">
            <v>袁晓捷（销售员）</v>
          </cell>
          <cell r="D475">
            <v>351</v>
          </cell>
          <cell r="E475" t="str">
            <v>都江堰中心药店</v>
          </cell>
          <cell r="F475" t="str">
            <v>大邑片区</v>
          </cell>
          <cell r="G475">
            <v>3</v>
          </cell>
          <cell r="H475">
            <v>3.242106</v>
          </cell>
          <cell r="I475">
            <v>30582.7</v>
          </cell>
          <cell r="J475">
            <v>0.522971052616146</v>
          </cell>
          <cell r="K475">
            <v>5749.47092239897</v>
          </cell>
          <cell r="L475">
            <v>439</v>
          </cell>
          <cell r="M475">
            <v>426</v>
          </cell>
          <cell r="N475">
            <v>74.2</v>
          </cell>
          <cell r="O475">
            <v>115.84</v>
          </cell>
          <cell r="P475">
            <v>407</v>
          </cell>
          <cell r="Q475">
            <v>358</v>
          </cell>
          <cell r="R475">
            <v>28</v>
          </cell>
          <cell r="S475">
            <v>26</v>
          </cell>
          <cell r="T475">
            <v>-2</v>
          </cell>
          <cell r="U475">
            <v>6</v>
          </cell>
          <cell r="V475">
            <v>-55</v>
          </cell>
          <cell r="W475">
            <v>36</v>
          </cell>
          <cell r="X475">
            <v>-0.12039312039312</v>
          </cell>
        </row>
        <row r="476">
          <cell r="B476">
            <v>997989</v>
          </cell>
          <cell r="C476" t="str">
            <v>罗倩（销售员）</v>
          </cell>
          <cell r="D476">
            <v>582</v>
          </cell>
          <cell r="E476" t="str">
            <v>青羊区十二桥店</v>
          </cell>
          <cell r="F476" t="str">
            <v>大邑片区</v>
          </cell>
          <cell r="G476">
            <v>3</v>
          </cell>
          <cell r="H476">
            <v>0.7583</v>
          </cell>
          <cell r="I476">
            <v>16561.9</v>
          </cell>
          <cell r="J476">
            <v>0.10972</v>
          </cell>
          <cell r="K476">
            <v>2570.85</v>
          </cell>
          <cell r="L476">
            <v>19</v>
          </cell>
          <cell r="M476">
            <v>40</v>
          </cell>
          <cell r="N476">
            <v>399.11</v>
          </cell>
          <cell r="O476">
            <v>106.56</v>
          </cell>
          <cell r="P476">
            <v>4</v>
          </cell>
          <cell r="Q476">
            <v>7</v>
          </cell>
          <cell r="R476">
            <v>7</v>
          </cell>
          <cell r="S476">
            <v>10</v>
          </cell>
          <cell r="T476">
            <v>3</v>
          </cell>
          <cell r="U476">
            <v>6</v>
          </cell>
          <cell r="V476">
            <v>-3</v>
          </cell>
        </row>
        <row r="476">
          <cell r="X476">
            <v>0.75</v>
          </cell>
        </row>
        <row r="477">
          <cell r="B477">
            <v>998927</v>
          </cell>
          <cell r="C477" t="str">
            <v>杜连桃（销售员）</v>
          </cell>
          <cell r="D477">
            <v>341</v>
          </cell>
          <cell r="E477" t="str">
            <v>邛崃中心店</v>
          </cell>
          <cell r="F477" t="str">
            <v>城郊二片</v>
          </cell>
          <cell r="G477">
            <v>3</v>
          </cell>
          <cell r="H477">
            <v>10.654442</v>
          </cell>
          <cell r="I477">
            <v>92862.85</v>
          </cell>
          <cell r="J477">
            <v>2.72291157361232</v>
          </cell>
          <cell r="K477">
            <v>23665.6142632005</v>
          </cell>
          <cell r="L477">
            <v>959</v>
          </cell>
          <cell r="M477">
            <v>769</v>
          </cell>
          <cell r="N477">
            <v>112.23</v>
          </cell>
          <cell r="O477">
            <v>140.83</v>
          </cell>
          <cell r="P477">
            <v>613</v>
          </cell>
          <cell r="Q477">
            <v>521</v>
          </cell>
          <cell r="R477">
            <v>30</v>
          </cell>
          <cell r="S477">
            <v>30</v>
          </cell>
          <cell r="T477">
            <v>0</v>
          </cell>
          <cell r="U477">
            <v>6</v>
          </cell>
          <cell r="V477">
            <v>-98</v>
          </cell>
          <cell r="W477">
            <v>48</v>
          </cell>
          <cell r="X477">
            <v>-0.150081566068515</v>
          </cell>
        </row>
        <row r="478">
          <cell r="B478">
            <v>999389</v>
          </cell>
          <cell r="C478" t="str">
            <v>张丽莎（实习）</v>
          </cell>
          <cell r="D478">
            <v>102479</v>
          </cell>
          <cell r="E478" t="str">
            <v>劼人路店</v>
          </cell>
          <cell r="F478" t="str">
            <v>城郊二片</v>
          </cell>
          <cell r="G478">
            <v>0.7</v>
          </cell>
          <cell r="H478">
            <v>0.9</v>
          </cell>
          <cell r="I478">
            <v>45093.5</v>
          </cell>
          <cell r="J478">
            <v>0.3</v>
          </cell>
          <cell r="K478">
            <v>12546.8361294435</v>
          </cell>
          <cell r="L478">
            <v>268</v>
          </cell>
          <cell r="M478">
            <v>1060</v>
          </cell>
          <cell r="N478">
            <v>32.04</v>
          </cell>
          <cell r="O478">
            <v>42.54</v>
          </cell>
          <cell r="P478">
            <v>221</v>
          </cell>
          <cell r="Q478">
            <v>601</v>
          </cell>
          <cell r="R478">
            <v>14</v>
          </cell>
          <cell r="S478">
            <v>25</v>
          </cell>
          <cell r="T478">
            <v>11</v>
          </cell>
          <cell r="U478">
            <v>12</v>
          </cell>
          <cell r="V478">
            <v>368</v>
          </cell>
        </row>
        <row r="478">
          <cell r="X478">
            <v>1.71945701357466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70"/>
  <sheetViews>
    <sheetView workbookViewId="0">
      <pane ySplit="2" topLeftCell="A452" activePane="bottomLeft" state="frozen"/>
      <selection/>
      <selection pane="bottomLeft" activeCell="A3" sqref="A3:A469"/>
    </sheetView>
  </sheetViews>
  <sheetFormatPr defaultColWidth="9" defaultRowHeight="14"/>
  <cols>
    <col min="1" max="1" width="6.12727272727273" style="82" customWidth="1"/>
    <col min="2" max="2" width="7.12727272727273" style="80" customWidth="1"/>
    <col min="3" max="3" width="16.1272727272727" style="80" customWidth="1"/>
    <col min="4" max="4" width="9" style="80"/>
    <col min="5" max="5" width="13.8727272727273" style="81" customWidth="1"/>
    <col min="6" max="6" width="9" style="80"/>
    <col min="7" max="7" width="9.75454545454545" style="80" customWidth="1"/>
    <col min="8" max="10" width="10.3727272727273" style="80" customWidth="1"/>
    <col min="11" max="12" width="9.37272727272727" style="80" customWidth="1"/>
    <col min="13" max="14" width="9" style="80" customWidth="1"/>
    <col min="15" max="15" width="7.75454545454545" style="80" customWidth="1"/>
    <col min="16" max="19" width="9" style="80" customWidth="1"/>
    <col min="20" max="20" width="7.62727272727273" style="82" customWidth="1"/>
    <col min="21" max="21" width="9" style="82"/>
    <col min="22" max="22" width="13.7545454545455" style="82"/>
    <col min="23" max="23" width="9" style="82"/>
    <col min="24" max="24" width="10.6363636363636" style="80"/>
    <col min="25" max="25" width="9" style="82" customWidth="1"/>
    <col min="26" max="27" width="7.37272727272727" style="80" customWidth="1"/>
    <col min="28" max="28" width="9" style="80"/>
    <col min="29" max="29" width="10.6363636363636" style="104" customWidth="1"/>
    <col min="30" max="16384" width="9" style="80"/>
  </cols>
  <sheetData>
    <row r="1" customHeight="1" spans="1:28">
      <c r="A1" s="88" t="s">
        <v>0</v>
      </c>
      <c r="B1" s="84" t="s">
        <v>1</v>
      </c>
      <c r="C1" s="85" t="s">
        <v>2</v>
      </c>
      <c r="D1" s="86" t="s">
        <v>3</v>
      </c>
      <c r="E1" s="87" t="s">
        <v>4</v>
      </c>
      <c r="F1" s="88" t="s">
        <v>5</v>
      </c>
      <c r="G1" s="89" t="s">
        <v>6</v>
      </c>
      <c r="H1" s="90" t="s">
        <v>7</v>
      </c>
      <c r="I1" s="96"/>
      <c r="J1" s="90" t="s">
        <v>8</v>
      </c>
      <c r="K1" s="96"/>
      <c r="L1" s="97" t="s">
        <v>9</v>
      </c>
      <c r="M1" s="98"/>
      <c r="N1" s="88" t="s">
        <v>10</v>
      </c>
      <c r="O1" s="96"/>
      <c r="P1" s="88" t="s">
        <v>11</v>
      </c>
      <c r="Q1" s="23"/>
      <c r="R1" s="88" t="s">
        <v>12</v>
      </c>
      <c r="S1" s="23"/>
      <c r="T1" s="86" t="s">
        <v>13</v>
      </c>
      <c r="U1" s="86" t="s">
        <v>14</v>
      </c>
      <c r="V1" s="86" t="s">
        <v>15</v>
      </c>
      <c r="W1" s="99" t="s">
        <v>16</v>
      </c>
      <c r="X1" s="100" t="s">
        <v>17</v>
      </c>
      <c r="Y1" s="46" t="s">
        <v>18</v>
      </c>
      <c r="Z1" s="86" t="s">
        <v>19</v>
      </c>
      <c r="AA1" s="88" t="s">
        <v>20</v>
      </c>
      <c r="AB1" s="86" t="s">
        <v>21</v>
      </c>
    </row>
    <row r="2" ht="18" customHeight="1" spans="1:28">
      <c r="A2" s="23"/>
      <c r="B2" s="91"/>
      <c r="C2" s="92"/>
      <c r="D2" s="23"/>
      <c r="E2" s="21"/>
      <c r="F2" s="23"/>
      <c r="G2" s="93"/>
      <c r="H2" s="94" t="s">
        <v>22</v>
      </c>
      <c r="I2" s="94" t="s">
        <v>23</v>
      </c>
      <c r="J2" s="94" t="s">
        <v>22</v>
      </c>
      <c r="K2" s="94" t="s">
        <v>23</v>
      </c>
      <c r="L2" s="94" t="s">
        <v>22</v>
      </c>
      <c r="M2" s="94" t="s">
        <v>23</v>
      </c>
      <c r="N2" s="94" t="s">
        <v>22</v>
      </c>
      <c r="O2" s="94" t="s">
        <v>23</v>
      </c>
      <c r="P2" s="94" t="s">
        <v>22</v>
      </c>
      <c r="Q2" s="94" t="s">
        <v>23</v>
      </c>
      <c r="R2" s="94" t="s">
        <v>22</v>
      </c>
      <c r="S2" s="94" t="s">
        <v>23</v>
      </c>
      <c r="T2" s="69"/>
      <c r="U2" s="69"/>
      <c r="V2" s="69"/>
      <c r="W2" s="101"/>
      <c r="X2" s="68"/>
      <c r="Y2" s="23"/>
      <c r="Z2" s="23"/>
      <c r="AA2" s="23"/>
      <c r="AB2" s="23"/>
    </row>
    <row r="3" spans="1:29">
      <c r="A3" s="51">
        <v>1</v>
      </c>
      <c r="B3" s="51">
        <v>12718</v>
      </c>
      <c r="C3" s="51" t="s">
        <v>24</v>
      </c>
      <c r="D3" s="51">
        <v>110378</v>
      </c>
      <c r="E3" s="52" t="s">
        <v>25</v>
      </c>
      <c r="F3" s="51" t="s">
        <v>26</v>
      </c>
      <c r="G3" s="51">
        <v>0.2</v>
      </c>
      <c r="H3" s="95">
        <v>0.731159</v>
      </c>
      <c r="I3" s="95">
        <v>0.241664</v>
      </c>
      <c r="J3" s="95">
        <v>0.0694923647500201</v>
      </c>
      <c r="K3" s="95">
        <v>0.06784232</v>
      </c>
      <c r="L3" s="51">
        <v>105</v>
      </c>
      <c r="M3" s="53">
        <v>59</v>
      </c>
      <c r="N3" s="95">
        <v>69.63</v>
      </c>
      <c r="O3" s="95">
        <v>40.96</v>
      </c>
      <c r="P3" s="53">
        <v>111</v>
      </c>
      <c r="Q3" s="53">
        <v>71</v>
      </c>
      <c r="R3" s="51">
        <v>22</v>
      </c>
      <c r="S3" s="51">
        <v>13</v>
      </c>
      <c r="T3" s="102">
        <v>-9</v>
      </c>
      <c r="U3" s="51">
        <v>0</v>
      </c>
      <c r="V3" s="51">
        <v>40</v>
      </c>
      <c r="W3" s="51">
        <v>0</v>
      </c>
      <c r="X3" s="72">
        <f>(Q3-P3)/P3</f>
        <v>-0.36036036036036</v>
      </c>
      <c r="Y3" s="102" t="s">
        <v>27</v>
      </c>
      <c r="Z3" s="51" t="s">
        <v>28</v>
      </c>
      <c r="AA3" s="51">
        <v>700</v>
      </c>
      <c r="AB3" s="102">
        <v>196</v>
      </c>
      <c r="AC3" s="80"/>
    </row>
    <row r="4" spans="1:29">
      <c r="A4" s="51">
        <v>2</v>
      </c>
      <c r="B4" s="51">
        <v>12483</v>
      </c>
      <c r="C4" s="51" t="s">
        <v>29</v>
      </c>
      <c r="D4" s="51">
        <v>515</v>
      </c>
      <c r="E4" s="52" t="s">
        <v>30</v>
      </c>
      <c r="F4" s="51" t="s">
        <v>31</v>
      </c>
      <c r="G4" s="51">
        <v>0.5</v>
      </c>
      <c r="H4" s="95">
        <v>3.426618</v>
      </c>
      <c r="I4" s="95">
        <v>2.684028</v>
      </c>
      <c r="J4" s="95">
        <v>1.11154237264793</v>
      </c>
      <c r="K4" s="95">
        <v>0.68919015</v>
      </c>
      <c r="L4" s="51">
        <v>898</v>
      </c>
      <c r="M4" s="53">
        <v>709</v>
      </c>
      <c r="N4" s="95">
        <v>38.16</v>
      </c>
      <c r="O4" s="95">
        <v>37.8565303244006</v>
      </c>
      <c r="P4" s="53">
        <v>602</v>
      </c>
      <c r="Q4" s="53">
        <v>570</v>
      </c>
      <c r="R4" s="51">
        <v>28</v>
      </c>
      <c r="S4" s="51">
        <v>28</v>
      </c>
      <c r="T4" s="51">
        <v>0</v>
      </c>
      <c r="U4" s="51">
        <v>12</v>
      </c>
      <c r="V4" s="51">
        <v>44</v>
      </c>
      <c r="W4" s="51">
        <v>18</v>
      </c>
      <c r="X4" s="72">
        <f t="shared" ref="X4:X67" si="0">(Q4-P4)/P4</f>
        <v>-0.053156146179402</v>
      </c>
      <c r="Y4" s="102" t="s">
        <v>32</v>
      </c>
      <c r="Z4" s="51" t="s">
        <v>33</v>
      </c>
      <c r="AA4" s="51">
        <v>800</v>
      </c>
      <c r="AB4" s="51">
        <v>3572</v>
      </c>
      <c r="AC4" s="80"/>
    </row>
    <row r="5" spans="1:29">
      <c r="A5" s="51">
        <v>3</v>
      </c>
      <c r="B5" s="51">
        <v>5521</v>
      </c>
      <c r="C5" s="51" t="s">
        <v>34</v>
      </c>
      <c r="D5" s="51">
        <v>110378</v>
      </c>
      <c r="E5" s="52" t="s">
        <v>25</v>
      </c>
      <c r="F5" s="51" t="s">
        <v>26</v>
      </c>
      <c r="G5" s="51">
        <v>0.3</v>
      </c>
      <c r="H5" s="95">
        <v>3.085079</v>
      </c>
      <c r="I5" s="95">
        <v>1.418969</v>
      </c>
      <c r="J5" s="95">
        <v>0.99280665894998</v>
      </c>
      <c r="K5" s="95">
        <v>0.30512322</v>
      </c>
      <c r="L5" s="51">
        <v>468</v>
      </c>
      <c r="M5" s="53">
        <v>208</v>
      </c>
      <c r="N5" s="95">
        <v>65.92</v>
      </c>
      <c r="O5" s="95">
        <v>68.2196634615385</v>
      </c>
      <c r="P5" s="53">
        <v>436</v>
      </c>
      <c r="Q5" s="53">
        <v>253</v>
      </c>
      <c r="R5" s="51">
        <v>29</v>
      </c>
      <c r="S5" s="51">
        <v>21</v>
      </c>
      <c r="T5" s="102">
        <v>-8</v>
      </c>
      <c r="U5" s="51">
        <v>0</v>
      </c>
      <c r="V5" s="51">
        <v>183</v>
      </c>
      <c r="W5" s="51">
        <v>0</v>
      </c>
      <c r="X5" s="72">
        <f t="shared" si="0"/>
        <v>-0.419724770642202</v>
      </c>
      <c r="Y5" s="102" t="s">
        <v>27</v>
      </c>
      <c r="Z5" s="51" t="s">
        <v>28</v>
      </c>
      <c r="AA5" s="51">
        <v>700</v>
      </c>
      <c r="AB5" s="102">
        <v>196</v>
      </c>
      <c r="AC5" s="80"/>
    </row>
    <row r="6" spans="1:30">
      <c r="A6" s="51">
        <v>4</v>
      </c>
      <c r="B6" s="51">
        <v>8489</v>
      </c>
      <c r="C6" s="51" t="s">
        <v>35</v>
      </c>
      <c r="D6" s="51">
        <v>108656</v>
      </c>
      <c r="E6" s="52" t="s">
        <v>36</v>
      </c>
      <c r="F6" s="51" t="s">
        <v>37</v>
      </c>
      <c r="G6" s="51">
        <v>6.5</v>
      </c>
      <c r="H6" s="95">
        <v>5.106541</v>
      </c>
      <c r="I6" s="95">
        <v>5.839884</v>
      </c>
      <c r="J6" s="95">
        <v>0.913906854999949</v>
      </c>
      <c r="K6" s="95">
        <v>1.04026576</v>
      </c>
      <c r="L6" s="51">
        <v>361</v>
      </c>
      <c r="M6" s="53">
        <v>448</v>
      </c>
      <c r="N6" s="95">
        <v>141.46</v>
      </c>
      <c r="O6" s="95">
        <v>130.354553571429</v>
      </c>
      <c r="P6" s="53">
        <v>273</v>
      </c>
      <c r="Q6" s="53">
        <v>404</v>
      </c>
      <c r="R6" s="51">
        <v>27</v>
      </c>
      <c r="S6" s="51">
        <v>28</v>
      </c>
      <c r="T6" s="51">
        <v>1</v>
      </c>
      <c r="U6" s="51">
        <v>6</v>
      </c>
      <c r="V6" s="51">
        <v>-125</v>
      </c>
      <c r="W6" s="51">
        <v>0</v>
      </c>
      <c r="X6" s="72">
        <f t="shared" si="0"/>
        <v>0.47985347985348</v>
      </c>
      <c r="Y6" s="102"/>
      <c r="Z6" s="51" t="s">
        <v>28</v>
      </c>
      <c r="AA6" s="51">
        <v>700</v>
      </c>
      <c r="AB6" s="102">
        <v>1401</v>
      </c>
      <c r="AC6" s="104">
        <f>VLOOKUP(B6,'[2]各门店员工动销考核（12.31）'!$B$1:$X$65536,23,0)</f>
        <v>-0.0808080808080808</v>
      </c>
      <c r="AD6" s="80" t="e">
        <f>VLOOKUP(D6,#REF!,12,0)</f>
        <v>#REF!</v>
      </c>
    </row>
    <row r="7" spans="1:29">
      <c r="A7" s="51">
        <v>5</v>
      </c>
      <c r="B7" s="51">
        <v>5954</v>
      </c>
      <c r="C7" s="51" t="s">
        <v>38</v>
      </c>
      <c r="D7" s="51">
        <v>108656</v>
      </c>
      <c r="E7" s="52" t="s">
        <v>36</v>
      </c>
      <c r="F7" s="51" t="s">
        <v>37</v>
      </c>
      <c r="G7" s="51">
        <v>8.7</v>
      </c>
      <c r="H7" s="95">
        <v>5.56687</v>
      </c>
      <c r="I7" s="95">
        <v>5.873212</v>
      </c>
      <c r="J7" s="95">
        <v>0.975700528199931</v>
      </c>
      <c r="K7" s="95">
        <v>1.03141819</v>
      </c>
      <c r="L7" s="51">
        <v>433</v>
      </c>
      <c r="M7" s="53">
        <v>441</v>
      </c>
      <c r="N7" s="95">
        <v>128.96</v>
      </c>
      <c r="O7" s="95">
        <v>133.179410430839</v>
      </c>
      <c r="P7" s="53">
        <v>336</v>
      </c>
      <c r="Q7" s="53">
        <v>389</v>
      </c>
      <c r="R7" s="51">
        <v>28</v>
      </c>
      <c r="S7" s="51">
        <v>29</v>
      </c>
      <c r="T7" s="102">
        <v>1</v>
      </c>
      <c r="U7" s="51">
        <v>6</v>
      </c>
      <c r="V7" s="51">
        <v>-47</v>
      </c>
      <c r="W7" s="51">
        <v>0</v>
      </c>
      <c r="X7" s="72">
        <f t="shared" si="0"/>
        <v>0.157738095238095</v>
      </c>
      <c r="Y7" s="102"/>
      <c r="Z7" s="51" t="s">
        <v>28</v>
      </c>
      <c r="AA7" s="51">
        <v>700</v>
      </c>
      <c r="AB7" s="102">
        <v>1401</v>
      </c>
      <c r="AC7" s="80"/>
    </row>
    <row r="8" spans="1:29">
      <c r="A8" s="51">
        <v>6</v>
      </c>
      <c r="B8" s="51">
        <v>12555</v>
      </c>
      <c r="C8" s="51" t="s">
        <v>39</v>
      </c>
      <c r="D8" s="51">
        <v>108656</v>
      </c>
      <c r="E8" s="52" t="s">
        <v>36</v>
      </c>
      <c r="F8" s="51" t="s">
        <v>37</v>
      </c>
      <c r="G8" s="51">
        <v>0.4</v>
      </c>
      <c r="H8" s="95">
        <v>3.262692</v>
      </c>
      <c r="I8" s="95">
        <v>3.183521</v>
      </c>
      <c r="J8" s="95">
        <v>0.55341566186099</v>
      </c>
      <c r="K8" s="95">
        <v>0.56510021</v>
      </c>
      <c r="L8" s="51">
        <v>311</v>
      </c>
      <c r="M8" s="53">
        <v>330</v>
      </c>
      <c r="N8" s="95">
        <v>104.72</v>
      </c>
      <c r="O8" s="95">
        <v>96.4703333333333</v>
      </c>
      <c r="P8" s="53">
        <v>252</v>
      </c>
      <c r="Q8" s="53">
        <v>291</v>
      </c>
      <c r="R8" s="51">
        <v>28</v>
      </c>
      <c r="S8" s="51">
        <v>29</v>
      </c>
      <c r="T8" s="102">
        <v>1</v>
      </c>
      <c r="U8" s="105">
        <v>12</v>
      </c>
      <c r="V8" s="51">
        <v>-27</v>
      </c>
      <c r="W8" s="51">
        <v>0</v>
      </c>
      <c r="X8" s="72">
        <f t="shared" si="0"/>
        <v>0.154761904761905</v>
      </c>
      <c r="Y8" s="102"/>
      <c r="Z8" s="51" t="s">
        <v>28</v>
      </c>
      <c r="AA8" s="51">
        <v>700</v>
      </c>
      <c r="AB8" s="102">
        <v>1401</v>
      </c>
      <c r="AC8" s="80"/>
    </row>
    <row r="9" spans="1:29">
      <c r="A9" s="51">
        <v>7</v>
      </c>
      <c r="B9" s="51">
        <v>12496</v>
      </c>
      <c r="C9" s="51" t="s">
        <v>40</v>
      </c>
      <c r="D9" s="51">
        <v>108277</v>
      </c>
      <c r="E9" s="52" t="s">
        <v>41</v>
      </c>
      <c r="F9" s="51" t="s">
        <v>42</v>
      </c>
      <c r="G9" s="51">
        <v>0.5</v>
      </c>
      <c r="H9" s="95">
        <v>2.117281</v>
      </c>
      <c r="I9" s="95">
        <v>2.30899</v>
      </c>
      <c r="J9" s="95">
        <v>0.48407841258397</v>
      </c>
      <c r="K9" s="95">
        <v>0.54734041</v>
      </c>
      <c r="L9" s="51">
        <v>566</v>
      </c>
      <c r="M9" s="53">
        <v>541</v>
      </c>
      <c r="N9" s="95">
        <v>37.41</v>
      </c>
      <c r="O9" s="95">
        <v>42.6800369685767</v>
      </c>
      <c r="P9" s="53">
        <v>398</v>
      </c>
      <c r="Q9" s="53">
        <v>454</v>
      </c>
      <c r="R9" s="51">
        <v>29</v>
      </c>
      <c r="S9" s="51">
        <v>30</v>
      </c>
      <c r="T9" s="102">
        <v>1</v>
      </c>
      <c r="U9" s="105">
        <v>12</v>
      </c>
      <c r="V9" s="51">
        <v>-44</v>
      </c>
      <c r="W9" s="51">
        <v>0</v>
      </c>
      <c r="X9" s="72">
        <f t="shared" si="0"/>
        <v>0.14070351758794</v>
      </c>
      <c r="Y9" s="102"/>
      <c r="Z9" s="51" t="s">
        <v>43</v>
      </c>
      <c r="AA9" s="51">
        <v>750</v>
      </c>
      <c r="AB9" s="102">
        <v>2153</v>
      </c>
      <c r="AC9" s="80"/>
    </row>
    <row r="10" spans="1:29">
      <c r="A10" s="51">
        <v>8</v>
      </c>
      <c r="B10" s="51">
        <v>10586</v>
      </c>
      <c r="C10" s="51" t="s">
        <v>44</v>
      </c>
      <c r="D10" s="51">
        <v>108277</v>
      </c>
      <c r="E10" s="52" t="s">
        <v>41</v>
      </c>
      <c r="F10" s="51" t="s">
        <v>42</v>
      </c>
      <c r="G10" s="51">
        <v>0.5</v>
      </c>
      <c r="H10" s="95">
        <v>3.649762</v>
      </c>
      <c r="I10" s="95">
        <v>2.582415</v>
      </c>
      <c r="J10" s="95">
        <v>0.91952818185299</v>
      </c>
      <c r="K10" s="95">
        <v>0.68234897</v>
      </c>
      <c r="L10" s="51">
        <v>730</v>
      </c>
      <c r="M10" s="53">
        <v>654</v>
      </c>
      <c r="N10" s="95">
        <v>50</v>
      </c>
      <c r="O10" s="95">
        <v>39.4864678899083</v>
      </c>
      <c r="P10" s="53">
        <v>512</v>
      </c>
      <c r="Q10" s="53">
        <v>539</v>
      </c>
      <c r="R10" s="51">
        <v>29</v>
      </c>
      <c r="S10" s="51">
        <v>29</v>
      </c>
      <c r="T10" s="102">
        <v>0</v>
      </c>
      <c r="U10" s="105">
        <v>12</v>
      </c>
      <c r="V10" s="51">
        <v>-15</v>
      </c>
      <c r="W10" s="51">
        <v>0</v>
      </c>
      <c r="X10" s="72">
        <f t="shared" si="0"/>
        <v>0.052734375</v>
      </c>
      <c r="Y10" s="102"/>
      <c r="Z10" s="51" t="s">
        <v>43</v>
      </c>
      <c r="AA10" s="51">
        <v>750</v>
      </c>
      <c r="AB10" s="102">
        <v>2153</v>
      </c>
      <c r="AC10" s="80"/>
    </row>
    <row r="11" spans="1:29">
      <c r="A11" s="51">
        <v>9</v>
      </c>
      <c r="B11" s="51">
        <v>11117</v>
      </c>
      <c r="C11" s="51" t="s">
        <v>45</v>
      </c>
      <c r="D11" s="51">
        <v>307</v>
      </c>
      <c r="E11" s="52" t="s">
        <v>46</v>
      </c>
      <c r="F11" s="51" t="s">
        <v>47</v>
      </c>
      <c r="G11" s="51">
        <v>1.5</v>
      </c>
      <c r="H11" s="95">
        <v>0.071929</v>
      </c>
      <c r="I11" s="95">
        <v>0.029668</v>
      </c>
      <c r="J11" s="95">
        <v>0.01727918</v>
      </c>
      <c r="K11" s="95">
        <v>0.01124989</v>
      </c>
      <c r="L11" s="51">
        <v>46</v>
      </c>
      <c r="M11" s="53">
        <v>29</v>
      </c>
      <c r="N11" s="95">
        <v>15.64</v>
      </c>
      <c r="O11" s="95">
        <v>10.2303448275862</v>
      </c>
      <c r="P11" s="53">
        <v>34</v>
      </c>
      <c r="Q11" s="53">
        <v>23</v>
      </c>
      <c r="R11" s="51">
        <v>19</v>
      </c>
      <c r="S11" s="51">
        <v>19</v>
      </c>
      <c r="T11" s="51">
        <v>0</v>
      </c>
      <c r="U11" s="51">
        <v>8</v>
      </c>
      <c r="V11" s="51">
        <v>19</v>
      </c>
      <c r="W11" s="51">
        <v>0</v>
      </c>
      <c r="X11" s="72">
        <f t="shared" si="0"/>
        <v>-0.323529411764706</v>
      </c>
      <c r="Y11" s="102" t="s">
        <v>48</v>
      </c>
      <c r="Z11" s="51" t="s">
        <v>49</v>
      </c>
      <c r="AA11" s="51">
        <v>950</v>
      </c>
      <c r="AB11" s="51">
        <v>12241</v>
      </c>
      <c r="AC11" s="80"/>
    </row>
    <row r="12" s="80" customFormat="1" spans="1:28">
      <c r="A12" s="51">
        <v>10</v>
      </c>
      <c r="B12" s="51">
        <v>12317</v>
      </c>
      <c r="C12" s="51" t="s">
        <v>50</v>
      </c>
      <c r="D12" s="51">
        <v>107829</v>
      </c>
      <c r="E12" s="52" t="s">
        <v>51</v>
      </c>
      <c r="F12" s="51" t="s">
        <v>31</v>
      </c>
      <c r="G12" s="51">
        <v>0.6</v>
      </c>
      <c r="H12" s="95">
        <v>1.934982</v>
      </c>
      <c r="I12" s="95">
        <v>1.484192</v>
      </c>
      <c r="J12" s="95">
        <v>0.59327104188358</v>
      </c>
      <c r="K12" s="95">
        <v>0.37951251</v>
      </c>
      <c r="L12" s="51">
        <v>358</v>
      </c>
      <c r="M12" s="53">
        <v>275</v>
      </c>
      <c r="N12" s="95">
        <v>54.05</v>
      </c>
      <c r="O12" s="95">
        <v>53.9706181818182</v>
      </c>
      <c r="P12" s="53">
        <v>275</v>
      </c>
      <c r="Q12" s="53">
        <v>303</v>
      </c>
      <c r="R12" s="51">
        <v>28</v>
      </c>
      <c r="S12" s="51">
        <v>29</v>
      </c>
      <c r="T12" s="102">
        <v>1</v>
      </c>
      <c r="U12" s="105">
        <v>12</v>
      </c>
      <c r="V12" s="51">
        <v>-16</v>
      </c>
      <c r="W12" s="51">
        <v>0</v>
      </c>
      <c r="X12" s="72">
        <f t="shared" si="0"/>
        <v>0.101818181818182</v>
      </c>
      <c r="Y12" s="102"/>
      <c r="Z12" s="51" t="s">
        <v>28</v>
      </c>
      <c r="AA12" s="51">
        <v>700</v>
      </c>
      <c r="AB12" s="102">
        <v>1432</v>
      </c>
    </row>
    <row r="13" spans="1:29">
      <c r="A13" s="51">
        <v>11</v>
      </c>
      <c r="B13" s="51">
        <v>11779</v>
      </c>
      <c r="C13" s="51" t="s">
        <v>52</v>
      </c>
      <c r="D13" s="51">
        <v>107829</v>
      </c>
      <c r="E13" s="52" t="s">
        <v>51</v>
      </c>
      <c r="F13" s="51" t="s">
        <v>31</v>
      </c>
      <c r="G13" s="51">
        <v>0.5</v>
      </c>
      <c r="H13" s="95">
        <v>1.976811</v>
      </c>
      <c r="I13" s="95">
        <v>1.412625</v>
      </c>
      <c r="J13" s="95">
        <v>0.52739856605999</v>
      </c>
      <c r="K13" s="95">
        <v>0.28605782</v>
      </c>
      <c r="L13" s="51">
        <v>377</v>
      </c>
      <c r="M13" s="53">
        <v>324</v>
      </c>
      <c r="N13" s="95">
        <v>52.44</v>
      </c>
      <c r="O13" s="95">
        <v>43.599537037037</v>
      </c>
      <c r="P13" s="53">
        <v>304</v>
      </c>
      <c r="Q13" s="53">
        <v>317</v>
      </c>
      <c r="R13" s="51">
        <v>28</v>
      </c>
      <c r="S13" s="51">
        <v>29</v>
      </c>
      <c r="T13" s="102">
        <v>1</v>
      </c>
      <c r="U13" s="105">
        <v>12</v>
      </c>
      <c r="V13" s="51">
        <v>-1</v>
      </c>
      <c r="W13" s="51">
        <v>0</v>
      </c>
      <c r="X13" s="72">
        <f t="shared" si="0"/>
        <v>0.0427631578947368</v>
      </c>
      <c r="Y13" s="102"/>
      <c r="Z13" s="51" t="s">
        <v>28</v>
      </c>
      <c r="AA13" s="51">
        <v>700</v>
      </c>
      <c r="AB13" s="102">
        <v>1432</v>
      </c>
      <c r="AC13" s="80"/>
    </row>
    <row r="14" s="80" customFormat="1" spans="1:28">
      <c r="A14" s="51">
        <v>12</v>
      </c>
      <c r="B14" s="51">
        <v>4529</v>
      </c>
      <c r="C14" s="51" t="s">
        <v>53</v>
      </c>
      <c r="D14" s="51">
        <v>307</v>
      </c>
      <c r="E14" s="52" t="s">
        <v>46</v>
      </c>
      <c r="F14" s="51" t="s">
        <v>47</v>
      </c>
      <c r="G14" s="51">
        <v>8.5</v>
      </c>
      <c r="H14" s="95">
        <v>-0.146844</v>
      </c>
      <c r="I14" s="95">
        <v>0.43018</v>
      </c>
      <c r="J14" s="95">
        <v>-0.29371391584501</v>
      </c>
      <c r="K14" s="95">
        <v>0.06459033</v>
      </c>
      <c r="L14" s="51">
        <v>126</v>
      </c>
      <c r="M14" s="53">
        <v>90</v>
      </c>
      <c r="N14" s="95">
        <v>-11.86</v>
      </c>
      <c r="O14" s="95">
        <v>47.7977777777778</v>
      </c>
      <c r="P14" s="53">
        <v>115</v>
      </c>
      <c r="Q14" s="53">
        <v>98</v>
      </c>
      <c r="R14" s="51">
        <v>23</v>
      </c>
      <c r="S14" s="51">
        <v>27</v>
      </c>
      <c r="T14" s="51">
        <v>4</v>
      </c>
      <c r="U14" s="51">
        <v>6</v>
      </c>
      <c r="V14" s="51">
        <v>23</v>
      </c>
      <c r="W14" s="51">
        <v>0</v>
      </c>
      <c r="X14" s="72">
        <f t="shared" si="0"/>
        <v>-0.147826086956522</v>
      </c>
      <c r="Y14" s="102" t="s">
        <v>54</v>
      </c>
      <c r="Z14" s="51" t="s">
        <v>49</v>
      </c>
      <c r="AA14" s="51">
        <v>950</v>
      </c>
      <c r="AB14" s="51">
        <v>12241</v>
      </c>
    </row>
    <row r="15" spans="1:29">
      <c r="A15" s="51">
        <v>13</v>
      </c>
      <c r="B15" s="51">
        <v>12506</v>
      </c>
      <c r="C15" s="51" t="s">
        <v>55</v>
      </c>
      <c r="D15" s="51">
        <v>343</v>
      </c>
      <c r="E15" s="52" t="s">
        <v>56</v>
      </c>
      <c r="F15" s="51" t="s">
        <v>42</v>
      </c>
      <c r="G15" s="51">
        <v>0.5</v>
      </c>
      <c r="H15" s="95">
        <v>5.145199</v>
      </c>
      <c r="I15" s="95">
        <v>4.880998</v>
      </c>
      <c r="J15" s="95">
        <v>1.09535694640278</v>
      </c>
      <c r="K15" s="95">
        <v>0.56947176</v>
      </c>
      <c r="L15" s="51">
        <v>807</v>
      </c>
      <c r="M15" s="53">
        <v>679</v>
      </c>
      <c r="N15" s="95">
        <v>62.88</v>
      </c>
      <c r="O15" s="95">
        <v>71.8850957290133</v>
      </c>
      <c r="P15" s="53">
        <v>542</v>
      </c>
      <c r="Q15" s="53">
        <v>533</v>
      </c>
      <c r="R15" s="51">
        <v>30</v>
      </c>
      <c r="S15" s="51">
        <v>29</v>
      </c>
      <c r="T15" s="51">
        <v>-1</v>
      </c>
      <c r="U15" s="51">
        <v>12</v>
      </c>
      <c r="V15" s="51">
        <v>21</v>
      </c>
      <c r="W15" s="51">
        <v>18</v>
      </c>
      <c r="X15" s="72">
        <f t="shared" si="0"/>
        <v>-0.0166051660516605</v>
      </c>
      <c r="Y15" s="102" t="s">
        <v>32</v>
      </c>
      <c r="Z15" s="51" t="s">
        <v>57</v>
      </c>
      <c r="AA15" s="51">
        <v>900</v>
      </c>
      <c r="AB15" s="51">
        <v>5196</v>
      </c>
      <c r="AC15" s="80"/>
    </row>
    <row r="16" spans="1:29">
      <c r="A16" s="51">
        <v>14</v>
      </c>
      <c r="B16" s="51">
        <v>11012</v>
      </c>
      <c r="C16" s="51" t="s">
        <v>58</v>
      </c>
      <c r="D16" s="51">
        <v>107728</v>
      </c>
      <c r="E16" s="52" t="s">
        <v>59</v>
      </c>
      <c r="F16" s="51" t="s">
        <v>60</v>
      </c>
      <c r="G16" s="51">
        <v>2.6</v>
      </c>
      <c r="H16" s="95">
        <v>4.250022</v>
      </c>
      <c r="I16" s="95">
        <v>5.887093</v>
      </c>
      <c r="J16" s="95">
        <v>1.08664603336003</v>
      </c>
      <c r="K16" s="95">
        <v>1.16386546</v>
      </c>
      <c r="L16" s="51">
        <v>588</v>
      </c>
      <c r="M16" s="53">
        <v>619</v>
      </c>
      <c r="N16" s="95">
        <v>72.28</v>
      </c>
      <c r="O16" s="95">
        <v>95.1065105008078</v>
      </c>
      <c r="P16" s="53">
        <v>505</v>
      </c>
      <c r="Q16" s="53">
        <v>576</v>
      </c>
      <c r="R16" s="51">
        <v>27</v>
      </c>
      <c r="S16" s="51">
        <v>28</v>
      </c>
      <c r="T16" s="51">
        <v>1</v>
      </c>
      <c r="U16" s="51">
        <v>6</v>
      </c>
      <c r="V16" s="51">
        <v>-65</v>
      </c>
      <c r="W16" s="51">
        <v>0</v>
      </c>
      <c r="X16" s="72">
        <f t="shared" si="0"/>
        <v>0.140594059405941</v>
      </c>
      <c r="Y16" s="102"/>
      <c r="Z16" s="51" t="s">
        <v>28</v>
      </c>
      <c r="AA16" s="51">
        <v>700</v>
      </c>
      <c r="AB16" s="102">
        <v>1829</v>
      </c>
      <c r="AC16" s="80"/>
    </row>
    <row r="17" spans="1:29">
      <c r="A17" s="51">
        <v>15</v>
      </c>
      <c r="B17" s="51">
        <v>12094</v>
      </c>
      <c r="C17" s="51" t="s">
        <v>61</v>
      </c>
      <c r="D17" s="51">
        <v>107728</v>
      </c>
      <c r="E17" s="52" t="s">
        <v>59</v>
      </c>
      <c r="F17" s="51" t="s">
        <v>60</v>
      </c>
      <c r="G17" s="51">
        <v>0.8</v>
      </c>
      <c r="H17" s="95">
        <v>4.572217</v>
      </c>
      <c r="I17" s="95">
        <v>4.042139</v>
      </c>
      <c r="J17" s="95">
        <v>1.17192480154397</v>
      </c>
      <c r="K17" s="95">
        <v>0.89473801</v>
      </c>
      <c r="L17" s="51">
        <v>685</v>
      </c>
      <c r="M17" s="53">
        <v>614</v>
      </c>
      <c r="N17" s="95">
        <v>66.75</v>
      </c>
      <c r="O17" s="95">
        <v>65.8328827361563</v>
      </c>
      <c r="P17" s="53">
        <v>530</v>
      </c>
      <c r="Q17" s="53">
        <v>573</v>
      </c>
      <c r="R17" s="51">
        <v>29</v>
      </c>
      <c r="S17" s="51">
        <v>28</v>
      </c>
      <c r="T17" s="51">
        <v>-1</v>
      </c>
      <c r="U17" s="105">
        <v>12</v>
      </c>
      <c r="V17" s="51">
        <v>-31</v>
      </c>
      <c r="W17" s="51">
        <v>0</v>
      </c>
      <c r="X17" s="72">
        <f t="shared" si="0"/>
        <v>0.0811320754716981</v>
      </c>
      <c r="Y17" s="102"/>
      <c r="Z17" s="51" t="s">
        <v>28</v>
      </c>
      <c r="AA17" s="51">
        <v>700</v>
      </c>
      <c r="AB17" s="102">
        <v>1829</v>
      </c>
      <c r="AC17" s="80"/>
    </row>
    <row r="18" s="80" customFormat="1" spans="1:28">
      <c r="A18" s="51">
        <v>16</v>
      </c>
      <c r="B18" s="51">
        <v>12532</v>
      </c>
      <c r="C18" s="51" t="s">
        <v>62</v>
      </c>
      <c r="D18" s="51">
        <v>107728</v>
      </c>
      <c r="E18" s="52" t="s">
        <v>59</v>
      </c>
      <c r="F18" s="51" t="s">
        <v>60</v>
      </c>
      <c r="G18" s="51">
        <v>0.4</v>
      </c>
      <c r="H18" s="95">
        <v>1.384287</v>
      </c>
      <c r="I18" s="95">
        <v>1.497457</v>
      </c>
      <c r="J18" s="95">
        <v>0.33747300550002</v>
      </c>
      <c r="K18" s="95">
        <v>0.36694808</v>
      </c>
      <c r="L18" s="51">
        <v>350</v>
      </c>
      <c r="M18" s="53">
        <v>374</v>
      </c>
      <c r="N18" s="95">
        <v>39.55</v>
      </c>
      <c r="O18" s="95">
        <v>40.0389572192513</v>
      </c>
      <c r="P18" s="53">
        <v>345</v>
      </c>
      <c r="Q18" s="53">
        <v>366</v>
      </c>
      <c r="R18" s="51">
        <v>26</v>
      </c>
      <c r="S18" s="51">
        <v>27</v>
      </c>
      <c r="T18" s="51">
        <v>1</v>
      </c>
      <c r="U18" s="105">
        <v>12</v>
      </c>
      <c r="V18" s="51">
        <v>-9</v>
      </c>
      <c r="W18" s="51">
        <v>0</v>
      </c>
      <c r="X18" s="72">
        <f t="shared" si="0"/>
        <v>0.0608695652173913</v>
      </c>
      <c r="Y18" s="102"/>
      <c r="Z18" s="51" t="s">
        <v>28</v>
      </c>
      <c r="AA18" s="51">
        <v>700</v>
      </c>
      <c r="AB18" s="102">
        <v>1829</v>
      </c>
    </row>
    <row r="19" spans="1:30">
      <c r="A19" s="51">
        <v>17</v>
      </c>
      <c r="B19" s="51">
        <v>12511</v>
      </c>
      <c r="C19" s="51" t="s">
        <v>63</v>
      </c>
      <c r="D19" s="51">
        <v>107658</v>
      </c>
      <c r="E19" s="52" t="s">
        <v>64</v>
      </c>
      <c r="F19" s="51" t="s">
        <v>42</v>
      </c>
      <c r="G19" s="51">
        <v>0.5</v>
      </c>
      <c r="H19" s="95">
        <v>1.868731</v>
      </c>
      <c r="I19" s="95">
        <v>2.658301</v>
      </c>
      <c r="J19" s="95">
        <v>0.437658098363989</v>
      </c>
      <c r="K19" s="95">
        <v>0.57587442</v>
      </c>
      <c r="L19" s="51">
        <v>515</v>
      </c>
      <c r="M19" s="53">
        <v>655</v>
      </c>
      <c r="N19" s="95">
        <v>36.29</v>
      </c>
      <c r="O19" s="95">
        <v>40.5847480916031</v>
      </c>
      <c r="P19" s="53">
        <v>421</v>
      </c>
      <c r="Q19" s="53">
        <v>510</v>
      </c>
      <c r="R19" s="51">
        <v>25</v>
      </c>
      <c r="S19" s="51">
        <v>28</v>
      </c>
      <c r="T19" s="51">
        <v>3</v>
      </c>
      <c r="U19" s="105">
        <v>12</v>
      </c>
      <c r="V19" s="51">
        <v>-77</v>
      </c>
      <c r="W19" s="51">
        <v>0</v>
      </c>
      <c r="X19" s="72">
        <f t="shared" si="0"/>
        <v>0.211401425178147</v>
      </c>
      <c r="Y19" s="102"/>
      <c r="Z19" s="51" t="s">
        <v>43</v>
      </c>
      <c r="AA19" s="51">
        <v>750</v>
      </c>
      <c r="AB19" s="102">
        <v>2873</v>
      </c>
      <c r="AC19" s="104">
        <f>VLOOKUP(B19,'[2]各门店员工动销考核（12.31）'!$B$1:$X$65536,23,0)</f>
        <v>0.0878552971576227</v>
      </c>
      <c r="AD19" s="80" t="e">
        <f>VLOOKUP(D19,#REF!,12,0)</f>
        <v>#REF!</v>
      </c>
    </row>
    <row r="20" spans="1:29">
      <c r="A20" s="51">
        <v>18</v>
      </c>
      <c r="B20" s="51">
        <v>7388</v>
      </c>
      <c r="C20" s="51" t="s">
        <v>65</v>
      </c>
      <c r="D20" s="51">
        <v>107658</v>
      </c>
      <c r="E20" s="52" t="s">
        <v>64</v>
      </c>
      <c r="F20" s="51" t="s">
        <v>42</v>
      </c>
      <c r="G20" s="51">
        <v>1.2</v>
      </c>
      <c r="H20" s="95">
        <v>2.272636</v>
      </c>
      <c r="I20" s="95">
        <v>2.910996</v>
      </c>
      <c r="J20" s="95">
        <v>0.570090163330009</v>
      </c>
      <c r="K20" s="95">
        <v>0.54208953</v>
      </c>
      <c r="L20" s="51">
        <v>566</v>
      </c>
      <c r="M20" s="53">
        <v>619</v>
      </c>
      <c r="N20" s="95">
        <v>40.15</v>
      </c>
      <c r="O20" s="95">
        <v>47.0273990306947</v>
      </c>
      <c r="P20" s="53">
        <v>410</v>
      </c>
      <c r="Q20" s="53">
        <v>490</v>
      </c>
      <c r="R20" s="51">
        <v>26</v>
      </c>
      <c r="S20" s="51">
        <v>28</v>
      </c>
      <c r="T20" s="102">
        <v>2</v>
      </c>
      <c r="U20" s="51">
        <v>8</v>
      </c>
      <c r="V20" s="51">
        <v>-72</v>
      </c>
      <c r="W20" s="51">
        <v>0</v>
      </c>
      <c r="X20" s="72">
        <f t="shared" si="0"/>
        <v>0.195121951219512</v>
      </c>
      <c r="Y20" s="102"/>
      <c r="Z20" s="51" t="s">
        <v>43</v>
      </c>
      <c r="AA20" s="51">
        <v>750</v>
      </c>
      <c r="AB20" s="102">
        <v>2873</v>
      </c>
      <c r="AC20" s="80"/>
    </row>
    <row r="21" spans="1:29">
      <c r="A21" s="51">
        <v>19</v>
      </c>
      <c r="B21" s="51">
        <v>12468</v>
      </c>
      <c r="C21" s="51" t="s">
        <v>66</v>
      </c>
      <c r="D21" s="51">
        <v>107658</v>
      </c>
      <c r="E21" s="52" t="s">
        <v>64</v>
      </c>
      <c r="F21" s="51" t="s">
        <v>42</v>
      </c>
      <c r="G21" s="51">
        <v>0.5</v>
      </c>
      <c r="H21" s="95">
        <v>2.130712</v>
      </c>
      <c r="I21" s="95">
        <v>2.412069</v>
      </c>
      <c r="J21" s="95">
        <v>0.494418676459998</v>
      </c>
      <c r="K21" s="95">
        <v>0.49425165</v>
      </c>
      <c r="L21" s="51">
        <v>608</v>
      </c>
      <c r="M21" s="53">
        <v>624</v>
      </c>
      <c r="N21" s="95">
        <v>35.04</v>
      </c>
      <c r="O21" s="95">
        <v>38.6549519230769</v>
      </c>
      <c r="P21" s="53">
        <v>439</v>
      </c>
      <c r="Q21" s="53">
        <v>499</v>
      </c>
      <c r="R21" s="51">
        <v>26</v>
      </c>
      <c r="S21" s="51">
        <v>28</v>
      </c>
      <c r="T21" s="51">
        <v>2</v>
      </c>
      <c r="U21" s="105">
        <v>12</v>
      </c>
      <c r="V21" s="51">
        <v>-48</v>
      </c>
      <c r="W21" s="51">
        <v>0</v>
      </c>
      <c r="X21" s="72">
        <f t="shared" si="0"/>
        <v>0.136674259681093</v>
      </c>
      <c r="Y21" s="102"/>
      <c r="Z21" s="51" t="s">
        <v>43</v>
      </c>
      <c r="AA21" s="51">
        <v>750</v>
      </c>
      <c r="AB21" s="102">
        <v>2873</v>
      </c>
      <c r="AC21" s="80"/>
    </row>
    <row r="22" spans="1:29">
      <c r="A22" s="51">
        <v>20</v>
      </c>
      <c r="B22" s="51">
        <v>990487</v>
      </c>
      <c r="C22" s="51" t="s">
        <v>67</v>
      </c>
      <c r="D22" s="51">
        <v>581</v>
      </c>
      <c r="E22" s="52" t="s">
        <v>68</v>
      </c>
      <c r="F22" s="51" t="s">
        <v>69</v>
      </c>
      <c r="G22" s="51">
        <v>3</v>
      </c>
      <c r="H22" s="95">
        <v>10.224244</v>
      </c>
      <c r="I22" s="95">
        <v>7.933794</v>
      </c>
      <c r="J22" s="95">
        <v>34534.2316281594</v>
      </c>
      <c r="K22" s="95">
        <v>2.47838597</v>
      </c>
      <c r="L22" s="51">
        <v>1461</v>
      </c>
      <c r="M22" s="53">
        <v>1360</v>
      </c>
      <c r="N22" s="95">
        <v>414.05</v>
      </c>
      <c r="O22" s="95">
        <v>58.3367205882353</v>
      </c>
      <c r="P22" s="53">
        <v>761</v>
      </c>
      <c r="Q22" s="53">
        <v>745</v>
      </c>
      <c r="R22" s="51">
        <v>29</v>
      </c>
      <c r="S22" s="51">
        <v>30</v>
      </c>
      <c r="T22" s="51">
        <v>1</v>
      </c>
      <c r="U22" s="51">
        <v>6</v>
      </c>
      <c r="V22" s="51">
        <v>22</v>
      </c>
      <c r="W22" s="51">
        <v>36</v>
      </c>
      <c r="X22" s="72">
        <f t="shared" si="0"/>
        <v>-0.0210249671484888</v>
      </c>
      <c r="Y22" s="102"/>
      <c r="Z22" s="51" t="s">
        <v>57</v>
      </c>
      <c r="AA22" s="51">
        <v>900</v>
      </c>
      <c r="AB22" s="51">
        <v>5460</v>
      </c>
      <c r="AC22" s="80"/>
    </row>
    <row r="23" spans="1:29">
      <c r="A23" s="51">
        <v>21</v>
      </c>
      <c r="B23" s="51">
        <v>12203</v>
      </c>
      <c r="C23" s="51" t="s">
        <v>70</v>
      </c>
      <c r="D23" s="51">
        <v>106865</v>
      </c>
      <c r="E23" s="52" t="s">
        <v>71</v>
      </c>
      <c r="F23" s="51" t="s">
        <v>31</v>
      </c>
      <c r="G23" s="51">
        <v>0.7</v>
      </c>
      <c r="H23" s="95">
        <v>2.627879</v>
      </c>
      <c r="I23" s="95">
        <v>2.112536</v>
      </c>
      <c r="J23" s="95">
        <v>0.64107755485195</v>
      </c>
      <c r="K23" s="95">
        <v>0.51662103</v>
      </c>
      <c r="L23" s="51">
        <v>505</v>
      </c>
      <c r="M23" s="53">
        <v>441</v>
      </c>
      <c r="N23" s="95">
        <v>52.04</v>
      </c>
      <c r="O23" s="95">
        <v>47.9033106575964</v>
      </c>
      <c r="P23" s="53">
        <v>384</v>
      </c>
      <c r="Q23" s="53">
        <v>420</v>
      </c>
      <c r="R23" s="51">
        <v>29</v>
      </c>
      <c r="S23" s="51">
        <v>31</v>
      </c>
      <c r="T23" s="51">
        <v>2</v>
      </c>
      <c r="U23" s="105">
        <v>12</v>
      </c>
      <c r="V23" s="51">
        <v>-24</v>
      </c>
      <c r="W23" s="51">
        <v>0</v>
      </c>
      <c r="X23" s="72">
        <f t="shared" si="0"/>
        <v>0.09375</v>
      </c>
      <c r="Y23" s="102"/>
      <c r="Z23" s="51" t="s">
        <v>43</v>
      </c>
      <c r="AA23" s="51">
        <v>750</v>
      </c>
      <c r="AB23" s="102">
        <v>2074</v>
      </c>
      <c r="AC23" s="80"/>
    </row>
    <row r="24" spans="1:29">
      <c r="A24" s="51">
        <v>22</v>
      </c>
      <c r="B24" s="51">
        <v>9822</v>
      </c>
      <c r="C24" s="51" t="s">
        <v>72</v>
      </c>
      <c r="D24" s="51">
        <v>106865</v>
      </c>
      <c r="E24" s="52" t="s">
        <v>71</v>
      </c>
      <c r="F24" s="51" t="s">
        <v>31</v>
      </c>
      <c r="G24" s="51">
        <v>4.7</v>
      </c>
      <c r="H24" s="95">
        <v>3.716307</v>
      </c>
      <c r="I24" s="95">
        <v>2.260775</v>
      </c>
      <c r="J24" s="95">
        <v>0.85113170289492</v>
      </c>
      <c r="K24" s="95">
        <v>0.46030526</v>
      </c>
      <c r="L24" s="51">
        <v>529</v>
      </c>
      <c r="M24" s="53">
        <v>480</v>
      </c>
      <c r="N24" s="95">
        <v>70.25</v>
      </c>
      <c r="O24" s="95">
        <v>47.0994791666667</v>
      </c>
      <c r="P24" s="53">
        <v>404</v>
      </c>
      <c r="Q24" s="53">
        <v>427</v>
      </c>
      <c r="R24" s="51">
        <v>29</v>
      </c>
      <c r="S24" s="51">
        <v>29</v>
      </c>
      <c r="T24" s="102">
        <v>0</v>
      </c>
      <c r="U24" s="51">
        <v>6</v>
      </c>
      <c r="V24" s="51">
        <v>-17</v>
      </c>
      <c r="W24" s="51">
        <v>0</v>
      </c>
      <c r="X24" s="72">
        <f t="shared" si="0"/>
        <v>0.0569306930693069</v>
      </c>
      <c r="Y24" s="102"/>
      <c r="Z24" s="51" t="s">
        <v>43</v>
      </c>
      <c r="AA24" s="51">
        <v>750</v>
      </c>
      <c r="AB24" s="102">
        <v>2074</v>
      </c>
      <c r="AC24" s="80"/>
    </row>
    <row r="25" spans="1:29">
      <c r="A25" s="51">
        <v>23</v>
      </c>
      <c r="B25" s="51">
        <v>12512</v>
      </c>
      <c r="C25" s="51" t="s">
        <v>73</v>
      </c>
      <c r="D25" s="51">
        <v>106865</v>
      </c>
      <c r="E25" s="52" t="s">
        <v>71</v>
      </c>
      <c r="F25" s="51" t="s">
        <v>31</v>
      </c>
      <c r="G25" s="51">
        <v>0.5</v>
      </c>
      <c r="H25" s="95">
        <v>2.151093</v>
      </c>
      <c r="I25" s="95">
        <v>1.822904</v>
      </c>
      <c r="J25" s="95">
        <v>0.39370425325197</v>
      </c>
      <c r="K25" s="95">
        <v>0.38573163</v>
      </c>
      <c r="L25" s="51">
        <v>454</v>
      </c>
      <c r="M25" s="53">
        <v>396</v>
      </c>
      <c r="N25" s="95">
        <v>47.25</v>
      </c>
      <c r="O25" s="95">
        <v>46.0329292929293</v>
      </c>
      <c r="P25" s="53">
        <v>355</v>
      </c>
      <c r="Q25" s="53">
        <v>377</v>
      </c>
      <c r="R25" s="51">
        <v>29</v>
      </c>
      <c r="S25" s="51">
        <v>31</v>
      </c>
      <c r="T25" s="51">
        <v>2</v>
      </c>
      <c r="U25" s="105">
        <v>12</v>
      </c>
      <c r="V25" s="51">
        <v>-10</v>
      </c>
      <c r="W25" s="51">
        <v>0</v>
      </c>
      <c r="X25" s="72">
        <f t="shared" si="0"/>
        <v>0.0619718309859155</v>
      </c>
      <c r="Y25" s="102"/>
      <c r="Z25" s="51" t="s">
        <v>43</v>
      </c>
      <c r="AA25" s="51">
        <v>750</v>
      </c>
      <c r="AB25" s="102">
        <v>2074</v>
      </c>
      <c r="AC25" s="80"/>
    </row>
    <row r="26" s="80" customFormat="1" spans="1:28">
      <c r="A26" s="51">
        <v>24</v>
      </c>
      <c r="B26" s="51">
        <v>11335</v>
      </c>
      <c r="C26" s="51" t="s">
        <v>74</v>
      </c>
      <c r="D26" s="51">
        <v>106865</v>
      </c>
      <c r="E26" s="52" t="s">
        <v>71</v>
      </c>
      <c r="F26" s="51" t="s">
        <v>31</v>
      </c>
      <c r="G26" s="51">
        <v>1.5</v>
      </c>
      <c r="H26" s="95">
        <v>2.807444</v>
      </c>
      <c r="I26" s="95">
        <v>2.460888</v>
      </c>
      <c r="J26" s="95">
        <v>0.64337085730499</v>
      </c>
      <c r="K26" s="95">
        <v>0.52079285</v>
      </c>
      <c r="L26" s="51">
        <v>601</v>
      </c>
      <c r="M26" s="53">
        <v>495</v>
      </c>
      <c r="N26" s="95">
        <v>46.71</v>
      </c>
      <c r="O26" s="95">
        <v>49.7149090909091</v>
      </c>
      <c r="P26" s="53">
        <v>447</v>
      </c>
      <c r="Q26" s="53">
        <v>458</v>
      </c>
      <c r="R26" s="51">
        <v>29</v>
      </c>
      <c r="S26" s="51">
        <v>31</v>
      </c>
      <c r="T26" s="102">
        <v>2</v>
      </c>
      <c r="U26" s="51">
        <v>8</v>
      </c>
      <c r="V26" s="51">
        <v>-3</v>
      </c>
      <c r="W26" s="51">
        <v>0</v>
      </c>
      <c r="X26" s="72">
        <f t="shared" si="0"/>
        <v>0.0246085011185682</v>
      </c>
      <c r="Y26" s="102"/>
      <c r="Z26" s="51" t="s">
        <v>43</v>
      </c>
      <c r="AA26" s="51">
        <v>750</v>
      </c>
      <c r="AB26" s="102">
        <v>2074</v>
      </c>
    </row>
    <row r="27" s="80" customFormat="1" spans="1:30">
      <c r="A27" s="51">
        <v>25</v>
      </c>
      <c r="B27" s="51">
        <v>11776</v>
      </c>
      <c r="C27" s="51" t="s">
        <v>75</v>
      </c>
      <c r="D27" s="51">
        <v>106569</v>
      </c>
      <c r="E27" s="52" t="s">
        <v>76</v>
      </c>
      <c r="F27" s="51" t="s">
        <v>42</v>
      </c>
      <c r="G27" s="51">
        <v>0.5</v>
      </c>
      <c r="H27" s="95">
        <v>4.077266</v>
      </c>
      <c r="I27" s="95">
        <v>5.221989</v>
      </c>
      <c r="J27" s="95">
        <v>1.1621669320677</v>
      </c>
      <c r="K27" s="95">
        <v>1.37404797</v>
      </c>
      <c r="L27" s="51">
        <v>492</v>
      </c>
      <c r="M27" s="53">
        <v>658</v>
      </c>
      <c r="N27" s="95">
        <v>82.87</v>
      </c>
      <c r="O27" s="95">
        <v>79.3615349544073</v>
      </c>
      <c r="P27" s="53">
        <v>434</v>
      </c>
      <c r="Q27" s="53">
        <v>576</v>
      </c>
      <c r="R27" s="51">
        <v>26</v>
      </c>
      <c r="S27" s="51">
        <v>28</v>
      </c>
      <c r="T27" s="51">
        <v>2</v>
      </c>
      <c r="U27" s="105">
        <v>12</v>
      </c>
      <c r="V27" s="51">
        <v>-130</v>
      </c>
      <c r="W27" s="51">
        <v>0</v>
      </c>
      <c r="X27" s="72">
        <f t="shared" si="0"/>
        <v>0.327188940092166</v>
      </c>
      <c r="Y27" s="102"/>
      <c r="Z27" s="51" t="s">
        <v>43</v>
      </c>
      <c r="AA27" s="51">
        <v>750</v>
      </c>
      <c r="AB27" s="102">
        <v>2315</v>
      </c>
      <c r="AC27" s="104">
        <f>VLOOKUP(B27,'[2]各门店员工动销考核（12.31）'!$B$1:$X$65536,23,0)</f>
        <v>-0.0785562632696391</v>
      </c>
      <c r="AD27" s="80" t="e">
        <f>VLOOKUP(D27,#REF!,12,0)</f>
        <v>#REF!</v>
      </c>
    </row>
    <row r="28" s="80" customFormat="1" spans="1:30">
      <c r="A28" s="51">
        <v>26</v>
      </c>
      <c r="B28" s="51">
        <v>12135</v>
      </c>
      <c r="C28" s="51" t="s">
        <v>77</v>
      </c>
      <c r="D28" s="51">
        <v>106569</v>
      </c>
      <c r="E28" s="52" t="s">
        <v>76</v>
      </c>
      <c r="F28" s="51" t="s">
        <v>42</v>
      </c>
      <c r="G28" s="51">
        <v>0.8</v>
      </c>
      <c r="H28" s="95">
        <v>5.217093</v>
      </c>
      <c r="I28" s="95">
        <v>5.533296</v>
      </c>
      <c r="J28" s="95">
        <v>1.41102140328719</v>
      </c>
      <c r="K28" s="95">
        <v>1.55293118</v>
      </c>
      <c r="L28" s="51">
        <v>583</v>
      </c>
      <c r="M28" s="53">
        <v>711</v>
      </c>
      <c r="N28" s="95">
        <v>89.49</v>
      </c>
      <c r="O28" s="95">
        <v>77.824135021097</v>
      </c>
      <c r="P28" s="53">
        <v>514</v>
      </c>
      <c r="Q28" s="53">
        <v>636</v>
      </c>
      <c r="R28" s="51">
        <v>27</v>
      </c>
      <c r="S28" s="51">
        <v>31</v>
      </c>
      <c r="T28" s="51">
        <v>4</v>
      </c>
      <c r="U28" s="105">
        <v>12</v>
      </c>
      <c r="V28" s="51">
        <v>-110</v>
      </c>
      <c r="W28" s="51">
        <v>0</v>
      </c>
      <c r="X28" s="72">
        <f t="shared" si="0"/>
        <v>0.237354085603113</v>
      </c>
      <c r="Y28" s="102"/>
      <c r="Z28" s="51" t="s">
        <v>43</v>
      </c>
      <c r="AA28" s="51">
        <v>750</v>
      </c>
      <c r="AB28" s="102">
        <v>2315</v>
      </c>
      <c r="AC28" s="104">
        <f>VLOOKUP(B28,'[2]各门店员工动销考核（12.31）'!$B$1:$X$65536,23,0)</f>
        <v>0.0218687872763419</v>
      </c>
      <c r="AD28" s="80" t="e">
        <f>VLOOKUP(D28,#REF!,12,0)</f>
        <v>#REF!</v>
      </c>
    </row>
    <row r="29" s="80" customFormat="1" spans="1:28">
      <c r="A29" s="51">
        <v>27</v>
      </c>
      <c r="B29" s="51">
        <v>12452</v>
      </c>
      <c r="C29" s="51" t="s">
        <v>78</v>
      </c>
      <c r="D29" s="51">
        <v>106569</v>
      </c>
      <c r="E29" s="52" t="s">
        <v>76</v>
      </c>
      <c r="F29" s="51" t="s">
        <v>42</v>
      </c>
      <c r="G29" s="51">
        <v>0.5</v>
      </c>
      <c r="H29" s="95">
        <v>2.710165</v>
      </c>
      <c r="I29" s="95">
        <v>2.970774</v>
      </c>
      <c r="J29" s="95">
        <v>0.743123971964387</v>
      </c>
      <c r="K29" s="95">
        <v>0.65845721</v>
      </c>
      <c r="L29" s="51">
        <v>560</v>
      </c>
      <c r="M29" s="53">
        <v>593</v>
      </c>
      <c r="N29" s="95">
        <v>48.4</v>
      </c>
      <c r="O29" s="95">
        <v>50.0973693086003</v>
      </c>
      <c r="P29" s="53">
        <v>468</v>
      </c>
      <c r="Q29" s="53">
        <v>496</v>
      </c>
      <c r="R29" s="51">
        <v>28</v>
      </c>
      <c r="S29" s="51">
        <v>29</v>
      </c>
      <c r="T29" s="51">
        <v>1</v>
      </c>
      <c r="U29" s="105">
        <v>12</v>
      </c>
      <c r="V29" s="51">
        <v>-16</v>
      </c>
      <c r="W29" s="51">
        <v>0</v>
      </c>
      <c r="X29" s="72">
        <f t="shared" si="0"/>
        <v>0.0598290598290598</v>
      </c>
      <c r="Y29" s="102"/>
      <c r="Z29" s="51" t="s">
        <v>43</v>
      </c>
      <c r="AA29" s="51">
        <v>750</v>
      </c>
      <c r="AB29" s="102">
        <v>2315</v>
      </c>
    </row>
    <row r="30" spans="1:30">
      <c r="A30" s="51">
        <v>28</v>
      </c>
      <c r="B30" s="51">
        <v>9295</v>
      </c>
      <c r="C30" s="51" t="s">
        <v>79</v>
      </c>
      <c r="D30" s="51">
        <v>106568</v>
      </c>
      <c r="E30" s="52" t="s">
        <v>80</v>
      </c>
      <c r="F30" s="51" t="s">
        <v>69</v>
      </c>
      <c r="G30" s="51">
        <v>2.3</v>
      </c>
      <c r="H30" s="95">
        <v>2.122095</v>
      </c>
      <c r="I30" s="95">
        <v>2.650723</v>
      </c>
      <c r="J30" s="95">
        <v>0.60866056539996</v>
      </c>
      <c r="K30" s="95">
        <v>0.7073641</v>
      </c>
      <c r="L30" s="51">
        <v>271</v>
      </c>
      <c r="M30" s="53">
        <v>397</v>
      </c>
      <c r="N30" s="95">
        <v>78.31</v>
      </c>
      <c r="O30" s="95">
        <v>66.7688413098237</v>
      </c>
      <c r="P30" s="53">
        <v>249</v>
      </c>
      <c r="Q30" s="53">
        <v>414</v>
      </c>
      <c r="R30" s="51">
        <v>25</v>
      </c>
      <c r="S30" s="51">
        <v>27</v>
      </c>
      <c r="T30" s="51">
        <v>2</v>
      </c>
      <c r="U30" s="51">
        <v>6</v>
      </c>
      <c r="V30" s="51">
        <v>-159</v>
      </c>
      <c r="W30" s="51">
        <v>0</v>
      </c>
      <c r="X30" s="72">
        <f t="shared" si="0"/>
        <v>0.662650602409639</v>
      </c>
      <c r="Y30" s="102"/>
      <c r="Z30" s="51" t="s">
        <v>28</v>
      </c>
      <c r="AA30" s="51">
        <v>700</v>
      </c>
      <c r="AB30" s="102">
        <v>1256</v>
      </c>
      <c r="AC30" s="104">
        <f>VLOOKUP(B30,'[2]各门店员工动销考核（12.31）'!$B$1:$X$65536,23,0)</f>
        <v>-0.188925081433225</v>
      </c>
      <c r="AD30" s="80" t="e">
        <f>VLOOKUP(D30,#REF!,12,0)</f>
        <v>#REF!</v>
      </c>
    </row>
    <row r="31" spans="1:29">
      <c r="A31" s="51">
        <v>29</v>
      </c>
      <c r="B31" s="51">
        <v>12717</v>
      </c>
      <c r="C31" s="51" t="s">
        <v>81</v>
      </c>
      <c r="D31" s="51">
        <v>106568</v>
      </c>
      <c r="E31" s="52" t="s">
        <v>80</v>
      </c>
      <c r="F31" s="51" t="s">
        <v>69</v>
      </c>
      <c r="G31" s="51">
        <v>0.2</v>
      </c>
      <c r="H31" s="95">
        <v>3.47126</v>
      </c>
      <c r="I31" s="95">
        <v>3.062753</v>
      </c>
      <c r="J31" s="95">
        <v>1.17147413002339</v>
      </c>
      <c r="K31" s="95">
        <v>0.820967</v>
      </c>
      <c r="L31" s="51">
        <v>563</v>
      </c>
      <c r="M31" s="53">
        <v>584</v>
      </c>
      <c r="N31" s="95">
        <v>61.66</v>
      </c>
      <c r="O31" s="95">
        <v>52.4444006849315</v>
      </c>
      <c r="P31" s="53">
        <v>467</v>
      </c>
      <c r="Q31" s="53">
        <v>534</v>
      </c>
      <c r="R31" s="51">
        <v>26</v>
      </c>
      <c r="S31" s="51">
        <v>27</v>
      </c>
      <c r="T31" s="51">
        <v>1</v>
      </c>
      <c r="U31" s="51">
        <v>0</v>
      </c>
      <c r="V31" s="51">
        <v>-67</v>
      </c>
      <c r="W31" s="51">
        <v>0</v>
      </c>
      <c r="X31" s="72">
        <f t="shared" si="0"/>
        <v>0.143468950749465</v>
      </c>
      <c r="Y31" s="102"/>
      <c r="Z31" s="51" t="s">
        <v>28</v>
      </c>
      <c r="AA31" s="51">
        <v>700</v>
      </c>
      <c r="AB31" s="102">
        <v>1256</v>
      </c>
      <c r="AC31" s="80"/>
    </row>
    <row r="32" spans="1:29">
      <c r="A32" s="51">
        <v>30</v>
      </c>
      <c r="B32" s="51">
        <v>12222</v>
      </c>
      <c r="C32" s="51" t="s">
        <v>82</v>
      </c>
      <c r="D32" s="51">
        <v>106568</v>
      </c>
      <c r="E32" s="52" t="s">
        <v>80</v>
      </c>
      <c r="F32" s="51" t="s">
        <v>69</v>
      </c>
      <c r="G32" s="95">
        <v>0.651411593099956</v>
      </c>
      <c r="H32" s="95">
        <v>1.37267</v>
      </c>
      <c r="I32" s="95">
        <v>0.332993</v>
      </c>
      <c r="J32" s="95">
        <v>0.45345204825999</v>
      </c>
      <c r="K32" s="95">
        <v>0.11565875</v>
      </c>
      <c r="L32" s="51">
        <v>382</v>
      </c>
      <c r="M32" s="53">
        <v>108</v>
      </c>
      <c r="N32" s="95">
        <v>35.93</v>
      </c>
      <c r="O32" s="95">
        <v>30.8326851851852</v>
      </c>
      <c r="P32" s="53">
        <v>298</v>
      </c>
      <c r="Q32" s="53">
        <v>97</v>
      </c>
      <c r="R32" s="51">
        <v>25</v>
      </c>
      <c r="S32" s="51">
        <v>8</v>
      </c>
      <c r="T32" s="51">
        <v>-17</v>
      </c>
      <c r="U32" s="51">
        <v>12</v>
      </c>
      <c r="V32" s="53">
        <v>10.36</v>
      </c>
      <c r="W32" s="51">
        <v>30</v>
      </c>
      <c r="X32" s="72">
        <f t="shared" si="0"/>
        <v>-0.674496644295302</v>
      </c>
      <c r="Y32" s="102" t="s">
        <v>83</v>
      </c>
      <c r="Z32" s="51" t="s">
        <v>28</v>
      </c>
      <c r="AA32" s="51">
        <v>700</v>
      </c>
      <c r="AB32" s="102">
        <v>1256</v>
      </c>
      <c r="AC32" s="80"/>
    </row>
    <row r="33" spans="1:30">
      <c r="A33" s="51">
        <v>31</v>
      </c>
      <c r="B33" s="51">
        <v>8763</v>
      </c>
      <c r="C33" s="51" t="s">
        <v>84</v>
      </c>
      <c r="D33" s="51">
        <v>106485</v>
      </c>
      <c r="E33" s="52" t="s">
        <v>85</v>
      </c>
      <c r="F33" s="51" t="s">
        <v>69</v>
      </c>
      <c r="G33" s="51">
        <v>6.2</v>
      </c>
      <c r="H33" s="95">
        <v>4.53057</v>
      </c>
      <c r="I33" s="95">
        <v>4.905648</v>
      </c>
      <c r="J33" s="95">
        <v>1.12282378492805</v>
      </c>
      <c r="K33" s="95">
        <v>0.92619811</v>
      </c>
      <c r="L33" s="51">
        <v>544</v>
      </c>
      <c r="M33" s="53">
        <v>760</v>
      </c>
      <c r="N33" s="95">
        <v>82.6</v>
      </c>
      <c r="O33" s="95">
        <v>64.548</v>
      </c>
      <c r="P33" s="53">
        <v>428</v>
      </c>
      <c r="Q33" s="53">
        <v>621</v>
      </c>
      <c r="R33" s="51">
        <v>28</v>
      </c>
      <c r="S33" s="51">
        <v>29</v>
      </c>
      <c r="T33" s="51">
        <v>1</v>
      </c>
      <c r="U33" s="51">
        <v>6</v>
      </c>
      <c r="V33" s="51">
        <v>-187</v>
      </c>
      <c r="W33" s="51">
        <v>0</v>
      </c>
      <c r="X33" s="72">
        <f t="shared" si="0"/>
        <v>0.450934579439252</v>
      </c>
      <c r="Y33" s="102"/>
      <c r="Z33" s="51" t="s">
        <v>43</v>
      </c>
      <c r="AA33" s="51">
        <v>750</v>
      </c>
      <c r="AB33" s="102">
        <v>2343</v>
      </c>
      <c r="AC33" s="104">
        <f>VLOOKUP(B33,'[2]各门店员工动销考核（12.31）'!$B$1:$X$65536,23,0)</f>
        <v>0.0808080808080808</v>
      </c>
      <c r="AD33" s="80" t="e">
        <f>VLOOKUP(D33,#REF!,12,0)</f>
        <v>#REF!</v>
      </c>
    </row>
    <row r="34" spans="1:29">
      <c r="A34" s="51">
        <v>32</v>
      </c>
      <c r="B34" s="51">
        <v>11319</v>
      </c>
      <c r="C34" s="51" t="s">
        <v>86</v>
      </c>
      <c r="D34" s="51">
        <v>106485</v>
      </c>
      <c r="E34" s="52" t="s">
        <v>85</v>
      </c>
      <c r="F34" s="51" t="s">
        <v>69</v>
      </c>
      <c r="G34" s="51">
        <v>1.5</v>
      </c>
      <c r="H34" s="95">
        <v>3.095735</v>
      </c>
      <c r="I34" s="95">
        <v>2.979382</v>
      </c>
      <c r="J34" s="95">
        <v>0.61879046402342</v>
      </c>
      <c r="K34" s="95">
        <v>0.49591979</v>
      </c>
      <c r="L34" s="51">
        <v>590</v>
      </c>
      <c r="M34" s="53">
        <v>616</v>
      </c>
      <c r="N34" s="95">
        <v>52.47</v>
      </c>
      <c r="O34" s="95">
        <v>48.3665909090909</v>
      </c>
      <c r="P34" s="53">
        <v>426</v>
      </c>
      <c r="Q34" s="53">
        <v>487</v>
      </c>
      <c r="R34" s="51">
        <v>26</v>
      </c>
      <c r="S34" s="51">
        <v>24</v>
      </c>
      <c r="T34" s="102">
        <v>-2</v>
      </c>
      <c r="U34" s="51">
        <v>8</v>
      </c>
      <c r="V34" s="51">
        <v>-53</v>
      </c>
      <c r="W34" s="51">
        <v>0</v>
      </c>
      <c r="X34" s="72">
        <f t="shared" si="0"/>
        <v>0.143192488262911</v>
      </c>
      <c r="Y34" s="102"/>
      <c r="Z34" s="51" t="s">
        <v>43</v>
      </c>
      <c r="AA34" s="51">
        <v>750</v>
      </c>
      <c r="AB34" s="102">
        <v>2343</v>
      </c>
      <c r="AC34" s="80"/>
    </row>
    <row r="35" spans="1:29">
      <c r="A35" s="51">
        <v>33</v>
      </c>
      <c r="B35" s="51">
        <v>12229</v>
      </c>
      <c r="C35" s="51" t="s">
        <v>87</v>
      </c>
      <c r="D35" s="51">
        <v>106485</v>
      </c>
      <c r="E35" s="52" t="s">
        <v>85</v>
      </c>
      <c r="F35" s="51" t="s">
        <v>69</v>
      </c>
      <c r="G35" s="95">
        <v>0.651411593099956</v>
      </c>
      <c r="H35" s="95">
        <v>2.461839</v>
      </c>
      <c r="I35" s="95">
        <v>0.654532</v>
      </c>
      <c r="J35" s="95">
        <v>0.42412739104699</v>
      </c>
      <c r="K35" s="95">
        <v>0.09875083</v>
      </c>
      <c r="L35" s="51">
        <v>534</v>
      </c>
      <c r="M35" s="53">
        <v>164</v>
      </c>
      <c r="N35" s="95">
        <v>46.1</v>
      </c>
      <c r="O35" s="95">
        <v>39.910487804878</v>
      </c>
      <c r="P35" s="53">
        <v>436</v>
      </c>
      <c r="Q35" s="53">
        <v>173</v>
      </c>
      <c r="R35" s="51">
        <v>30</v>
      </c>
      <c r="S35" s="51">
        <v>9</v>
      </c>
      <c r="T35" s="51">
        <v>-21</v>
      </c>
      <c r="U35" s="105">
        <v>12</v>
      </c>
      <c r="V35" s="53">
        <v>-30.2</v>
      </c>
      <c r="W35" s="51">
        <v>0</v>
      </c>
      <c r="X35" s="72">
        <f t="shared" si="0"/>
        <v>-0.603211009174312</v>
      </c>
      <c r="Y35" s="102" t="s">
        <v>83</v>
      </c>
      <c r="Z35" s="51" t="s">
        <v>43</v>
      </c>
      <c r="AA35" s="51">
        <v>750</v>
      </c>
      <c r="AB35" s="102">
        <v>2343</v>
      </c>
      <c r="AC35" s="80"/>
    </row>
    <row r="36" spans="1:29">
      <c r="A36" s="51">
        <v>34</v>
      </c>
      <c r="B36" s="51">
        <v>12495</v>
      </c>
      <c r="C36" s="51" t="s">
        <v>88</v>
      </c>
      <c r="D36" s="51">
        <v>106485</v>
      </c>
      <c r="E36" s="52" t="s">
        <v>85</v>
      </c>
      <c r="F36" s="51" t="s">
        <v>69</v>
      </c>
      <c r="G36" s="51">
        <v>0.5</v>
      </c>
      <c r="H36" s="95">
        <v>2.36824</v>
      </c>
      <c r="I36" s="95">
        <v>2.414431</v>
      </c>
      <c r="J36" s="95">
        <v>0.34459876581531</v>
      </c>
      <c r="K36" s="95">
        <v>0.29678246</v>
      </c>
      <c r="L36" s="51">
        <v>542</v>
      </c>
      <c r="M36" s="53">
        <v>523</v>
      </c>
      <c r="N36" s="95">
        <v>43.69</v>
      </c>
      <c r="O36" s="95">
        <v>46.1650286806883</v>
      </c>
      <c r="P36" s="53">
        <v>410</v>
      </c>
      <c r="Q36" s="53">
        <v>434</v>
      </c>
      <c r="R36" s="51">
        <v>30</v>
      </c>
      <c r="S36" s="51">
        <v>28</v>
      </c>
      <c r="T36" s="102">
        <v>-2</v>
      </c>
      <c r="U36" s="105">
        <v>12</v>
      </c>
      <c r="V36" s="51">
        <v>-12</v>
      </c>
      <c r="W36" s="51">
        <v>0</v>
      </c>
      <c r="X36" s="72">
        <f t="shared" si="0"/>
        <v>0.0585365853658537</v>
      </c>
      <c r="Y36" s="102"/>
      <c r="Z36" s="51" t="s">
        <v>43</v>
      </c>
      <c r="AA36" s="51">
        <v>750</v>
      </c>
      <c r="AB36" s="102">
        <v>2343</v>
      </c>
      <c r="AC36" s="80"/>
    </row>
    <row r="37" spans="1:29">
      <c r="A37" s="51">
        <v>35</v>
      </c>
      <c r="B37" s="51">
        <v>12144</v>
      </c>
      <c r="C37" s="51" t="s">
        <v>89</v>
      </c>
      <c r="D37" s="51">
        <v>106399</v>
      </c>
      <c r="E37" s="52" t="s">
        <v>90</v>
      </c>
      <c r="F37" s="51" t="s">
        <v>42</v>
      </c>
      <c r="G37" s="51">
        <v>0.8</v>
      </c>
      <c r="H37" s="95">
        <v>4.401211</v>
      </c>
      <c r="I37" s="95">
        <v>4.454468</v>
      </c>
      <c r="J37" s="95">
        <v>1.26603142042497</v>
      </c>
      <c r="K37" s="95">
        <v>1.2866346</v>
      </c>
      <c r="L37" s="51">
        <v>806</v>
      </c>
      <c r="M37" s="53">
        <v>835</v>
      </c>
      <c r="N37" s="95">
        <v>54.61</v>
      </c>
      <c r="O37" s="95">
        <v>53.3469221556886</v>
      </c>
      <c r="P37" s="53">
        <v>578</v>
      </c>
      <c r="Q37" s="53">
        <v>630</v>
      </c>
      <c r="R37" s="51">
        <v>29</v>
      </c>
      <c r="S37" s="51">
        <v>29</v>
      </c>
      <c r="T37" s="102">
        <v>0</v>
      </c>
      <c r="U37" s="105">
        <v>12</v>
      </c>
      <c r="V37" s="51">
        <v>-40</v>
      </c>
      <c r="W37" s="51">
        <v>0</v>
      </c>
      <c r="X37" s="72">
        <f t="shared" si="0"/>
        <v>0.0899653979238754</v>
      </c>
      <c r="Y37" s="102"/>
      <c r="Z37" s="51" t="s">
        <v>43</v>
      </c>
      <c r="AA37" s="51">
        <v>750</v>
      </c>
      <c r="AB37" s="102">
        <v>2664</v>
      </c>
      <c r="AC37" s="80"/>
    </row>
    <row r="38" spans="1:29">
      <c r="A38" s="51">
        <v>36</v>
      </c>
      <c r="B38" s="51">
        <v>10860</v>
      </c>
      <c r="C38" s="51" t="s">
        <v>91</v>
      </c>
      <c r="D38" s="51">
        <v>106399</v>
      </c>
      <c r="E38" s="52" t="s">
        <v>90</v>
      </c>
      <c r="F38" s="51" t="s">
        <v>42</v>
      </c>
      <c r="G38" s="51">
        <v>3.1</v>
      </c>
      <c r="H38" s="95">
        <v>4.699608</v>
      </c>
      <c r="I38" s="95">
        <v>4.295233</v>
      </c>
      <c r="J38" s="95">
        <v>1.23822378659404</v>
      </c>
      <c r="K38" s="95">
        <v>1.17832658</v>
      </c>
      <c r="L38" s="51">
        <v>786</v>
      </c>
      <c r="M38" s="53">
        <v>712</v>
      </c>
      <c r="N38" s="95">
        <v>59.79</v>
      </c>
      <c r="O38" s="95">
        <v>60.3263061797753</v>
      </c>
      <c r="P38" s="53">
        <v>600</v>
      </c>
      <c r="Q38" s="53">
        <v>610</v>
      </c>
      <c r="R38" s="51">
        <v>27</v>
      </c>
      <c r="S38" s="51">
        <v>29</v>
      </c>
      <c r="T38" s="102">
        <v>2</v>
      </c>
      <c r="U38" s="51">
        <v>6</v>
      </c>
      <c r="V38" s="51">
        <v>-4</v>
      </c>
      <c r="W38" s="51">
        <v>0</v>
      </c>
      <c r="X38" s="72">
        <f t="shared" si="0"/>
        <v>0.0166666666666667</v>
      </c>
      <c r="Y38" s="102"/>
      <c r="Z38" s="51" t="s">
        <v>43</v>
      </c>
      <c r="AA38" s="51">
        <v>750</v>
      </c>
      <c r="AB38" s="102">
        <v>2664</v>
      </c>
      <c r="AC38" s="80"/>
    </row>
    <row r="39" s="80" customFormat="1" spans="1:28">
      <c r="A39" s="51">
        <v>37</v>
      </c>
      <c r="B39" s="51">
        <v>12235</v>
      </c>
      <c r="C39" s="51" t="s">
        <v>92</v>
      </c>
      <c r="D39" s="51">
        <v>724</v>
      </c>
      <c r="E39" s="52" t="s">
        <v>93</v>
      </c>
      <c r="F39" s="51" t="s">
        <v>69</v>
      </c>
      <c r="G39" s="51">
        <v>0.7</v>
      </c>
      <c r="H39" s="95">
        <v>4.403341</v>
      </c>
      <c r="I39" s="95">
        <v>3.511357</v>
      </c>
      <c r="J39" s="95">
        <v>1.25778950202577</v>
      </c>
      <c r="K39" s="95">
        <v>0.81864108</v>
      </c>
      <c r="L39" s="51">
        <v>938</v>
      </c>
      <c r="M39" s="53">
        <v>781</v>
      </c>
      <c r="N39" s="95">
        <v>46.94</v>
      </c>
      <c r="O39" s="95">
        <v>44.9597567221511</v>
      </c>
      <c r="P39" s="53">
        <v>594</v>
      </c>
      <c r="Q39" s="53">
        <v>592</v>
      </c>
      <c r="R39" s="51">
        <v>29</v>
      </c>
      <c r="S39" s="51">
        <v>28</v>
      </c>
      <c r="T39" s="51">
        <v>-1</v>
      </c>
      <c r="U39" s="51">
        <v>12</v>
      </c>
      <c r="V39" s="51">
        <v>14</v>
      </c>
      <c r="W39" s="51">
        <v>36</v>
      </c>
      <c r="X39" s="72">
        <f t="shared" si="0"/>
        <v>-0.00336700336700337</v>
      </c>
      <c r="Y39" s="102"/>
      <c r="Z39" s="51" t="s">
        <v>94</v>
      </c>
      <c r="AA39" s="51">
        <v>850</v>
      </c>
      <c r="AB39" s="51">
        <v>4467</v>
      </c>
    </row>
    <row r="40" s="80" customFormat="1" spans="1:28">
      <c r="A40" s="51">
        <v>38</v>
      </c>
      <c r="B40" s="51">
        <v>12146</v>
      </c>
      <c r="C40" s="51" t="s">
        <v>95</v>
      </c>
      <c r="D40" s="51">
        <v>105910</v>
      </c>
      <c r="E40" s="52" t="s">
        <v>96</v>
      </c>
      <c r="F40" s="51" t="s">
        <v>69</v>
      </c>
      <c r="G40" s="51">
        <v>0.8</v>
      </c>
      <c r="H40" s="95">
        <v>2.394753</v>
      </c>
      <c r="I40" s="95">
        <v>2.609319</v>
      </c>
      <c r="J40" s="95">
        <v>0.62690004416997</v>
      </c>
      <c r="K40" s="95">
        <v>0.79016242</v>
      </c>
      <c r="L40" s="51">
        <v>463</v>
      </c>
      <c r="M40" s="53">
        <v>510</v>
      </c>
      <c r="N40" s="95">
        <v>51.72</v>
      </c>
      <c r="O40" s="95">
        <v>51.1631176470588</v>
      </c>
      <c r="P40" s="53">
        <v>354</v>
      </c>
      <c r="Q40" s="53">
        <v>414</v>
      </c>
      <c r="R40" s="51">
        <v>28</v>
      </c>
      <c r="S40" s="51">
        <v>30</v>
      </c>
      <c r="T40" s="102">
        <v>2</v>
      </c>
      <c r="U40" s="105">
        <v>12</v>
      </c>
      <c r="V40" s="51">
        <v>-48</v>
      </c>
      <c r="W40" s="51">
        <v>0</v>
      </c>
      <c r="X40" s="72">
        <f t="shared" si="0"/>
        <v>0.169491525423729</v>
      </c>
      <c r="Y40" s="102"/>
      <c r="Z40" s="51" t="s">
        <v>43</v>
      </c>
      <c r="AA40" s="51">
        <v>750</v>
      </c>
      <c r="AB40" s="102">
        <v>2064</v>
      </c>
    </row>
    <row r="41" spans="1:29">
      <c r="A41" s="51">
        <v>39</v>
      </c>
      <c r="B41" s="51">
        <v>12485</v>
      </c>
      <c r="C41" s="51" t="s">
        <v>97</v>
      </c>
      <c r="D41" s="51">
        <v>105910</v>
      </c>
      <c r="E41" s="52" t="s">
        <v>96</v>
      </c>
      <c r="F41" s="51" t="s">
        <v>69</v>
      </c>
      <c r="G41" s="51">
        <v>0.5</v>
      </c>
      <c r="H41" s="95">
        <v>1.769534</v>
      </c>
      <c r="I41" s="95">
        <v>2.447541</v>
      </c>
      <c r="J41" s="95">
        <v>0.464724822393998</v>
      </c>
      <c r="K41" s="95">
        <v>0.55640922</v>
      </c>
      <c r="L41" s="51">
        <v>485</v>
      </c>
      <c r="M41" s="53">
        <v>527</v>
      </c>
      <c r="N41" s="95">
        <v>36.49</v>
      </c>
      <c r="O41" s="95">
        <v>46.4429032258065</v>
      </c>
      <c r="P41" s="53">
        <v>383</v>
      </c>
      <c r="Q41" s="53">
        <v>450</v>
      </c>
      <c r="R41" s="51">
        <v>28</v>
      </c>
      <c r="S41" s="51">
        <v>30</v>
      </c>
      <c r="T41" s="51">
        <v>2</v>
      </c>
      <c r="U41" s="105">
        <v>12</v>
      </c>
      <c r="V41" s="51">
        <v>-55</v>
      </c>
      <c r="W41" s="51">
        <v>0</v>
      </c>
      <c r="X41" s="72">
        <f t="shared" si="0"/>
        <v>0.174934725848564</v>
      </c>
      <c r="Y41" s="102"/>
      <c r="Z41" s="51" t="s">
        <v>43</v>
      </c>
      <c r="AA41" s="51">
        <v>750</v>
      </c>
      <c r="AB41" s="102">
        <v>2064</v>
      </c>
      <c r="AC41" s="80"/>
    </row>
    <row r="42" spans="1:29">
      <c r="A42" s="51">
        <v>40</v>
      </c>
      <c r="B42" s="51">
        <v>4302</v>
      </c>
      <c r="C42" s="51" t="s">
        <v>98</v>
      </c>
      <c r="D42" s="51">
        <v>311</v>
      </c>
      <c r="E42" s="52" t="s">
        <v>99</v>
      </c>
      <c r="F42" s="51" t="s">
        <v>42</v>
      </c>
      <c r="G42" s="51">
        <v>9.6</v>
      </c>
      <c r="H42" s="95">
        <v>8.93745</v>
      </c>
      <c r="I42" s="95">
        <v>3.791518</v>
      </c>
      <c r="J42" s="95">
        <v>2.16463431479795</v>
      </c>
      <c r="K42" s="95">
        <v>0.84043832</v>
      </c>
      <c r="L42" s="51">
        <v>582</v>
      </c>
      <c r="M42" s="53">
        <v>354</v>
      </c>
      <c r="N42" s="95">
        <v>153.56</v>
      </c>
      <c r="O42" s="95">
        <v>107.105028248588</v>
      </c>
      <c r="P42" s="53">
        <v>531</v>
      </c>
      <c r="Q42" s="53">
        <v>408</v>
      </c>
      <c r="R42" s="51">
        <v>27</v>
      </c>
      <c r="S42" s="51">
        <v>26</v>
      </c>
      <c r="T42" s="51">
        <v>-1</v>
      </c>
      <c r="U42" s="51">
        <v>6</v>
      </c>
      <c r="V42" s="51">
        <v>129</v>
      </c>
      <c r="W42" s="51">
        <v>0</v>
      </c>
      <c r="X42" s="72">
        <f t="shared" si="0"/>
        <v>-0.231638418079096</v>
      </c>
      <c r="Y42" s="102" t="s">
        <v>100</v>
      </c>
      <c r="Z42" s="51" t="s">
        <v>28</v>
      </c>
      <c r="AA42" s="51">
        <v>700</v>
      </c>
      <c r="AB42" s="51">
        <v>417</v>
      </c>
      <c r="AC42" s="80"/>
    </row>
    <row r="43" spans="1:30">
      <c r="A43" s="51">
        <v>41</v>
      </c>
      <c r="B43" s="51">
        <v>11088</v>
      </c>
      <c r="C43" s="51" t="s">
        <v>101</v>
      </c>
      <c r="D43" s="51">
        <v>105751</v>
      </c>
      <c r="E43" s="52" t="s">
        <v>102</v>
      </c>
      <c r="F43" s="51" t="s">
        <v>69</v>
      </c>
      <c r="G43" s="51">
        <v>2.5</v>
      </c>
      <c r="H43" s="95">
        <v>0.033978</v>
      </c>
      <c r="I43" s="95">
        <v>3.947436</v>
      </c>
      <c r="J43" s="95">
        <v>0.007472</v>
      </c>
      <c r="K43" s="95">
        <v>1.14989819</v>
      </c>
      <c r="L43" s="51">
        <v>10</v>
      </c>
      <c r="M43" s="53">
        <v>550</v>
      </c>
      <c r="N43" s="95">
        <v>33.98</v>
      </c>
      <c r="O43" s="95">
        <v>71.7715636363636</v>
      </c>
      <c r="P43" s="53">
        <v>10</v>
      </c>
      <c r="Q43" s="53">
        <v>541</v>
      </c>
      <c r="R43" s="51">
        <v>9</v>
      </c>
      <c r="S43" s="51">
        <v>27</v>
      </c>
      <c r="T43" s="51">
        <v>18</v>
      </c>
      <c r="U43" s="51">
        <v>6</v>
      </c>
      <c r="V43" s="51">
        <v>-525</v>
      </c>
      <c r="W43" s="51">
        <v>0</v>
      </c>
      <c r="X43" s="72">
        <f t="shared" si="0"/>
        <v>53.1</v>
      </c>
      <c r="Y43" s="102"/>
      <c r="Z43" s="51" t="s">
        <v>33</v>
      </c>
      <c r="AA43" s="51">
        <v>800</v>
      </c>
      <c r="AB43" s="102">
        <v>3705</v>
      </c>
      <c r="AC43" s="104">
        <f>VLOOKUP(B43,'[2]各门店员工动销考核（12.31）'!$B$1:$X$65536,23,0)</f>
        <v>0</v>
      </c>
      <c r="AD43" s="80" t="e">
        <f>VLOOKUP(D43,#REF!,12,0)</f>
        <v>#REF!</v>
      </c>
    </row>
    <row r="44" s="80" customFormat="1" spans="1:28">
      <c r="A44" s="51">
        <v>42</v>
      </c>
      <c r="B44" s="51">
        <v>12221</v>
      </c>
      <c r="C44" s="51" t="s">
        <v>103</v>
      </c>
      <c r="D44" s="51">
        <v>105751</v>
      </c>
      <c r="E44" s="52" t="s">
        <v>102</v>
      </c>
      <c r="F44" s="51" t="s">
        <v>69</v>
      </c>
      <c r="G44" s="95">
        <v>0.651411593099956</v>
      </c>
      <c r="H44" s="95">
        <v>3.267459</v>
      </c>
      <c r="I44" s="95">
        <v>0.761249</v>
      </c>
      <c r="J44" s="95">
        <v>1.03942928701475</v>
      </c>
      <c r="K44" s="95">
        <v>0.21194015</v>
      </c>
      <c r="L44" s="51">
        <v>683</v>
      </c>
      <c r="M44" s="53">
        <v>164</v>
      </c>
      <c r="N44" s="95">
        <v>47.84</v>
      </c>
      <c r="O44" s="95">
        <v>46.4176219512195</v>
      </c>
      <c r="P44" s="53">
        <v>479</v>
      </c>
      <c r="Q44" s="53">
        <v>187</v>
      </c>
      <c r="R44" s="51">
        <v>28</v>
      </c>
      <c r="S44" s="51">
        <v>8</v>
      </c>
      <c r="T44" s="102">
        <v>-20</v>
      </c>
      <c r="U44" s="105">
        <v>12</v>
      </c>
      <c r="V44" s="53">
        <v>-38.1428571428571</v>
      </c>
      <c r="W44" s="51">
        <v>0</v>
      </c>
      <c r="X44" s="72">
        <f t="shared" si="0"/>
        <v>-0.609603340292276</v>
      </c>
      <c r="Y44" s="102" t="s">
        <v>83</v>
      </c>
      <c r="Z44" s="51" t="s">
        <v>33</v>
      </c>
      <c r="AA44" s="51">
        <v>800</v>
      </c>
      <c r="AB44" s="102">
        <v>3705</v>
      </c>
    </row>
    <row r="45" s="80" customFormat="1" spans="1:28">
      <c r="A45" s="51">
        <v>43</v>
      </c>
      <c r="B45" s="51">
        <v>11622</v>
      </c>
      <c r="C45" s="51" t="s">
        <v>104</v>
      </c>
      <c r="D45" s="51">
        <v>105751</v>
      </c>
      <c r="E45" s="52" t="s">
        <v>102</v>
      </c>
      <c r="F45" s="51" t="s">
        <v>69</v>
      </c>
      <c r="G45" s="51">
        <v>0.4</v>
      </c>
      <c r="H45" s="95">
        <v>5.047808</v>
      </c>
      <c r="I45" s="95">
        <v>4.949527</v>
      </c>
      <c r="J45" s="95">
        <v>1.82843278160495</v>
      </c>
      <c r="K45" s="95">
        <v>1.59815673</v>
      </c>
      <c r="L45" s="51">
        <v>826</v>
      </c>
      <c r="M45" s="53">
        <v>820</v>
      </c>
      <c r="N45" s="95">
        <v>60.97</v>
      </c>
      <c r="O45" s="95">
        <v>60.3600853658537</v>
      </c>
      <c r="P45" s="53">
        <v>586</v>
      </c>
      <c r="Q45" s="53">
        <v>622</v>
      </c>
      <c r="R45" s="51">
        <v>26</v>
      </c>
      <c r="S45" s="51">
        <v>26</v>
      </c>
      <c r="T45" s="51">
        <v>0</v>
      </c>
      <c r="U45" s="105">
        <v>12</v>
      </c>
      <c r="V45" s="51">
        <v>-24</v>
      </c>
      <c r="W45" s="51">
        <v>0</v>
      </c>
      <c r="X45" s="72">
        <f t="shared" si="0"/>
        <v>0.0614334470989761</v>
      </c>
      <c r="Y45" s="102"/>
      <c r="Z45" s="51" t="s">
        <v>33</v>
      </c>
      <c r="AA45" s="51">
        <v>800</v>
      </c>
      <c r="AB45" s="102">
        <v>3705</v>
      </c>
    </row>
    <row r="46" s="80" customFormat="1" spans="1:28">
      <c r="A46" s="51">
        <v>44</v>
      </c>
      <c r="B46" s="51">
        <v>12395</v>
      </c>
      <c r="C46" s="51" t="s">
        <v>105</v>
      </c>
      <c r="D46" s="51">
        <v>105751</v>
      </c>
      <c r="E46" s="52" t="s">
        <v>102</v>
      </c>
      <c r="F46" s="51" t="s">
        <v>69</v>
      </c>
      <c r="G46" s="51">
        <v>0.5</v>
      </c>
      <c r="H46" s="95">
        <v>4.677486</v>
      </c>
      <c r="I46" s="95">
        <v>4.912341</v>
      </c>
      <c r="J46" s="95">
        <v>1.45622132853674</v>
      </c>
      <c r="K46" s="95">
        <v>1.50145884</v>
      </c>
      <c r="L46" s="51">
        <v>817</v>
      </c>
      <c r="M46" s="53">
        <v>799</v>
      </c>
      <c r="N46" s="95">
        <v>57.25</v>
      </c>
      <c r="O46" s="95">
        <v>61.4811138923655</v>
      </c>
      <c r="P46" s="53">
        <v>564</v>
      </c>
      <c r="Q46" s="53">
        <v>593</v>
      </c>
      <c r="R46" s="51">
        <v>27</v>
      </c>
      <c r="S46" s="51">
        <v>29</v>
      </c>
      <c r="T46" s="51">
        <v>2</v>
      </c>
      <c r="U46" s="105">
        <v>12</v>
      </c>
      <c r="V46" s="51">
        <v>-17</v>
      </c>
      <c r="W46" s="51">
        <v>0</v>
      </c>
      <c r="X46" s="72">
        <f t="shared" si="0"/>
        <v>0.0514184397163121</v>
      </c>
      <c r="Y46" s="102"/>
      <c r="Z46" s="51" t="s">
        <v>33</v>
      </c>
      <c r="AA46" s="51">
        <v>800</v>
      </c>
      <c r="AB46" s="102">
        <v>3705</v>
      </c>
    </row>
    <row r="47" spans="1:29">
      <c r="A47" s="51">
        <v>45</v>
      </c>
      <c r="B47" s="51">
        <v>12396</v>
      </c>
      <c r="C47" s="51" t="s">
        <v>106</v>
      </c>
      <c r="D47" s="51">
        <v>105751</v>
      </c>
      <c r="E47" s="52" t="s">
        <v>102</v>
      </c>
      <c r="F47" s="51" t="s">
        <v>69</v>
      </c>
      <c r="G47" s="51">
        <v>0.5</v>
      </c>
      <c r="H47" s="95">
        <v>3.844284</v>
      </c>
      <c r="I47" s="95">
        <v>4.019637</v>
      </c>
      <c r="J47" s="95">
        <v>1.19304035697539</v>
      </c>
      <c r="K47" s="95">
        <v>1.17068844</v>
      </c>
      <c r="L47" s="51">
        <v>874</v>
      </c>
      <c r="M47" s="53">
        <v>819</v>
      </c>
      <c r="N47" s="95">
        <v>43.98</v>
      </c>
      <c r="O47" s="95">
        <v>49.0798168498169</v>
      </c>
      <c r="P47" s="53">
        <v>600</v>
      </c>
      <c r="Q47" s="53">
        <v>625</v>
      </c>
      <c r="R47" s="51">
        <v>29</v>
      </c>
      <c r="S47" s="51">
        <v>28</v>
      </c>
      <c r="T47" s="51">
        <v>-1</v>
      </c>
      <c r="U47" s="105">
        <v>12</v>
      </c>
      <c r="V47" s="51">
        <v>-13</v>
      </c>
      <c r="W47" s="51">
        <v>0</v>
      </c>
      <c r="X47" s="72">
        <f t="shared" si="0"/>
        <v>0.0416666666666667</v>
      </c>
      <c r="Y47" s="102"/>
      <c r="Z47" s="51" t="s">
        <v>33</v>
      </c>
      <c r="AA47" s="51">
        <v>800</v>
      </c>
      <c r="AB47" s="102">
        <v>3705</v>
      </c>
      <c r="AC47" s="80"/>
    </row>
    <row r="48" spans="1:29">
      <c r="A48" s="51">
        <v>46</v>
      </c>
      <c r="B48" s="51">
        <v>12726</v>
      </c>
      <c r="C48" s="51" t="s">
        <v>107</v>
      </c>
      <c r="D48" s="51">
        <v>105396</v>
      </c>
      <c r="E48" s="52" t="s">
        <v>108</v>
      </c>
      <c r="F48" s="51" t="s">
        <v>69</v>
      </c>
      <c r="G48" s="51">
        <v>0.2</v>
      </c>
      <c r="H48" s="95">
        <v>2.558638</v>
      </c>
      <c r="I48" s="95">
        <v>1.951076</v>
      </c>
      <c r="J48" s="95">
        <v>0.857376920558881</v>
      </c>
      <c r="K48" s="95">
        <v>0.6176064</v>
      </c>
      <c r="L48" s="51">
        <v>449</v>
      </c>
      <c r="M48" s="53">
        <v>413</v>
      </c>
      <c r="N48" s="95">
        <v>56.99</v>
      </c>
      <c r="O48" s="95">
        <v>47.2415496368039</v>
      </c>
      <c r="P48" s="53">
        <v>297</v>
      </c>
      <c r="Q48" s="53">
        <v>318</v>
      </c>
      <c r="R48" s="51">
        <v>29</v>
      </c>
      <c r="S48" s="51">
        <v>27</v>
      </c>
      <c r="T48" s="51">
        <v>-2</v>
      </c>
      <c r="U48" s="51">
        <v>0</v>
      </c>
      <c r="V48" s="51">
        <v>-21</v>
      </c>
      <c r="W48" s="51">
        <v>0</v>
      </c>
      <c r="X48" s="72">
        <f t="shared" si="0"/>
        <v>0.0707070707070707</v>
      </c>
      <c r="Y48" s="102"/>
      <c r="Z48" s="51" t="s">
        <v>28</v>
      </c>
      <c r="AA48" s="51">
        <v>700</v>
      </c>
      <c r="AB48" s="102">
        <v>1909</v>
      </c>
      <c r="AC48" s="80"/>
    </row>
    <row r="49" spans="1:29">
      <c r="A49" s="51">
        <v>47</v>
      </c>
      <c r="B49" s="51">
        <v>12481</v>
      </c>
      <c r="C49" s="51" t="s">
        <v>109</v>
      </c>
      <c r="D49" s="51">
        <v>105396</v>
      </c>
      <c r="E49" s="52" t="s">
        <v>108</v>
      </c>
      <c r="F49" s="51" t="s">
        <v>69</v>
      </c>
      <c r="G49" s="51">
        <v>0.5</v>
      </c>
      <c r="H49" s="95">
        <v>2.409965</v>
      </c>
      <c r="I49" s="95">
        <v>2.268171</v>
      </c>
      <c r="J49" s="95">
        <v>0.757553578774266</v>
      </c>
      <c r="K49" s="95">
        <v>0.72564517</v>
      </c>
      <c r="L49" s="51">
        <v>432</v>
      </c>
      <c r="M49" s="53">
        <v>411</v>
      </c>
      <c r="N49" s="95">
        <v>55.79</v>
      </c>
      <c r="O49" s="95">
        <v>55.1866423357664</v>
      </c>
      <c r="P49" s="53">
        <v>297</v>
      </c>
      <c r="Q49" s="53">
        <v>277</v>
      </c>
      <c r="R49" s="51">
        <v>28</v>
      </c>
      <c r="S49" s="51">
        <v>28</v>
      </c>
      <c r="T49" s="51">
        <v>0</v>
      </c>
      <c r="U49" s="51">
        <v>12</v>
      </c>
      <c r="V49" s="51">
        <v>32</v>
      </c>
      <c r="W49" s="51">
        <v>36</v>
      </c>
      <c r="X49" s="72">
        <f t="shared" si="0"/>
        <v>-0.0673400673400673</v>
      </c>
      <c r="Y49" s="102"/>
      <c r="Z49" s="51" t="s">
        <v>28</v>
      </c>
      <c r="AA49" s="51">
        <v>700</v>
      </c>
      <c r="AB49" s="51">
        <v>1909</v>
      </c>
      <c r="AC49" s="80"/>
    </row>
    <row r="50" spans="1:29">
      <c r="A50" s="51">
        <v>48</v>
      </c>
      <c r="B50" s="51">
        <v>7369</v>
      </c>
      <c r="C50" s="51" t="s">
        <v>110</v>
      </c>
      <c r="D50" s="51">
        <v>105396</v>
      </c>
      <c r="E50" s="52" t="s">
        <v>108</v>
      </c>
      <c r="F50" s="51" t="s">
        <v>69</v>
      </c>
      <c r="G50" s="51">
        <v>2.5</v>
      </c>
      <c r="H50" s="95">
        <v>3.094586</v>
      </c>
      <c r="I50" s="95">
        <v>2.904428</v>
      </c>
      <c r="J50" s="95">
        <v>0.94406256927085</v>
      </c>
      <c r="K50" s="95">
        <v>0.93949182</v>
      </c>
      <c r="L50" s="51">
        <v>480</v>
      </c>
      <c r="M50" s="53">
        <v>454</v>
      </c>
      <c r="N50" s="95">
        <v>64.47</v>
      </c>
      <c r="O50" s="95">
        <v>63.9741850220264</v>
      </c>
      <c r="P50" s="53">
        <v>338</v>
      </c>
      <c r="Q50" s="53">
        <v>320</v>
      </c>
      <c r="R50" s="51">
        <v>28</v>
      </c>
      <c r="S50" s="51">
        <v>27</v>
      </c>
      <c r="T50" s="51">
        <v>-1</v>
      </c>
      <c r="U50" s="51">
        <v>6</v>
      </c>
      <c r="V50" s="51">
        <v>24</v>
      </c>
      <c r="W50" s="51">
        <v>36</v>
      </c>
      <c r="X50" s="72">
        <f t="shared" si="0"/>
        <v>-0.0532544378698225</v>
      </c>
      <c r="Y50" s="102"/>
      <c r="Z50" s="51" t="s">
        <v>28</v>
      </c>
      <c r="AA50" s="51">
        <v>700</v>
      </c>
      <c r="AB50" s="51">
        <v>1909</v>
      </c>
      <c r="AC50" s="80"/>
    </row>
    <row r="51" spans="1:29">
      <c r="A51" s="51">
        <v>49</v>
      </c>
      <c r="B51" s="51">
        <v>6303</v>
      </c>
      <c r="C51" s="51" t="s">
        <v>111</v>
      </c>
      <c r="D51" s="51">
        <v>585</v>
      </c>
      <c r="E51" s="52" t="s">
        <v>112</v>
      </c>
      <c r="F51" s="51" t="s">
        <v>42</v>
      </c>
      <c r="G51" s="51">
        <v>8.5</v>
      </c>
      <c r="H51" s="95">
        <v>9.50772</v>
      </c>
      <c r="I51" s="95">
        <v>6.235212</v>
      </c>
      <c r="J51" s="95">
        <v>2.78838330460199</v>
      </c>
      <c r="K51" s="95">
        <v>1.56385979</v>
      </c>
      <c r="L51" s="51">
        <v>1205</v>
      </c>
      <c r="M51" s="53">
        <v>952</v>
      </c>
      <c r="N51" s="95">
        <v>76.18</v>
      </c>
      <c r="O51" s="95">
        <v>65.4959243697479</v>
      </c>
      <c r="P51" s="53">
        <v>784</v>
      </c>
      <c r="Q51" s="53">
        <v>724</v>
      </c>
      <c r="R51" s="51">
        <v>28</v>
      </c>
      <c r="S51" s="51">
        <v>26</v>
      </c>
      <c r="T51" s="51">
        <v>-2</v>
      </c>
      <c r="U51" s="51">
        <v>6</v>
      </c>
      <c r="V51" s="51">
        <v>66</v>
      </c>
      <c r="W51" s="51">
        <v>48</v>
      </c>
      <c r="X51" s="72">
        <f t="shared" si="0"/>
        <v>-0.076530612244898</v>
      </c>
      <c r="Y51" s="102"/>
      <c r="Z51" s="51" t="s">
        <v>94</v>
      </c>
      <c r="AA51" s="51">
        <v>850</v>
      </c>
      <c r="AB51" s="51">
        <v>4898</v>
      </c>
      <c r="AC51" s="80"/>
    </row>
    <row r="52" spans="1:29">
      <c r="A52" s="51">
        <v>50</v>
      </c>
      <c r="B52" s="51">
        <v>12234</v>
      </c>
      <c r="C52" s="51" t="s">
        <v>113</v>
      </c>
      <c r="D52" s="51">
        <v>105267</v>
      </c>
      <c r="E52" s="52" t="s">
        <v>114</v>
      </c>
      <c r="F52" s="51" t="s">
        <v>42</v>
      </c>
      <c r="G52" s="51">
        <v>0.7</v>
      </c>
      <c r="H52" s="95">
        <v>5.222729</v>
      </c>
      <c r="I52" s="95">
        <v>4.707713</v>
      </c>
      <c r="J52" s="95">
        <v>1.40067748706497</v>
      </c>
      <c r="K52" s="95">
        <v>1.15476983</v>
      </c>
      <c r="L52" s="51">
        <v>792</v>
      </c>
      <c r="M52" s="53">
        <v>837</v>
      </c>
      <c r="N52" s="95">
        <v>65.94</v>
      </c>
      <c r="O52" s="95">
        <v>56.2450776583035</v>
      </c>
      <c r="P52" s="53">
        <v>555</v>
      </c>
      <c r="Q52" s="53">
        <v>650</v>
      </c>
      <c r="R52" s="51">
        <v>27</v>
      </c>
      <c r="S52" s="51">
        <v>26</v>
      </c>
      <c r="T52" s="102">
        <v>-1</v>
      </c>
      <c r="U52" s="105">
        <v>12</v>
      </c>
      <c r="V52" s="51">
        <v>-83</v>
      </c>
      <c r="W52" s="51">
        <v>0</v>
      </c>
      <c r="X52" s="72">
        <f t="shared" si="0"/>
        <v>0.171171171171171</v>
      </c>
      <c r="Y52" s="102"/>
      <c r="Z52" s="51" t="s">
        <v>43</v>
      </c>
      <c r="AA52" s="51">
        <v>750</v>
      </c>
      <c r="AB52" s="102">
        <v>2661</v>
      </c>
      <c r="AC52" s="80"/>
    </row>
    <row r="53" spans="1:29">
      <c r="A53" s="51">
        <v>51</v>
      </c>
      <c r="B53" s="51">
        <v>12514</v>
      </c>
      <c r="C53" s="51" t="s">
        <v>115</v>
      </c>
      <c r="D53" s="51">
        <v>105267</v>
      </c>
      <c r="E53" s="52" t="s">
        <v>114</v>
      </c>
      <c r="F53" s="51" t="s">
        <v>42</v>
      </c>
      <c r="G53" s="51">
        <v>0.5</v>
      </c>
      <c r="H53" s="95">
        <v>3.216557</v>
      </c>
      <c r="I53" s="95">
        <v>3.38904</v>
      </c>
      <c r="J53" s="95">
        <v>0.744045774616979</v>
      </c>
      <c r="K53" s="95">
        <v>0.7721536</v>
      </c>
      <c r="L53" s="51">
        <v>729</v>
      </c>
      <c r="M53" s="53">
        <v>739</v>
      </c>
      <c r="N53" s="95">
        <v>44.12</v>
      </c>
      <c r="O53" s="95">
        <v>45.8598105548038</v>
      </c>
      <c r="P53" s="53">
        <v>520</v>
      </c>
      <c r="Q53" s="53">
        <v>557</v>
      </c>
      <c r="R53" s="51">
        <v>28</v>
      </c>
      <c r="S53" s="51">
        <v>28</v>
      </c>
      <c r="T53" s="51">
        <v>0</v>
      </c>
      <c r="U53" s="105">
        <v>12</v>
      </c>
      <c r="V53" s="51">
        <v>-25</v>
      </c>
      <c r="W53" s="51">
        <v>0</v>
      </c>
      <c r="X53" s="72">
        <f t="shared" si="0"/>
        <v>0.0711538461538462</v>
      </c>
      <c r="Y53" s="102"/>
      <c r="Z53" s="51" t="s">
        <v>43</v>
      </c>
      <c r="AA53" s="51">
        <v>750</v>
      </c>
      <c r="AB53" s="102">
        <v>2661</v>
      </c>
      <c r="AC53" s="80"/>
    </row>
    <row r="54" spans="1:29">
      <c r="A54" s="51">
        <v>52</v>
      </c>
      <c r="B54" s="51">
        <v>5457</v>
      </c>
      <c r="C54" s="51" t="s">
        <v>116</v>
      </c>
      <c r="D54" s="51">
        <v>105267</v>
      </c>
      <c r="E54" s="52" t="s">
        <v>114</v>
      </c>
      <c r="F54" s="51" t="s">
        <v>42</v>
      </c>
      <c r="G54" s="51">
        <v>8.5</v>
      </c>
      <c r="H54" s="95">
        <v>5.991277</v>
      </c>
      <c r="I54" s="95">
        <v>3.652233</v>
      </c>
      <c r="J54" s="95">
        <v>1.73537966836703</v>
      </c>
      <c r="K54" s="95">
        <v>1.0017539</v>
      </c>
      <c r="L54" s="51">
        <v>850</v>
      </c>
      <c r="M54" s="53">
        <v>652</v>
      </c>
      <c r="N54" s="95">
        <v>70.49</v>
      </c>
      <c r="O54" s="95">
        <v>56.0158435582822</v>
      </c>
      <c r="P54" s="53">
        <v>671</v>
      </c>
      <c r="Q54" s="53">
        <v>552</v>
      </c>
      <c r="R54" s="51">
        <v>29</v>
      </c>
      <c r="S54" s="51">
        <v>23</v>
      </c>
      <c r="T54" s="51">
        <v>-6</v>
      </c>
      <c r="U54" s="51">
        <v>6</v>
      </c>
      <c r="V54" s="51">
        <v>-14</v>
      </c>
      <c r="W54" s="51">
        <v>0</v>
      </c>
      <c r="X54" s="72">
        <f t="shared" si="0"/>
        <v>-0.177347242921013</v>
      </c>
      <c r="Y54" s="102" t="s">
        <v>117</v>
      </c>
      <c r="Z54" s="51" t="s">
        <v>43</v>
      </c>
      <c r="AA54" s="51">
        <v>750</v>
      </c>
      <c r="AB54" s="51">
        <v>2661</v>
      </c>
      <c r="AC54" s="80"/>
    </row>
    <row r="55" spans="1:30">
      <c r="A55" s="51">
        <v>53</v>
      </c>
      <c r="B55" s="51">
        <v>12539</v>
      </c>
      <c r="C55" s="51" t="s">
        <v>118</v>
      </c>
      <c r="D55" s="51">
        <v>104838</v>
      </c>
      <c r="E55" s="52" t="s">
        <v>119</v>
      </c>
      <c r="F55" s="51" t="s">
        <v>26</v>
      </c>
      <c r="G55" s="51">
        <v>0.4</v>
      </c>
      <c r="H55" s="95">
        <v>1.776315</v>
      </c>
      <c r="I55" s="95">
        <v>2.068292</v>
      </c>
      <c r="J55" s="95">
        <v>0.383751442316649</v>
      </c>
      <c r="K55" s="95">
        <v>0.42517947</v>
      </c>
      <c r="L55" s="51">
        <v>470</v>
      </c>
      <c r="M55" s="53">
        <v>482</v>
      </c>
      <c r="N55" s="95">
        <v>37.79</v>
      </c>
      <c r="O55" s="95">
        <v>42.910622406639</v>
      </c>
      <c r="P55" s="53">
        <v>368</v>
      </c>
      <c r="Q55" s="53">
        <v>468</v>
      </c>
      <c r="R55" s="51">
        <v>28</v>
      </c>
      <c r="S55" s="51">
        <v>29</v>
      </c>
      <c r="T55" s="51">
        <v>1</v>
      </c>
      <c r="U55" s="105">
        <v>12</v>
      </c>
      <c r="V55" s="51">
        <v>-88</v>
      </c>
      <c r="W55" s="51">
        <v>0</v>
      </c>
      <c r="X55" s="72">
        <f t="shared" si="0"/>
        <v>0.271739130434783</v>
      </c>
      <c r="Y55" s="102"/>
      <c r="Z55" s="51" t="s">
        <v>43</v>
      </c>
      <c r="AA55" s="51">
        <v>750</v>
      </c>
      <c r="AB55" s="102">
        <v>2272</v>
      </c>
      <c r="AC55" s="104">
        <f>VLOOKUP(B55,'[2]各门店员工动销考核（12.31）'!$B$1:$X$65536,23,0)</f>
        <v>0.383458646616541</v>
      </c>
      <c r="AD55" s="80" t="e">
        <f>VLOOKUP(D55,#REF!,12,0)</f>
        <v>#REF!</v>
      </c>
    </row>
    <row r="56" spans="1:29">
      <c r="A56" s="51">
        <v>54</v>
      </c>
      <c r="B56" s="51">
        <v>12531</v>
      </c>
      <c r="C56" s="51" t="s">
        <v>120</v>
      </c>
      <c r="D56" s="51">
        <v>104838</v>
      </c>
      <c r="E56" s="52" t="s">
        <v>119</v>
      </c>
      <c r="F56" s="51" t="s">
        <v>26</v>
      </c>
      <c r="G56" s="51">
        <v>0.4</v>
      </c>
      <c r="H56" s="95">
        <v>1.914702</v>
      </c>
      <c r="I56" s="95">
        <v>2.169433</v>
      </c>
      <c r="J56" s="95">
        <v>0.436322627999977</v>
      </c>
      <c r="K56" s="95">
        <v>0.4499353</v>
      </c>
      <c r="L56" s="51">
        <v>469</v>
      </c>
      <c r="M56" s="53">
        <v>477</v>
      </c>
      <c r="N56" s="95">
        <v>40.83</v>
      </c>
      <c r="O56" s="95">
        <v>45.4807756813417</v>
      </c>
      <c r="P56" s="53">
        <v>397</v>
      </c>
      <c r="Q56" s="53">
        <v>440</v>
      </c>
      <c r="R56" s="51">
        <v>28</v>
      </c>
      <c r="S56" s="51">
        <v>29</v>
      </c>
      <c r="T56" s="102">
        <v>1</v>
      </c>
      <c r="U56" s="105">
        <v>12</v>
      </c>
      <c r="V56" s="51">
        <v>-31</v>
      </c>
      <c r="W56" s="51">
        <v>0</v>
      </c>
      <c r="X56" s="72">
        <f t="shared" si="0"/>
        <v>0.10831234256927</v>
      </c>
      <c r="Y56" s="102"/>
      <c r="Z56" s="51" t="s">
        <v>43</v>
      </c>
      <c r="AA56" s="51">
        <v>750</v>
      </c>
      <c r="AB56" s="102">
        <v>2272</v>
      </c>
      <c r="AC56" s="80"/>
    </row>
    <row r="57" spans="1:29">
      <c r="A57" s="51">
        <v>55</v>
      </c>
      <c r="B57" s="51">
        <v>11241</v>
      </c>
      <c r="C57" s="51" t="s">
        <v>121</v>
      </c>
      <c r="D57" s="51">
        <v>104838</v>
      </c>
      <c r="E57" s="52" t="s">
        <v>119</v>
      </c>
      <c r="F57" s="51" t="s">
        <v>26</v>
      </c>
      <c r="G57" s="51">
        <v>2.2</v>
      </c>
      <c r="H57" s="95">
        <v>3.948059</v>
      </c>
      <c r="I57" s="95">
        <v>2.816021</v>
      </c>
      <c r="J57" s="95">
        <v>0.98127155419597</v>
      </c>
      <c r="K57" s="95">
        <v>0.67239058</v>
      </c>
      <c r="L57" s="51">
        <v>581</v>
      </c>
      <c r="M57" s="53">
        <v>544</v>
      </c>
      <c r="N57" s="95">
        <v>67.75</v>
      </c>
      <c r="O57" s="95">
        <v>51.7650919117647</v>
      </c>
      <c r="P57" s="53">
        <v>518</v>
      </c>
      <c r="Q57" s="53">
        <v>497</v>
      </c>
      <c r="R57" s="51">
        <v>25</v>
      </c>
      <c r="S57" s="51">
        <v>27</v>
      </c>
      <c r="T57" s="51">
        <v>2</v>
      </c>
      <c r="U57" s="51">
        <v>6</v>
      </c>
      <c r="V57" s="51">
        <v>27</v>
      </c>
      <c r="W57" s="51">
        <v>36</v>
      </c>
      <c r="X57" s="72">
        <f t="shared" si="0"/>
        <v>-0.0405405405405405</v>
      </c>
      <c r="Y57" s="102"/>
      <c r="Z57" s="51" t="s">
        <v>43</v>
      </c>
      <c r="AA57" s="51">
        <v>750</v>
      </c>
      <c r="AB57" s="51">
        <v>2272</v>
      </c>
      <c r="AC57" s="80"/>
    </row>
    <row r="58" spans="1:29">
      <c r="A58" s="51">
        <v>56</v>
      </c>
      <c r="B58" s="51">
        <v>6537</v>
      </c>
      <c r="C58" s="51" t="s">
        <v>122</v>
      </c>
      <c r="D58" s="51">
        <v>748</v>
      </c>
      <c r="E58" s="52" t="s">
        <v>123</v>
      </c>
      <c r="F58" s="51" t="s">
        <v>60</v>
      </c>
      <c r="G58" s="51">
        <v>3.7</v>
      </c>
      <c r="H58" s="95">
        <v>8.928776</v>
      </c>
      <c r="I58" s="95">
        <v>4.683759</v>
      </c>
      <c r="J58" s="95">
        <v>2.44756953353998</v>
      </c>
      <c r="K58" s="95">
        <v>1.30932612</v>
      </c>
      <c r="L58" s="51">
        <v>1010</v>
      </c>
      <c r="M58" s="53">
        <v>612</v>
      </c>
      <c r="N58" s="95">
        <v>88.4</v>
      </c>
      <c r="O58" s="95">
        <v>76.5320098039216</v>
      </c>
      <c r="P58" s="53">
        <v>740</v>
      </c>
      <c r="Q58" s="53">
        <v>587</v>
      </c>
      <c r="R58" s="51">
        <v>28</v>
      </c>
      <c r="S58" s="51">
        <v>25</v>
      </c>
      <c r="T58" s="51">
        <v>-3</v>
      </c>
      <c r="U58" s="51">
        <v>6</v>
      </c>
      <c r="V58" s="51">
        <v>159</v>
      </c>
      <c r="W58" s="51">
        <v>72</v>
      </c>
      <c r="X58" s="72">
        <f t="shared" si="0"/>
        <v>-0.206756756756757</v>
      </c>
      <c r="Y58" s="102"/>
      <c r="Z58" s="51" t="s">
        <v>43</v>
      </c>
      <c r="AA58" s="51">
        <v>750</v>
      </c>
      <c r="AB58" s="51">
        <v>2326</v>
      </c>
      <c r="AC58" s="80"/>
    </row>
    <row r="59" spans="1:30">
      <c r="A59" s="51">
        <v>57</v>
      </c>
      <c r="B59" s="51">
        <v>4081</v>
      </c>
      <c r="C59" s="51" t="s">
        <v>124</v>
      </c>
      <c r="D59" s="51">
        <v>104533</v>
      </c>
      <c r="E59" s="52" t="s">
        <v>125</v>
      </c>
      <c r="F59" s="51" t="s">
        <v>60</v>
      </c>
      <c r="G59" s="51">
        <v>2.3</v>
      </c>
      <c r="H59" s="95">
        <v>4.543</v>
      </c>
      <c r="I59" s="95">
        <v>5.721423</v>
      </c>
      <c r="J59" s="95">
        <v>1.13206669090001</v>
      </c>
      <c r="K59" s="95">
        <v>1.46772209</v>
      </c>
      <c r="L59" s="51">
        <v>770</v>
      </c>
      <c r="M59" s="53">
        <v>1075</v>
      </c>
      <c r="N59" s="95">
        <v>58.99</v>
      </c>
      <c r="O59" s="95">
        <v>53.2225395348837</v>
      </c>
      <c r="P59" s="53">
        <v>646</v>
      </c>
      <c r="Q59" s="53">
        <v>845</v>
      </c>
      <c r="R59" s="51">
        <v>28</v>
      </c>
      <c r="S59" s="51">
        <v>30</v>
      </c>
      <c r="T59" s="51">
        <v>2</v>
      </c>
      <c r="U59" s="51">
        <v>6</v>
      </c>
      <c r="V59" s="51">
        <v>-193</v>
      </c>
      <c r="W59" s="51">
        <v>0</v>
      </c>
      <c r="X59" s="72">
        <f t="shared" si="0"/>
        <v>0.308049535603715</v>
      </c>
      <c r="Y59" s="102"/>
      <c r="Z59" s="51" t="s">
        <v>43</v>
      </c>
      <c r="AA59" s="51">
        <v>750</v>
      </c>
      <c r="AB59" s="102">
        <v>2256</v>
      </c>
      <c r="AC59" s="104">
        <f>VLOOKUP(B59,'[2]各门店员工动销考核（12.31）'!$B$1:$X$65536,23,0)</f>
        <v>0.0253968253968254</v>
      </c>
      <c r="AD59" s="80" t="e">
        <f>VLOOKUP(D59,#REF!,12,0)</f>
        <v>#REF!</v>
      </c>
    </row>
    <row r="60" spans="1:30">
      <c r="A60" s="51">
        <v>58</v>
      </c>
      <c r="B60" s="51">
        <v>12136</v>
      </c>
      <c r="C60" s="51" t="s">
        <v>126</v>
      </c>
      <c r="D60" s="51">
        <v>104533</v>
      </c>
      <c r="E60" s="52" t="s">
        <v>125</v>
      </c>
      <c r="F60" s="51" t="s">
        <v>60</v>
      </c>
      <c r="G60" s="51">
        <v>0.8</v>
      </c>
      <c r="H60" s="95">
        <v>3.884268</v>
      </c>
      <c r="I60" s="95">
        <v>4.54471</v>
      </c>
      <c r="J60" s="95">
        <v>1.02734781347998</v>
      </c>
      <c r="K60" s="95">
        <v>1.23232436</v>
      </c>
      <c r="L60" s="51">
        <v>708</v>
      </c>
      <c r="M60" s="53">
        <v>929</v>
      </c>
      <c r="N60" s="95">
        <v>54.86</v>
      </c>
      <c r="O60" s="95">
        <v>48.9204520990312</v>
      </c>
      <c r="P60" s="53">
        <v>573</v>
      </c>
      <c r="Q60" s="53">
        <v>738</v>
      </c>
      <c r="R60" s="51">
        <v>28</v>
      </c>
      <c r="S60" s="51">
        <v>29</v>
      </c>
      <c r="T60" s="51">
        <v>1</v>
      </c>
      <c r="U60" s="105">
        <v>12</v>
      </c>
      <c r="V60" s="51">
        <v>-153</v>
      </c>
      <c r="W60" s="51">
        <v>0</v>
      </c>
      <c r="X60" s="72">
        <f t="shared" si="0"/>
        <v>0.287958115183246</v>
      </c>
      <c r="Y60" s="102"/>
      <c r="Z60" s="51" t="s">
        <v>43</v>
      </c>
      <c r="AA60" s="51">
        <v>750</v>
      </c>
      <c r="AB60" s="102">
        <v>2256</v>
      </c>
      <c r="AC60" s="104">
        <f>VLOOKUP(B60,'[2]各门店员工动销考核（12.31）'!$B$1:$X$65536,23,0)</f>
        <v>0.0533088235294118</v>
      </c>
      <c r="AD60" s="80" t="e">
        <f>VLOOKUP(D60,#REF!,12,0)</f>
        <v>#REF!</v>
      </c>
    </row>
    <row r="61" spans="1:29">
      <c r="A61" s="51">
        <v>59</v>
      </c>
      <c r="B61" s="51">
        <v>12048</v>
      </c>
      <c r="C61" s="51" t="s">
        <v>127</v>
      </c>
      <c r="D61" s="51">
        <v>104430</v>
      </c>
      <c r="E61" s="52" t="s">
        <v>128</v>
      </c>
      <c r="F61" s="51" t="s">
        <v>69</v>
      </c>
      <c r="G61" s="51">
        <v>1</v>
      </c>
      <c r="H61" s="95">
        <v>2.059909</v>
      </c>
      <c r="I61" s="95">
        <v>2.446877</v>
      </c>
      <c r="J61" s="95">
        <v>0.56315427510805</v>
      </c>
      <c r="K61" s="95">
        <v>0.57332073</v>
      </c>
      <c r="L61" s="51">
        <v>564</v>
      </c>
      <c r="M61" s="53">
        <v>562</v>
      </c>
      <c r="N61" s="95">
        <v>36.52</v>
      </c>
      <c r="O61" s="95">
        <v>43.5387366548043</v>
      </c>
      <c r="P61" s="53">
        <v>404</v>
      </c>
      <c r="Q61" s="53">
        <v>475</v>
      </c>
      <c r="R61" s="51">
        <v>27</v>
      </c>
      <c r="S61" s="51">
        <v>29</v>
      </c>
      <c r="T61" s="102">
        <v>2</v>
      </c>
      <c r="U61" s="105">
        <v>12</v>
      </c>
      <c r="V61" s="51">
        <v>-59</v>
      </c>
      <c r="W61" s="51">
        <v>0</v>
      </c>
      <c r="X61" s="72">
        <f t="shared" si="0"/>
        <v>0.175742574257426</v>
      </c>
      <c r="Y61" s="102"/>
      <c r="Z61" s="51" t="s">
        <v>43</v>
      </c>
      <c r="AA61" s="51">
        <v>750</v>
      </c>
      <c r="AB61" s="102">
        <v>2344</v>
      </c>
      <c r="AC61" s="80"/>
    </row>
    <row r="62" spans="1:29">
      <c r="A62" s="51">
        <v>60</v>
      </c>
      <c r="B62" s="51">
        <v>12397</v>
      </c>
      <c r="C62" s="51" t="s">
        <v>129</v>
      </c>
      <c r="D62" s="51">
        <v>104430</v>
      </c>
      <c r="E62" s="52" t="s">
        <v>128</v>
      </c>
      <c r="F62" s="51" t="s">
        <v>69</v>
      </c>
      <c r="G62" s="51">
        <v>0.5</v>
      </c>
      <c r="H62" s="95">
        <v>2.759786</v>
      </c>
      <c r="I62" s="95">
        <v>2.681136</v>
      </c>
      <c r="J62" s="95">
        <v>0.80060009409045</v>
      </c>
      <c r="K62" s="95">
        <v>0.77199926</v>
      </c>
      <c r="L62" s="51">
        <v>609</v>
      </c>
      <c r="M62" s="53">
        <v>596</v>
      </c>
      <c r="N62" s="95">
        <v>45.32</v>
      </c>
      <c r="O62" s="95">
        <v>44.9855033557047</v>
      </c>
      <c r="P62" s="53">
        <v>407</v>
      </c>
      <c r="Q62" s="53">
        <v>474</v>
      </c>
      <c r="R62" s="51">
        <v>27</v>
      </c>
      <c r="S62" s="51">
        <v>29</v>
      </c>
      <c r="T62" s="102">
        <v>2</v>
      </c>
      <c r="U62" s="105">
        <v>12</v>
      </c>
      <c r="V62" s="51">
        <v>-55</v>
      </c>
      <c r="W62" s="51">
        <v>0</v>
      </c>
      <c r="X62" s="72">
        <f t="shared" si="0"/>
        <v>0.164619164619165</v>
      </c>
      <c r="Y62" s="102"/>
      <c r="Z62" s="51" t="s">
        <v>43</v>
      </c>
      <c r="AA62" s="51">
        <v>750</v>
      </c>
      <c r="AB62" s="102">
        <v>2344</v>
      </c>
      <c r="AC62" s="80"/>
    </row>
    <row r="63" spans="1:29">
      <c r="A63" s="51">
        <v>61</v>
      </c>
      <c r="B63" s="51">
        <v>5665</v>
      </c>
      <c r="C63" s="51" t="s">
        <v>130</v>
      </c>
      <c r="D63" s="51">
        <v>104430</v>
      </c>
      <c r="E63" s="52" t="s">
        <v>128</v>
      </c>
      <c r="F63" s="51" t="s">
        <v>69</v>
      </c>
      <c r="G63" s="51">
        <v>8.8</v>
      </c>
      <c r="H63" s="95">
        <v>3.370631</v>
      </c>
      <c r="I63" s="95">
        <v>3.2065</v>
      </c>
      <c r="J63" s="95">
        <v>0.799282448282089</v>
      </c>
      <c r="K63" s="95">
        <v>0.73624059</v>
      </c>
      <c r="L63" s="51">
        <v>591</v>
      </c>
      <c r="M63" s="53">
        <v>607</v>
      </c>
      <c r="N63" s="95">
        <v>57.03</v>
      </c>
      <c r="O63" s="95">
        <v>52.8253706754531</v>
      </c>
      <c r="P63" s="53">
        <v>445</v>
      </c>
      <c r="Q63" s="53">
        <v>505</v>
      </c>
      <c r="R63" s="51">
        <v>26</v>
      </c>
      <c r="S63" s="51">
        <v>28</v>
      </c>
      <c r="T63" s="102">
        <v>2</v>
      </c>
      <c r="U63" s="51">
        <v>6</v>
      </c>
      <c r="V63" s="51">
        <v>-54</v>
      </c>
      <c r="W63" s="51">
        <v>0</v>
      </c>
      <c r="X63" s="72">
        <f t="shared" si="0"/>
        <v>0.134831460674157</v>
      </c>
      <c r="Y63" s="102"/>
      <c r="Z63" s="51" t="s">
        <v>43</v>
      </c>
      <c r="AA63" s="51">
        <v>750</v>
      </c>
      <c r="AB63" s="102">
        <v>2344</v>
      </c>
      <c r="AC63" s="80"/>
    </row>
    <row r="64" spans="1:29">
      <c r="A64" s="51">
        <v>62</v>
      </c>
      <c r="B64" s="51">
        <v>12220</v>
      </c>
      <c r="C64" s="51" t="s">
        <v>131</v>
      </c>
      <c r="D64" s="51">
        <v>104430</v>
      </c>
      <c r="E64" s="52" t="s">
        <v>128</v>
      </c>
      <c r="F64" s="51" t="s">
        <v>69</v>
      </c>
      <c r="G64" s="95">
        <v>0.651411593099956</v>
      </c>
      <c r="H64" s="95">
        <v>2.180022</v>
      </c>
      <c r="I64" s="95">
        <v>0.589175</v>
      </c>
      <c r="J64" s="95">
        <v>0.565398913313699</v>
      </c>
      <c r="K64" s="95">
        <v>0.1464849</v>
      </c>
      <c r="L64" s="51">
        <v>493</v>
      </c>
      <c r="M64" s="53">
        <v>143</v>
      </c>
      <c r="N64" s="95">
        <v>44.22</v>
      </c>
      <c r="O64" s="95">
        <v>41.201048951049</v>
      </c>
      <c r="P64" s="53">
        <v>368</v>
      </c>
      <c r="Q64" s="53">
        <v>163</v>
      </c>
      <c r="R64" s="51">
        <v>27</v>
      </c>
      <c r="S64" s="51">
        <v>8</v>
      </c>
      <c r="T64" s="102">
        <v>-19</v>
      </c>
      <c r="U64" s="105">
        <v>12</v>
      </c>
      <c r="V64" s="53">
        <v>-41.962962962963</v>
      </c>
      <c r="W64" s="51">
        <v>0</v>
      </c>
      <c r="X64" s="72">
        <f t="shared" si="0"/>
        <v>-0.557065217391304</v>
      </c>
      <c r="Y64" s="102" t="s">
        <v>83</v>
      </c>
      <c r="Z64" s="51" t="s">
        <v>43</v>
      </c>
      <c r="AA64" s="51">
        <v>750</v>
      </c>
      <c r="AB64" s="102">
        <v>2344</v>
      </c>
      <c r="AC64" s="80"/>
    </row>
    <row r="65" spans="1:30">
      <c r="A65" s="51">
        <v>63</v>
      </c>
      <c r="B65" s="51">
        <v>12219</v>
      </c>
      <c r="C65" s="51" t="s">
        <v>132</v>
      </c>
      <c r="D65" s="51">
        <v>104429</v>
      </c>
      <c r="E65" s="52" t="s">
        <v>133</v>
      </c>
      <c r="F65" s="51" t="s">
        <v>42</v>
      </c>
      <c r="G65" s="51">
        <v>0.7</v>
      </c>
      <c r="H65" s="95">
        <v>3.021083</v>
      </c>
      <c r="I65" s="95">
        <v>3.467493</v>
      </c>
      <c r="J65" s="95">
        <v>0.673352137515359</v>
      </c>
      <c r="K65" s="95">
        <v>0.67156205</v>
      </c>
      <c r="L65" s="51">
        <v>424</v>
      </c>
      <c r="M65" s="53">
        <v>475</v>
      </c>
      <c r="N65" s="95">
        <v>71.25</v>
      </c>
      <c r="O65" s="95">
        <v>72.9998526315789</v>
      </c>
      <c r="P65" s="53">
        <v>369</v>
      </c>
      <c r="Q65" s="53">
        <v>454</v>
      </c>
      <c r="R65" s="51">
        <v>29</v>
      </c>
      <c r="S65" s="51">
        <v>29</v>
      </c>
      <c r="T65" s="51">
        <v>0</v>
      </c>
      <c r="U65" s="105">
        <v>12</v>
      </c>
      <c r="V65" s="51">
        <v>-73</v>
      </c>
      <c r="W65" s="51">
        <v>0</v>
      </c>
      <c r="X65" s="72">
        <f t="shared" si="0"/>
        <v>0.230352303523035</v>
      </c>
      <c r="Y65" s="102"/>
      <c r="Z65" s="51" t="s">
        <v>28</v>
      </c>
      <c r="AA65" s="51">
        <v>700</v>
      </c>
      <c r="AB65" s="102">
        <v>1651</v>
      </c>
      <c r="AC65" s="104">
        <f>VLOOKUP(B65,'[2]各门店员工动销考核（12.31）'!$B$1:$X$65536,23,0)</f>
        <v>0.32258064516129</v>
      </c>
      <c r="AD65" s="80" t="e">
        <f>VLOOKUP(D65,#REF!,12,0)</f>
        <v>#REF!</v>
      </c>
    </row>
    <row r="66" spans="1:30">
      <c r="A66" s="51">
        <v>64</v>
      </c>
      <c r="B66" s="51">
        <v>12441</v>
      </c>
      <c r="C66" s="51" t="s">
        <v>134</v>
      </c>
      <c r="D66" s="51">
        <v>104429</v>
      </c>
      <c r="E66" s="52" t="s">
        <v>133</v>
      </c>
      <c r="F66" s="51" t="s">
        <v>42</v>
      </c>
      <c r="G66" s="51">
        <v>0.5</v>
      </c>
      <c r="H66" s="95">
        <v>1.959216</v>
      </c>
      <c r="I66" s="95">
        <v>2.374981</v>
      </c>
      <c r="J66" s="95">
        <v>0.395607284969999</v>
      </c>
      <c r="K66" s="95">
        <v>0.36397629</v>
      </c>
      <c r="L66" s="51">
        <v>485</v>
      </c>
      <c r="M66" s="53">
        <v>498</v>
      </c>
      <c r="N66" s="95">
        <v>40.4</v>
      </c>
      <c r="O66" s="95">
        <v>47.6903815261044</v>
      </c>
      <c r="P66" s="53">
        <v>395</v>
      </c>
      <c r="Q66" s="53">
        <v>477</v>
      </c>
      <c r="R66" s="51">
        <v>30</v>
      </c>
      <c r="S66" s="51">
        <v>31</v>
      </c>
      <c r="T66" s="51">
        <v>1</v>
      </c>
      <c r="U66" s="105">
        <v>12</v>
      </c>
      <c r="V66" s="51">
        <v>-70</v>
      </c>
      <c r="W66" s="51">
        <v>0</v>
      </c>
      <c r="X66" s="72">
        <f t="shared" si="0"/>
        <v>0.207594936708861</v>
      </c>
      <c r="Y66" s="102"/>
      <c r="Z66" s="51" t="s">
        <v>28</v>
      </c>
      <c r="AA66" s="51">
        <v>700</v>
      </c>
      <c r="AB66" s="102">
        <v>1651</v>
      </c>
      <c r="AC66" s="104">
        <f>VLOOKUP(B66,'[2]各门店员工动销考核（12.31）'!$B$1:$X$65536,23,0)</f>
        <v>0.381118881118881</v>
      </c>
      <c r="AD66" s="80" t="e">
        <f>VLOOKUP(D66,#REF!,12,0)</f>
        <v>#REF!</v>
      </c>
    </row>
    <row r="67" spans="1:29">
      <c r="A67" s="51">
        <v>65</v>
      </c>
      <c r="B67" s="51">
        <v>12255</v>
      </c>
      <c r="C67" s="51" t="s">
        <v>135</v>
      </c>
      <c r="D67" s="51">
        <v>104429</v>
      </c>
      <c r="E67" s="52" t="s">
        <v>133</v>
      </c>
      <c r="F67" s="51" t="s">
        <v>42</v>
      </c>
      <c r="G67" s="51">
        <v>0.7</v>
      </c>
      <c r="H67" s="95">
        <v>4.830665</v>
      </c>
      <c r="I67" s="95">
        <v>3.179501</v>
      </c>
      <c r="J67" s="95">
        <v>1.08010916678401</v>
      </c>
      <c r="K67" s="95">
        <v>0.31472068</v>
      </c>
      <c r="L67" s="51">
        <v>436</v>
      </c>
      <c r="M67" s="53">
        <v>432</v>
      </c>
      <c r="N67" s="95">
        <v>110.8</v>
      </c>
      <c r="O67" s="95">
        <v>73.5995601851852</v>
      </c>
      <c r="P67" s="53">
        <v>417</v>
      </c>
      <c r="Q67" s="53">
        <v>434</v>
      </c>
      <c r="R67" s="51">
        <v>29</v>
      </c>
      <c r="S67" s="51">
        <v>28</v>
      </c>
      <c r="T67" s="51">
        <v>-1</v>
      </c>
      <c r="U67" s="105">
        <v>12</v>
      </c>
      <c r="V67" s="51">
        <v>-5</v>
      </c>
      <c r="W67" s="51">
        <v>0</v>
      </c>
      <c r="X67" s="72">
        <f t="shared" si="0"/>
        <v>0.0407673860911271</v>
      </c>
      <c r="Y67" s="102"/>
      <c r="Z67" s="51" t="s">
        <v>28</v>
      </c>
      <c r="AA67" s="51">
        <v>700</v>
      </c>
      <c r="AB67" s="102">
        <v>1651</v>
      </c>
      <c r="AC67" s="80"/>
    </row>
    <row r="68" spans="1:29">
      <c r="A68" s="51">
        <v>66</v>
      </c>
      <c r="B68" s="51">
        <v>12530</v>
      </c>
      <c r="C68" s="51" t="s">
        <v>136</v>
      </c>
      <c r="D68" s="51">
        <v>104428</v>
      </c>
      <c r="E68" s="52" t="s">
        <v>137</v>
      </c>
      <c r="F68" s="51" t="s">
        <v>26</v>
      </c>
      <c r="G68" s="51">
        <v>0.4</v>
      </c>
      <c r="H68" s="95">
        <v>2.606987</v>
      </c>
      <c r="I68" s="95">
        <v>2.773763</v>
      </c>
      <c r="J68" s="95">
        <v>0.748834474515379</v>
      </c>
      <c r="K68" s="95">
        <v>0.68514857</v>
      </c>
      <c r="L68" s="51">
        <v>533</v>
      </c>
      <c r="M68" s="53">
        <v>490</v>
      </c>
      <c r="N68" s="95">
        <v>48.91</v>
      </c>
      <c r="O68" s="95">
        <v>56.6074081632653</v>
      </c>
      <c r="P68" s="53">
        <v>403</v>
      </c>
      <c r="Q68" s="53">
        <v>458</v>
      </c>
      <c r="R68" s="51">
        <v>28</v>
      </c>
      <c r="S68" s="51">
        <v>28</v>
      </c>
      <c r="T68" s="102">
        <v>0</v>
      </c>
      <c r="U68" s="105">
        <v>12</v>
      </c>
      <c r="V68" s="51">
        <v>-43</v>
      </c>
      <c r="W68" s="51">
        <v>0</v>
      </c>
      <c r="X68" s="72">
        <f t="shared" ref="X68:X131" si="1">(Q68-P68)/P68</f>
        <v>0.136476426799007</v>
      </c>
      <c r="Y68" s="102"/>
      <c r="Z68" s="51" t="s">
        <v>43</v>
      </c>
      <c r="AA68" s="51">
        <v>750</v>
      </c>
      <c r="AB68" s="102">
        <v>2656</v>
      </c>
      <c r="AC68" s="80"/>
    </row>
    <row r="69" spans="1:29">
      <c r="A69" s="51">
        <v>67</v>
      </c>
      <c r="B69" s="51">
        <v>11446</v>
      </c>
      <c r="C69" s="51" t="s">
        <v>138</v>
      </c>
      <c r="D69" s="51">
        <v>104428</v>
      </c>
      <c r="E69" s="52" t="s">
        <v>137</v>
      </c>
      <c r="F69" s="51" t="s">
        <v>26</v>
      </c>
      <c r="G69" s="51">
        <v>1.7</v>
      </c>
      <c r="H69" s="95">
        <v>3.658252</v>
      </c>
      <c r="I69" s="95">
        <v>3.971243</v>
      </c>
      <c r="J69" s="95">
        <v>0.90350420074993</v>
      </c>
      <c r="K69" s="95">
        <v>0.99341167</v>
      </c>
      <c r="L69" s="51">
        <v>572</v>
      </c>
      <c r="M69" s="53">
        <v>600</v>
      </c>
      <c r="N69" s="95">
        <v>63.96</v>
      </c>
      <c r="O69" s="95">
        <v>66.1873833333333</v>
      </c>
      <c r="P69" s="53">
        <v>481</v>
      </c>
      <c r="Q69" s="53">
        <v>536</v>
      </c>
      <c r="R69" s="51">
        <v>29</v>
      </c>
      <c r="S69" s="51">
        <v>29</v>
      </c>
      <c r="T69" s="102">
        <v>0</v>
      </c>
      <c r="U69" s="51">
        <v>8</v>
      </c>
      <c r="V69" s="51">
        <v>-47</v>
      </c>
      <c r="W69" s="51">
        <v>0</v>
      </c>
      <c r="X69" s="72">
        <f t="shared" si="1"/>
        <v>0.114345114345114</v>
      </c>
      <c r="Y69" s="102"/>
      <c r="Z69" s="51" t="s">
        <v>43</v>
      </c>
      <c r="AA69" s="51">
        <v>750</v>
      </c>
      <c r="AB69" s="102">
        <v>2656</v>
      </c>
      <c r="AC69" s="80"/>
    </row>
    <row r="70" spans="1:29">
      <c r="A70" s="51">
        <v>68</v>
      </c>
      <c r="B70" s="51">
        <v>6472</v>
      </c>
      <c r="C70" s="51" t="s">
        <v>139</v>
      </c>
      <c r="D70" s="51">
        <v>104428</v>
      </c>
      <c r="E70" s="52" t="s">
        <v>137</v>
      </c>
      <c r="F70" s="51" t="s">
        <v>26</v>
      </c>
      <c r="G70" s="51">
        <v>8.4</v>
      </c>
      <c r="H70" s="95">
        <v>6.656908</v>
      </c>
      <c r="I70" s="95">
        <v>5.593793</v>
      </c>
      <c r="J70" s="95">
        <v>1.68040562698978</v>
      </c>
      <c r="K70" s="95">
        <v>1.32042348</v>
      </c>
      <c r="L70" s="51">
        <v>750</v>
      </c>
      <c r="M70" s="53">
        <v>675</v>
      </c>
      <c r="N70" s="95">
        <v>88.19</v>
      </c>
      <c r="O70" s="95">
        <v>82.8710074074074</v>
      </c>
      <c r="P70" s="53">
        <v>570</v>
      </c>
      <c r="Q70" s="53">
        <v>611</v>
      </c>
      <c r="R70" s="51">
        <v>28</v>
      </c>
      <c r="S70" s="51">
        <v>29</v>
      </c>
      <c r="T70" s="102">
        <v>1</v>
      </c>
      <c r="U70" s="51">
        <v>6</v>
      </c>
      <c r="V70" s="51">
        <v>-35</v>
      </c>
      <c r="W70" s="51">
        <v>0</v>
      </c>
      <c r="X70" s="72">
        <f t="shared" si="1"/>
        <v>0.0719298245614035</v>
      </c>
      <c r="Y70" s="102"/>
      <c r="Z70" s="51" t="s">
        <v>43</v>
      </c>
      <c r="AA70" s="51">
        <v>750</v>
      </c>
      <c r="AB70" s="102">
        <v>2656</v>
      </c>
      <c r="AC70" s="80"/>
    </row>
    <row r="71" spans="1:29">
      <c r="A71" s="51">
        <v>69</v>
      </c>
      <c r="B71" s="51">
        <v>4435</v>
      </c>
      <c r="C71" s="51" t="s">
        <v>140</v>
      </c>
      <c r="D71" s="51">
        <v>733</v>
      </c>
      <c r="E71" s="52" t="s">
        <v>141</v>
      </c>
      <c r="F71" s="51" t="s">
        <v>69</v>
      </c>
      <c r="G71" s="51">
        <v>19.5</v>
      </c>
      <c r="H71" s="95">
        <v>4.551578</v>
      </c>
      <c r="I71" s="95">
        <v>3.294012</v>
      </c>
      <c r="J71" s="95">
        <v>1.41920372083399</v>
      </c>
      <c r="K71" s="95">
        <v>0.92773076</v>
      </c>
      <c r="L71" s="51">
        <v>797</v>
      </c>
      <c r="M71" s="53">
        <v>573</v>
      </c>
      <c r="N71" s="95">
        <v>57.05</v>
      </c>
      <c r="O71" s="95">
        <v>57.4871204188482</v>
      </c>
      <c r="P71" s="53">
        <v>611</v>
      </c>
      <c r="Q71" s="53">
        <v>474</v>
      </c>
      <c r="R71" s="51">
        <v>28</v>
      </c>
      <c r="S71" s="51">
        <v>29</v>
      </c>
      <c r="T71" s="51">
        <v>1</v>
      </c>
      <c r="U71" s="51">
        <v>6</v>
      </c>
      <c r="V71" s="51">
        <v>143</v>
      </c>
      <c r="W71" s="51">
        <v>72</v>
      </c>
      <c r="X71" s="72">
        <f t="shared" si="1"/>
        <v>-0.224222585924714</v>
      </c>
      <c r="Y71" s="102"/>
      <c r="Z71" s="51" t="s">
        <v>43</v>
      </c>
      <c r="AA71" s="51">
        <v>750</v>
      </c>
      <c r="AB71" s="51">
        <v>2387</v>
      </c>
      <c r="AC71" s="80"/>
    </row>
    <row r="72" spans="1:29">
      <c r="A72" s="51">
        <v>70</v>
      </c>
      <c r="B72" s="51">
        <v>12164</v>
      </c>
      <c r="C72" s="51" t="s">
        <v>142</v>
      </c>
      <c r="D72" s="51">
        <v>103639</v>
      </c>
      <c r="E72" s="52" t="s">
        <v>143</v>
      </c>
      <c r="F72" s="51" t="s">
        <v>69</v>
      </c>
      <c r="G72" s="51">
        <v>0.8</v>
      </c>
      <c r="H72" s="95">
        <v>5.570233</v>
      </c>
      <c r="I72" s="95">
        <v>4.672557</v>
      </c>
      <c r="J72" s="95">
        <v>1.84440153455595</v>
      </c>
      <c r="K72" s="95">
        <v>1.49802223</v>
      </c>
      <c r="L72" s="51">
        <v>853</v>
      </c>
      <c r="M72" s="53">
        <v>850</v>
      </c>
      <c r="N72" s="95">
        <v>65.3</v>
      </c>
      <c r="O72" s="95">
        <v>54.9712588235294</v>
      </c>
      <c r="P72" s="53">
        <v>589</v>
      </c>
      <c r="Q72" s="53">
        <v>627</v>
      </c>
      <c r="R72" s="51">
        <v>29</v>
      </c>
      <c r="S72" s="51">
        <v>31</v>
      </c>
      <c r="T72" s="102">
        <v>2</v>
      </c>
      <c r="U72" s="105">
        <v>12</v>
      </c>
      <c r="V72" s="51">
        <v>-26</v>
      </c>
      <c r="W72" s="51">
        <v>0</v>
      </c>
      <c r="X72" s="72">
        <f t="shared" si="1"/>
        <v>0.0645161290322581</v>
      </c>
      <c r="Y72" s="102"/>
      <c r="Z72" s="51" t="s">
        <v>33</v>
      </c>
      <c r="AA72" s="51">
        <v>800</v>
      </c>
      <c r="AB72" s="102">
        <v>3204</v>
      </c>
      <c r="AC72" s="80"/>
    </row>
    <row r="73" spans="1:29">
      <c r="A73" s="51">
        <v>71</v>
      </c>
      <c r="B73" s="51">
        <v>12490</v>
      </c>
      <c r="C73" s="51" t="s">
        <v>144</v>
      </c>
      <c r="D73" s="51">
        <v>707</v>
      </c>
      <c r="E73" s="52" t="s">
        <v>145</v>
      </c>
      <c r="F73" s="51" t="s">
        <v>69</v>
      </c>
      <c r="G73" s="51">
        <v>0.5</v>
      </c>
      <c r="H73" s="95">
        <v>2.346341</v>
      </c>
      <c r="I73" s="95">
        <v>2.193772</v>
      </c>
      <c r="J73" s="95">
        <v>0.727312489821841</v>
      </c>
      <c r="K73" s="95">
        <v>0.47495724</v>
      </c>
      <c r="L73" s="51">
        <v>630</v>
      </c>
      <c r="M73" s="53">
        <v>480</v>
      </c>
      <c r="N73" s="95">
        <v>36.68</v>
      </c>
      <c r="O73" s="95">
        <v>45.7035833333333</v>
      </c>
      <c r="P73" s="53">
        <v>422</v>
      </c>
      <c r="Q73" s="53">
        <v>407</v>
      </c>
      <c r="R73" s="51">
        <v>27</v>
      </c>
      <c r="S73" s="51">
        <v>25</v>
      </c>
      <c r="T73" s="51">
        <v>-2</v>
      </c>
      <c r="U73" s="51">
        <v>12</v>
      </c>
      <c r="V73" s="51">
        <v>27</v>
      </c>
      <c r="W73" s="51">
        <v>36</v>
      </c>
      <c r="X73" s="72">
        <f t="shared" si="1"/>
        <v>-0.0355450236966825</v>
      </c>
      <c r="Y73" s="102"/>
      <c r="Z73" s="51" t="s">
        <v>94</v>
      </c>
      <c r="AA73" s="51">
        <v>850</v>
      </c>
      <c r="AB73" s="51">
        <v>4428</v>
      </c>
      <c r="AC73" s="80"/>
    </row>
    <row r="74" spans="1:29">
      <c r="A74" s="51">
        <v>72</v>
      </c>
      <c r="B74" s="51">
        <v>12454</v>
      </c>
      <c r="C74" s="51" t="s">
        <v>146</v>
      </c>
      <c r="D74" s="51">
        <v>103639</v>
      </c>
      <c r="E74" s="52" t="s">
        <v>143</v>
      </c>
      <c r="F74" s="51" t="s">
        <v>69</v>
      </c>
      <c r="G74" s="51">
        <v>0.5</v>
      </c>
      <c r="H74" s="95">
        <v>2.177191</v>
      </c>
      <c r="I74" s="95">
        <v>1.856387</v>
      </c>
      <c r="J74" s="95">
        <v>0.622939005220029</v>
      </c>
      <c r="K74" s="95">
        <v>0.3684022</v>
      </c>
      <c r="L74" s="51">
        <v>510</v>
      </c>
      <c r="M74" s="53">
        <v>478</v>
      </c>
      <c r="N74" s="95">
        <v>42.69</v>
      </c>
      <c r="O74" s="95">
        <v>38.8365481171548</v>
      </c>
      <c r="P74" s="53">
        <v>396</v>
      </c>
      <c r="Q74" s="53">
        <v>401</v>
      </c>
      <c r="R74" s="51">
        <v>28</v>
      </c>
      <c r="S74" s="51">
        <v>30</v>
      </c>
      <c r="T74" s="51">
        <v>2</v>
      </c>
      <c r="U74" s="51">
        <v>12</v>
      </c>
      <c r="V74" s="51">
        <v>7</v>
      </c>
      <c r="W74" s="51">
        <v>21</v>
      </c>
      <c r="X74" s="72">
        <f t="shared" si="1"/>
        <v>0.0126262626262626</v>
      </c>
      <c r="Y74" s="102"/>
      <c r="Z74" s="51" t="s">
        <v>33</v>
      </c>
      <c r="AA74" s="51">
        <v>800</v>
      </c>
      <c r="AB74" s="51">
        <v>3204</v>
      </c>
      <c r="AC74" s="80"/>
    </row>
    <row r="75" spans="1:29">
      <c r="A75" s="51">
        <v>73</v>
      </c>
      <c r="B75" s="51">
        <v>4325</v>
      </c>
      <c r="C75" s="51" t="s">
        <v>147</v>
      </c>
      <c r="D75" s="51">
        <v>730</v>
      </c>
      <c r="E75" s="52" t="s">
        <v>148</v>
      </c>
      <c r="F75" s="51" t="s">
        <v>42</v>
      </c>
      <c r="G75" s="51">
        <v>7.7</v>
      </c>
      <c r="H75" s="95">
        <v>6.129223</v>
      </c>
      <c r="I75" s="95">
        <v>4.375503</v>
      </c>
      <c r="J75" s="95">
        <v>1.71744307851637</v>
      </c>
      <c r="K75" s="95">
        <v>1.10726397</v>
      </c>
      <c r="L75" s="51">
        <v>728</v>
      </c>
      <c r="M75" s="53">
        <v>606</v>
      </c>
      <c r="N75" s="95">
        <v>84.31</v>
      </c>
      <c r="O75" s="95">
        <v>72.2030198019802</v>
      </c>
      <c r="P75" s="53">
        <v>499</v>
      </c>
      <c r="Q75" s="53">
        <v>486</v>
      </c>
      <c r="R75" s="51">
        <v>29</v>
      </c>
      <c r="S75" s="51">
        <v>28</v>
      </c>
      <c r="T75" s="51">
        <v>-1</v>
      </c>
      <c r="U75" s="51">
        <v>6</v>
      </c>
      <c r="V75" s="51">
        <v>19</v>
      </c>
      <c r="W75" s="51">
        <v>36</v>
      </c>
      <c r="X75" s="72">
        <f t="shared" si="1"/>
        <v>-0.0260521042084168</v>
      </c>
      <c r="Y75" s="102"/>
      <c r="Z75" s="51" t="s">
        <v>94</v>
      </c>
      <c r="AA75" s="51">
        <v>850</v>
      </c>
      <c r="AB75" s="51">
        <v>4159</v>
      </c>
      <c r="AC75" s="80"/>
    </row>
    <row r="76" spans="1:29">
      <c r="A76" s="51">
        <v>74</v>
      </c>
      <c r="B76" s="51">
        <v>12449</v>
      </c>
      <c r="C76" s="51" t="s">
        <v>149</v>
      </c>
      <c r="D76" s="51">
        <v>103199</v>
      </c>
      <c r="E76" s="52" t="s">
        <v>150</v>
      </c>
      <c r="F76" s="51" t="s">
        <v>42</v>
      </c>
      <c r="G76" s="51">
        <v>0.5</v>
      </c>
      <c r="H76" s="95">
        <v>3.55385</v>
      </c>
      <c r="I76" s="95">
        <v>3.315273</v>
      </c>
      <c r="J76" s="95">
        <v>0.765329360030024</v>
      </c>
      <c r="K76" s="95">
        <v>0.57554197</v>
      </c>
      <c r="L76" s="51">
        <v>1151</v>
      </c>
      <c r="M76" s="53">
        <v>1129</v>
      </c>
      <c r="N76" s="95">
        <v>30.88</v>
      </c>
      <c r="O76" s="95">
        <v>29.3646855624446</v>
      </c>
      <c r="P76" s="53">
        <v>586</v>
      </c>
      <c r="Q76" s="53">
        <v>644</v>
      </c>
      <c r="R76" s="51">
        <v>29</v>
      </c>
      <c r="S76" s="51">
        <v>31</v>
      </c>
      <c r="T76" s="51">
        <v>2</v>
      </c>
      <c r="U76" s="105">
        <v>12</v>
      </c>
      <c r="V76" s="51">
        <v>-46</v>
      </c>
      <c r="W76" s="51">
        <v>0</v>
      </c>
      <c r="X76" s="72">
        <f t="shared" si="1"/>
        <v>0.0989761092150171</v>
      </c>
      <c r="Y76" s="102"/>
      <c r="Z76" s="51" t="s">
        <v>94</v>
      </c>
      <c r="AA76" s="51">
        <v>850</v>
      </c>
      <c r="AB76" s="102">
        <v>4168</v>
      </c>
      <c r="AC76" s="80"/>
    </row>
    <row r="77" spans="1:29">
      <c r="A77" s="51">
        <v>75</v>
      </c>
      <c r="B77" s="51">
        <v>11796</v>
      </c>
      <c r="C77" s="51" t="s">
        <v>151</v>
      </c>
      <c r="D77" s="51">
        <v>103199</v>
      </c>
      <c r="E77" s="52" t="s">
        <v>150</v>
      </c>
      <c r="F77" s="51" t="s">
        <v>42</v>
      </c>
      <c r="G77" s="51">
        <v>1.4</v>
      </c>
      <c r="H77" s="95">
        <v>7.316854</v>
      </c>
      <c r="I77" s="95">
        <v>5.695921</v>
      </c>
      <c r="J77" s="95">
        <v>2.23877912150195</v>
      </c>
      <c r="K77" s="95">
        <v>1.64274002</v>
      </c>
      <c r="L77" s="51">
        <v>1186</v>
      </c>
      <c r="M77" s="53">
        <v>1070</v>
      </c>
      <c r="N77" s="95">
        <v>60.89</v>
      </c>
      <c r="O77" s="95">
        <v>53.2329065420561</v>
      </c>
      <c r="P77" s="53">
        <v>670</v>
      </c>
      <c r="Q77" s="53">
        <v>724</v>
      </c>
      <c r="R77" s="51">
        <v>26</v>
      </c>
      <c r="S77" s="51">
        <v>29</v>
      </c>
      <c r="T77" s="51">
        <v>3</v>
      </c>
      <c r="U77" s="51">
        <v>8</v>
      </c>
      <c r="V77" s="51">
        <v>-46</v>
      </c>
      <c r="W77" s="51">
        <v>0</v>
      </c>
      <c r="X77" s="72">
        <f t="shared" si="1"/>
        <v>0.0805970149253731</v>
      </c>
      <c r="Y77" s="102"/>
      <c r="Z77" s="51" t="s">
        <v>94</v>
      </c>
      <c r="AA77" s="51">
        <v>850</v>
      </c>
      <c r="AB77" s="102">
        <v>4168</v>
      </c>
      <c r="AC77" s="80"/>
    </row>
    <row r="78" spans="1:29">
      <c r="A78" s="51">
        <v>76</v>
      </c>
      <c r="B78" s="51">
        <v>6306</v>
      </c>
      <c r="C78" s="51" t="s">
        <v>152</v>
      </c>
      <c r="D78" s="51">
        <v>103199</v>
      </c>
      <c r="E78" s="52" t="s">
        <v>150</v>
      </c>
      <c r="F78" s="51" t="s">
        <v>42</v>
      </c>
      <c r="G78" s="51">
        <v>2.7</v>
      </c>
      <c r="H78" s="95">
        <v>7.132931</v>
      </c>
      <c r="I78" s="95">
        <v>5.735902</v>
      </c>
      <c r="J78" s="95">
        <v>2.40951874608538</v>
      </c>
      <c r="K78" s="95">
        <v>1.97096515</v>
      </c>
      <c r="L78" s="51">
        <v>1383</v>
      </c>
      <c r="M78" s="53">
        <v>1251</v>
      </c>
      <c r="N78" s="95">
        <v>51.58</v>
      </c>
      <c r="O78" s="95">
        <v>45.8505355715428</v>
      </c>
      <c r="P78" s="53">
        <v>772</v>
      </c>
      <c r="Q78" s="53">
        <v>845</v>
      </c>
      <c r="R78" s="51">
        <v>29</v>
      </c>
      <c r="S78" s="51">
        <v>30</v>
      </c>
      <c r="T78" s="102">
        <v>1</v>
      </c>
      <c r="U78" s="51">
        <v>6</v>
      </c>
      <c r="V78" s="51">
        <v>-67</v>
      </c>
      <c r="W78" s="51">
        <v>0</v>
      </c>
      <c r="X78" s="72">
        <f t="shared" si="1"/>
        <v>0.094559585492228</v>
      </c>
      <c r="Y78" s="102"/>
      <c r="Z78" s="51" t="s">
        <v>94</v>
      </c>
      <c r="AA78" s="51">
        <v>850</v>
      </c>
      <c r="AB78" s="102">
        <v>4168</v>
      </c>
      <c r="AC78" s="80"/>
    </row>
    <row r="79" spans="1:30">
      <c r="A79" s="51">
        <v>77</v>
      </c>
      <c r="B79" s="51">
        <v>12528</v>
      </c>
      <c r="C79" s="51" t="s">
        <v>153</v>
      </c>
      <c r="D79" s="51">
        <v>103198</v>
      </c>
      <c r="E79" s="52" t="s">
        <v>154</v>
      </c>
      <c r="F79" s="51" t="s">
        <v>42</v>
      </c>
      <c r="G79" s="51">
        <v>0.4</v>
      </c>
      <c r="H79" s="95">
        <v>2.559679</v>
      </c>
      <c r="I79" s="95">
        <v>3.216024</v>
      </c>
      <c r="J79" s="95">
        <v>0.666059954673988</v>
      </c>
      <c r="K79" s="95">
        <v>0.74639973</v>
      </c>
      <c r="L79" s="51">
        <v>601</v>
      </c>
      <c r="M79" s="53">
        <v>744</v>
      </c>
      <c r="N79" s="95">
        <v>42.56</v>
      </c>
      <c r="O79" s="95">
        <v>43.2261290322581</v>
      </c>
      <c r="P79" s="53">
        <v>425</v>
      </c>
      <c r="Q79" s="53">
        <v>572</v>
      </c>
      <c r="R79" s="51">
        <v>27</v>
      </c>
      <c r="S79" s="51">
        <v>29</v>
      </c>
      <c r="T79" s="51">
        <v>2</v>
      </c>
      <c r="U79" s="105">
        <v>12</v>
      </c>
      <c r="V79" s="51">
        <v>-135</v>
      </c>
      <c r="W79" s="51">
        <v>0</v>
      </c>
      <c r="X79" s="72">
        <f t="shared" si="1"/>
        <v>0.345882352941176</v>
      </c>
      <c r="Y79" s="102"/>
      <c r="Z79" s="51" t="s">
        <v>94</v>
      </c>
      <c r="AA79" s="51">
        <v>850</v>
      </c>
      <c r="AB79" s="102">
        <v>4227</v>
      </c>
      <c r="AC79" s="104">
        <f>VLOOKUP(B79,'[2]各门店员工动销考核（12.31）'!$B$1:$X$65536,23,0)</f>
        <v>0.0598503740648379</v>
      </c>
      <c r="AD79" s="80" t="e">
        <f>VLOOKUP(D79,#REF!,12,0)</f>
        <v>#REF!</v>
      </c>
    </row>
    <row r="80" spans="1:29">
      <c r="A80" s="51">
        <v>78</v>
      </c>
      <c r="B80" s="51">
        <v>12480</v>
      </c>
      <c r="C80" s="51" t="s">
        <v>155</v>
      </c>
      <c r="D80" s="51">
        <v>103198</v>
      </c>
      <c r="E80" s="52" t="s">
        <v>154</v>
      </c>
      <c r="F80" s="51" t="s">
        <v>42</v>
      </c>
      <c r="G80" s="51">
        <v>0.5</v>
      </c>
      <c r="H80" s="95">
        <v>3.807038</v>
      </c>
      <c r="I80" s="95">
        <v>3.611604</v>
      </c>
      <c r="J80" s="95">
        <v>0.898322968363972</v>
      </c>
      <c r="K80" s="95">
        <v>0.74971761</v>
      </c>
      <c r="L80" s="51">
        <v>866</v>
      </c>
      <c r="M80" s="53">
        <v>904</v>
      </c>
      <c r="N80" s="95">
        <v>43.96</v>
      </c>
      <c r="O80" s="95">
        <v>39.9513716814159</v>
      </c>
      <c r="P80" s="53">
        <v>582</v>
      </c>
      <c r="Q80" s="53">
        <v>660</v>
      </c>
      <c r="R80" s="51">
        <v>29</v>
      </c>
      <c r="S80" s="51">
        <v>29</v>
      </c>
      <c r="T80" s="102">
        <v>0</v>
      </c>
      <c r="U80" s="105">
        <v>12</v>
      </c>
      <c r="V80" s="51">
        <v>-66</v>
      </c>
      <c r="W80" s="51">
        <v>0</v>
      </c>
      <c r="X80" s="72">
        <f t="shared" si="1"/>
        <v>0.134020618556701</v>
      </c>
      <c r="Y80" s="102"/>
      <c r="Z80" s="51" t="s">
        <v>94</v>
      </c>
      <c r="AA80" s="51">
        <v>850</v>
      </c>
      <c r="AB80" s="102">
        <v>4227</v>
      </c>
      <c r="AC80" s="80"/>
    </row>
    <row r="81" spans="1:29">
      <c r="A81" s="51">
        <v>79</v>
      </c>
      <c r="B81" s="51">
        <v>12208</v>
      </c>
      <c r="C81" s="51" t="s">
        <v>156</v>
      </c>
      <c r="D81" s="51">
        <v>103198</v>
      </c>
      <c r="E81" s="52" t="s">
        <v>154</v>
      </c>
      <c r="F81" s="51" t="s">
        <v>42</v>
      </c>
      <c r="G81" s="95">
        <v>0.651411593099956</v>
      </c>
      <c r="H81" s="95">
        <v>5.591337</v>
      </c>
      <c r="I81" s="95">
        <v>1.465337</v>
      </c>
      <c r="J81" s="95">
        <v>1.31365606429996</v>
      </c>
      <c r="K81" s="95">
        <v>0.28699047</v>
      </c>
      <c r="L81" s="51">
        <v>1004</v>
      </c>
      <c r="M81" s="53">
        <v>300</v>
      </c>
      <c r="N81" s="95">
        <v>55.69</v>
      </c>
      <c r="O81" s="95">
        <v>48.8445666666667</v>
      </c>
      <c r="P81" s="53">
        <v>630</v>
      </c>
      <c r="Q81" s="53">
        <v>305</v>
      </c>
      <c r="R81" s="51">
        <v>28</v>
      </c>
      <c r="S81" s="51">
        <v>12</v>
      </c>
      <c r="T81" s="102">
        <v>-16</v>
      </c>
      <c r="U81" s="105">
        <v>12</v>
      </c>
      <c r="V81" s="53">
        <v>-23</v>
      </c>
      <c r="W81" s="51">
        <v>0</v>
      </c>
      <c r="X81" s="72">
        <f t="shared" si="1"/>
        <v>-0.515873015873016</v>
      </c>
      <c r="Y81" s="102" t="s">
        <v>157</v>
      </c>
      <c r="Z81" s="51" t="s">
        <v>94</v>
      </c>
      <c r="AA81" s="51">
        <v>850</v>
      </c>
      <c r="AB81" s="102">
        <v>4227</v>
      </c>
      <c r="AC81" s="80"/>
    </row>
    <row r="82" spans="1:29">
      <c r="A82" s="51">
        <v>80</v>
      </c>
      <c r="B82" s="51">
        <v>12508</v>
      </c>
      <c r="C82" s="51" t="s">
        <v>158</v>
      </c>
      <c r="D82" s="51">
        <v>103198</v>
      </c>
      <c r="E82" s="52" t="s">
        <v>154</v>
      </c>
      <c r="F82" s="51" t="s">
        <v>42</v>
      </c>
      <c r="G82" s="51">
        <v>0.5</v>
      </c>
      <c r="H82" s="95">
        <v>4.282537</v>
      </c>
      <c r="I82" s="95">
        <v>4.207705</v>
      </c>
      <c r="J82" s="95">
        <v>0.90243734945561</v>
      </c>
      <c r="K82" s="95">
        <v>0.94725055</v>
      </c>
      <c r="L82" s="51">
        <v>920</v>
      </c>
      <c r="M82" s="53">
        <v>788</v>
      </c>
      <c r="N82" s="95">
        <v>46.55</v>
      </c>
      <c r="O82" s="95">
        <v>53.3972715736041</v>
      </c>
      <c r="P82" s="53">
        <v>617</v>
      </c>
      <c r="Q82" s="53">
        <v>644</v>
      </c>
      <c r="R82" s="51">
        <v>28</v>
      </c>
      <c r="S82" s="51">
        <v>28</v>
      </c>
      <c r="T82" s="102">
        <v>0</v>
      </c>
      <c r="U82" s="105">
        <v>12</v>
      </c>
      <c r="V82" s="51">
        <v>-15</v>
      </c>
      <c r="W82" s="51">
        <v>0</v>
      </c>
      <c r="X82" s="72">
        <f t="shared" si="1"/>
        <v>0.0437601296596434</v>
      </c>
      <c r="Y82" s="102"/>
      <c r="Z82" s="51" t="s">
        <v>94</v>
      </c>
      <c r="AA82" s="51">
        <v>850</v>
      </c>
      <c r="AB82" s="102">
        <v>4227</v>
      </c>
      <c r="AC82" s="80"/>
    </row>
    <row r="83" spans="1:29">
      <c r="A83" s="51">
        <v>81</v>
      </c>
      <c r="B83" s="51">
        <v>12566</v>
      </c>
      <c r="C83" s="51" t="s">
        <v>159</v>
      </c>
      <c r="D83" s="51">
        <v>385</v>
      </c>
      <c r="E83" s="52" t="s">
        <v>160</v>
      </c>
      <c r="F83" s="51" t="s">
        <v>37</v>
      </c>
      <c r="G83" s="51">
        <v>0.4</v>
      </c>
      <c r="H83" s="95">
        <v>7.67364</v>
      </c>
      <c r="I83" s="95">
        <v>4.667623</v>
      </c>
      <c r="J83" s="95">
        <v>1.86808895055734</v>
      </c>
      <c r="K83" s="95">
        <v>1.12120736</v>
      </c>
      <c r="L83" s="51">
        <v>986</v>
      </c>
      <c r="M83" s="53">
        <v>773</v>
      </c>
      <c r="N83" s="95">
        <v>77.83</v>
      </c>
      <c r="O83" s="95">
        <v>60.3832212160414</v>
      </c>
      <c r="P83" s="53">
        <v>612</v>
      </c>
      <c r="Q83" s="53">
        <v>570</v>
      </c>
      <c r="R83" s="51">
        <v>27</v>
      </c>
      <c r="S83" s="51">
        <v>28</v>
      </c>
      <c r="T83" s="51">
        <v>1</v>
      </c>
      <c r="U83" s="51">
        <v>12</v>
      </c>
      <c r="V83" s="51">
        <v>54</v>
      </c>
      <c r="W83" s="51">
        <v>48</v>
      </c>
      <c r="X83" s="72">
        <f t="shared" si="1"/>
        <v>-0.0686274509803922</v>
      </c>
      <c r="Y83" s="102"/>
      <c r="Z83" s="51" t="s">
        <v>33</v>
      </c>
      <c r="AA83" s="51">
        <v>800</v>
      </c>
      <c r="AB83" s="51">
        <v>3872</v>
      </c>
      <c r="AC83" s="80"/>
    </row>
    <row r="84" spans="1:29">
      <c r="A84" s="51">
        <v>82</v>
      </c>
      <c r="B84" s="51">
        <v>12347</v>
      </c>
      <c r="C84" s="51" t="s">
        <v>161</v>
      </c>
      <c r="D84" s="51">
        <v>102935</v>
      </c>
      <c r="E84" s="52" t="s">
        <v>162</v>
      </c>
      <c r="F84" s="51" t="s">
        <v>31</v>
      </c>
      <c r="G84" s="51">
        <v>0.6</v>
      </c>
      <c r="H84" s="95">
        <v>3.314924</v>
      </c>
      <c r="I84" s="95">
        <v>2.665453</v>
      </c>
      <c r="J84" s="95">
        <v>1.06810657791542</v>
      </c>
      <c r="K84" s="95">
        <v>0.79392684</v>
      </c>
      <c r="L84" s="51">
        <v>619</v>
      </c>
      <c r="M84" s="53">
        <v>585</v>
      </c>
      <c r="N84" s="95">
        <v>53.55</v>
      </c>
      <c r="O84" s="95">
        <v>45.5632991452991</v>
      </c>
      <c r="P84" s="53">
        <v>413</v>
      </c>
      <c r="Q84" s="53">
        <v>476</v>
      </c>
      <c r="R84" s="51">
        <v>26</v>
      </c>
      <c r="S84" s="51">
        <v>27</v>
      </c>
      <c r="T84" s="102">
        <v>1</v>
      </c>
      <c r="U84" s="105">
        <v>12</v>
      </c>
      <c r="V84" s="51">
        <v>-51</v>
      </c>
      <c r="W84" s="51">
        <v>0</v>
      </c>
      <c r="X84" s="72">
        <f t="shared" si="1"/>
        <v>0.152542372881356</v>
      </c>
      <c r="Y84" s="102"/>
      <c r="Z84" s="51" t="s">
        <v>43</v>
      </c>
      <c r="AA84" s="51">
        <v>750</v>
      </c>
      <c r="AB84" s="102">
        <v>2920</v>
      </c>
      <c r="AC84" s="80"/>
    </row>
    <row r="85" spans="1:29">
      <c r="A85" s="51">
        <v>83</v>
      </c>
      <c r="B85" s="51">
        <v>11844</v>
      </c>
      <c r="C85" s="51" t="s">
        <v>163</v>
      </c>
      <c r="D85" s="51">
        <v>102935</v>
      </c>
      <c r="E85" s="52" t="s">
        <v>162</v>
      </c>
      <c r="F85" s="51" t="s">
        <v>31</v>
      </c>
      <c r="G85" s="51">
        <v>1.3</v>
      </c>
      <c r="H85" s="95">
        <v>4.238332</v>
      </c>
      <c r="I85" s="95">
        <v>3.623145</v>
      </c>
      <c r="J85" s="95">
        <v>1.349168581505</v>
      </c>
      <c r="K85" s="95">
        <v>1.10297952</v>
      </c>
      <c r="L85" s="51">
        <v>724</v>
      </c>
      <c r="M85" s="53">
        <v>660</v>
      </c>
      <c r="N85" s="95">
        <v>58.54</v>
      </c>
      <c r="O85" s="95">
        <v>54.8961363636364</v>
      </c>
      <c r="P85" s="53">
        <v>480</v>
      </c>
      <c r="Q85" s="53">
        <v>500</v>
      </c>
      <c r="R85" s="51">
        <v>26</v>
      </c>
      <c r="S85" s="51">
        <v>30</v>
      </c>
      <c r="T85" s="102">
        <v>4</v>
      </c>
      <c r="U85" s="51">
        <v>8</v>
      </c>
      <c r="V85" s="51">
        <v>-12</v>
      </c>
      <c r="W85" s="51">
        <v>0</v>
      </c>
      <c r="X85" s="72">
        <f t="shared" si="1"/>
        <v>0.0416666666666667</v>
      </c>
      <c r="Y85" s="102"/>
      <c r="Z85" s="51" t="s">
        <v>43</v>
      </c>
      <c r="AA85" s="51">
        <v>750</v>
      </c>
      <c r="AB85" s="102">
        <v>2920</v>
      </c>
      <c r="AC85" s="80"/>
    </row>
    <row r="86" spans="1:29">
      <c r="A86" s="51">
        <v>84</v>
      </c>
      <c r="B86" s="51">
        <v>12556</v>
      </c>
      <c r="C86" s="51" t="s">
        <v>164</v>
      </c>
      <c r="D86" s="51">
        <v>102567</v>
      </c>
      <c r="E86" s="52" t="s">
        <v>165</v>
      </c>
      <c r="F86" s="51" t="s">
        <v>37</v>
      </c>
      <c r="G86" s="51">
        <v>0.4</v>
      </c>
      <c r="H86" s="95">
        <v>2.586563</v>
      </c>
      <c r="I86" s="95">
        <v>1.576442</v>
      </c>
      <c r="J86" s="95">
        <v>0.69682305870006</v>
      </c>
      <c r="K86" s="95">
        <v>0.39968219</v>
      </c>
      <c r="L86" s="51">
        <v>404</v>
      </c>
      <c r="M86" s="53">
        <v>283</v>
      </c>
      <c r="N86" s="95">
        <v>64.02</v>
      </c>
      <c r="O86" s="95">
        <v>55.7046643109541</v>
      </c>
      <c r="P86" s="53">
        <v>364</v>
      </c>
      <c r="Q86" s="53">
        <v>308</v>
      </c>
      <c r="R86" s="51">
        <v>25</v>
      </c>
      <c r="S86" s="51">
        <v>24</v>
      </c>
      <c r="T86" s="51">
        <v>-1</v>
      </c>
      <c r="U86" s="51">
        <v>12</v>
      </c>
      <c r="V86" s="51">
        <v>53</v>
      </c>
      <c r="W86" s="51">
        <v>48</v>
      </c>
      <c r="X86" s="72">
        <f t="shared" si="1"/>
        <v>-0.153846153846154</v>
      </c>
      <c r="Y86" s="102" t="s">
        <v>166</v>
      </c>
      <c r="Z86" s="51" t="s">
        <v>28</v>
      </c>
      <c r="AA86" s="51">
        <v>700</v>
      </c>
      <c r="AB86" s="51">
        <v>1208</v>
      </c>
      <c r="AC86" s="80"/>
    </row>
    <row r="87" spans="1:29">
      <c r="A87" s="51">
        <v>85</v>
      </c>
      <c r="B87" s="51">
        <v>12213</v>
      </c>
      <c r="C87" s="51" t="s">
        <v>167</v>
      </c>
      <c r="D87" s="51">
        <v>733</v>
      </c>
      <c r="E87" s="52" t="s">
        <v>141</v>
      </c>
      <c r="F87" s="51" t="s">
        <v>69</v>
      </c>
      <c r="G87" s="51">
        <v>0.7</v>
      </c>
      <c r="H87" s="95">
        <v>3.235675</v>
      </c>
      <c r="I87" s="95">
        <v>2.378329</v>
      </c>
      <c r="J87" s="95">
        <v>0.93921994949995</v>
      </c>
      <c r="K87" s="95">
        <v>0.68911449</v>
      </c>
      <c r="L87" s="51">
        <v>733</v>
      </c>
      <c r="M87" s="53">
        <v>519</v>
      </c>
      <c r="N87" s="95">
        <v>44.14</v>
      </c>
      <c r="O87" s="95">
        <v>45.8252215799615</v>
      </c>
      <c r="P87" s="53">
        <v>541</v>
      </c>
      <c r="Q87" s="53">
        <v>463</v>
      </c>
      <c r="R87" s="51">
        <v>29</v>
      </c>
      <c r="S87" s="51">
        <v>28</v>
      </c>
      <c r="T87" s="51">
        <v>-1</v>
      </c>
      <c r="U87" s="51">
        <v>12</v>
      </c>
      <c r="V87" s="51">
        <v>71</v>
      </c>
      <c r="W87" s="51">
        <v>36</v>
      </c>
      <c r="X87" s="72">
        <f t="shared" si="1"/>
        <v>-0.144177449168207</v>
      </c>
      <c r="Y87" s="102" t="s">
        <v>168</v>
      </c>
      <c r="Z87" s="51" t="s">
        <v>43</v>
      </c>
      <c r="AA87" s="51">
        <v>750</v>
      </c>
      <c r="AB87" s="51">
        <v>2387</v>
      </c>
      <c r="AC87" s="80"/>
    </row>
    <row r="88" spans="1:29">
      <c r="A88" s="51">
        <v>86</v>
      </c>
      <c r="B88" s="51">
        <v>4117</v>
      </c>
      <c r="C88" s="51" t="s">
        <v>169</v>
      </c>
      <c r="D88" s="51">
        <v>102934</v>
      </c>
      <c r="E88" s="52" t="s">
        <v>170</v>
      </c>
      <c r="F88" s="51" t="s">
        <v>42</v>
      </c>
      <c r="G88" s="51">
        <v>13.4</v>
      </c>
      <c r="H88" s="95">
        <v>8.693807</v>
      </c>
      <c r="I88" s="95">
        <v>6.594</v>
      </c>
      <c r="J88" s="95">
        <v>1.89197161293672</v>
      </c>
      <c r="K88" s="95">
        <v>1.50051026</v>
      </c>
      <c r="L88" s="51">
        <v>986</v>
      </c>
      <c r="M88" s="53">
        <v>840</v>
      </c>
      <c r="N88" s="95">
        <v>87.69</v>
      </c>
      <c r="O88" s="95">
        <v>78.5</v>
      </c>
      <c r="P88" s="53">
        <v>682</v>
      </c>
      <c r="Q88" s="53">
        <v>725</v>
      </c>
      <c r="R88" s="51">
        <v>26</v>
      </c>
      <c r="S88" s="51">
        <v>27</v>
      </c>
      <c r="T88" s="102">
        <v>1</v>
      </c>
      <c r="U88" s="51">
        <v>6</v>
      </c>
      <c r="V88" s="51">
        <v>-37</v>
      </c>
      <c r="W88" s="51">
        <v>0</v>
      </c>
      <c r="X88" s="72">
        <f t="shared" si="1"/>
        <v>0.063049853372434</v>
      </c>
      <c r="Y88" s="102"/>
      <c r="Z88" s="51" t="s">
        <v>94</v>
      </c>
      <c r="AA88" s="51">
        <v>850</v>
      </c>
      <c r="AB88" s="102">
        <v>4302</v>
      </c>
      <c r="AC88" s="80"/>
    </row>
    <row r="89" spans="1:29">
      <c r="A89" s="51">
        <v>87</v>
      </c>
      <c r="B89" s="51">
        <v>12185</v>
      </c>
      <c r="C89" s="51" t="s">
        <v>171</v>
      </c>
      <c r="D89" s="51">
        <v>102934</v>
      </c>
      <c r="E89" s="52" t="s">
        <v>170</v>
      </c>
      <c r="F89" s="51" t="s">
        <v>42</v>
      </c>
      <c r="G89" s="51">
        <v>0.8</v>
      </c>
      <c r="H89" s="95">
        <v>6.486686</v>
      </c>
      <c r="I89" s="95">
        <v>5.773543</v>
      </c>
      <c r="J89" s="95">
        <v>1.80045089093593</v>
      </c>
      <c r="K89" s="95">
        <v>1.41348067</v>
      </c>
      <c r="L89" s="51">
        <v>903</v>
      </c>
      <c r="M89" s="53">
        <v>862</v>
      </c>
      <c r="N89" s="95">
        <v>71.83</v>
      </c>
      <c r="O89" s="95">
        <v>66.9784570765661</v>
      </c>
      <c r="P89" s="53">
        <v>644</v>
      </c>
      <c r="Q89" s="53">
        <v>667</v>
      </c>
      <c r="R89" s="51">
        <v>29</v>
      </c>
      <c r="S89" s="51">
        <v>26</v>
      </c>
      <c r="T89" s="102">
        <v>-3</v>
      </c>
      <c r="U89" s="105">
        <v>12</v>
      </c>
      <c r="V89" s="51">
        <v>-11</v>
      </c>
      <c r="W89" s="51">
        <v>0</v>
      </c>
      <c r="X89" s="72">
        <f t="shared" si="1"/>
        <v>0.0357142857142857</v>
      </c>
      <c r="Y89" s="102"/>
      <c r="Z89" s="51" t="s">
        <v>94</v>
      </c>
      <c r="AA89" s="51">
        <v>850</v>
      </c>
      <c r="AB89" s="102">
        <v>4302</v>
      </c>
      <c r="AC89" s="80"/>
    </row>
    <row r="90" spans="1:29">
      <c r="A90" s="51">
        <v>88</v>
      </c>
      <c r="B90" s="51">
        <v>12473</v>
      </c>
      <c r="C90" s="51" t="s">
        <v>172</v>
      </c>
      <c r="D90" s="51">
        <v>102934</v>
      </c>
      <c r="E90" s="52" t="s">
        <v>170</v>
      </c>
      <c r="F90" s="51" t="s">
        <v>42</v>
      </c>
      <c r="G90" s="51">
        <v>0.5</v>
      </c>
      <c r="H90" s="95">
        <v>3.971471</v>
      </c>
      <c r="I90" s="95">
        <v>3.427496</v>
      </c>
      <c r="J90" s="95">
        <v>1.0144238719698</v>
      </c>
      <c r="K90" s="95">
        <v>0.71298644</v>
      </c>
      <c r="L90" s="51">
        <v>747</v>
      </c>
      <c r="M90" s="53">
        <v>640</v>
      </c>
      <c r="N90" s="95">
        <v>53.17</v>
      </c>
      <c r="O90" s="95">
        <v>53.554625</v>
      </c>
      <c r="P90" s="53">
        <v>522</v>
      </c>
      <c r="Q90" s="53">
        <v>537</v>
      </c>
      <c r="R90" s="51">
        <v>25</v>
      </c>
      <c r="S90" s="51">
        <v>29</v>
      </c>
      <c r="T90" s="102">
        <v>4</v>
      </c>
      <c r="U90" s="105">
        <v>12</v>
      </c>
      <c r="V90" s="51">
        <v>-3</v>
      </c>
      <c r="W90" s="51">
        <v>0</v>
      </c>
      <c r="X90" s="72">
        <f t="shared" si="1"/>
        <v>0.028735632183908</v>
      </c>
      <c r="Y90" s="102"/>
      <c r="Z90" s="51" t="s">
        <v>94</v>
      </c>
      <c r="AA90" s="51">
        <v>850</v>
      </c>
      <c r="AB90" s="102">
        <v>4302</v>
      </c>
      <c r="AC90" s="80"/>
    </row>
    <row r="91" spans="1:29">
      <c r="A91" s="51">
        <v>89</v>
      </c>
      <c r="B91" s="51">
        <v>12189</v>
      </c>
      <c r="C91" s="51" t="s">
        <v>173</v>
      </c>
      <c r="D91" s="51">
        <v>712</v>
      </c>
      <c r="E91" s="52" t="s">
        <v>174</v>
      </c>
      <c r="F91" s="51" t="s">
        <v>69</v>
      </c>
      <c r="G91" s="51">
        <v>0.7</v>
      </c>
      <c r="H91" s="95">
        <v>6.832521</v>
      </c>
      <c r="I91" s="95">
        <v>3.877303</v>
      </c>
      <c r="J91" s="95">
        <v>2.14320027009471</v>
      </c>
      <c r="K91" s="95">
        <v>1.16539278</v>
      </c>
      <c r="L91" s="51">
        <v>1145</v>
      </c>
      <c r="M91" s="53">
        <v>869</v>
      </c>
      <c r="N91" s="95">
        <v>59.67</v>
      </c>
      <c r="O91" s="95">
        <v>44.6179861910242</v>
      </c>
      <c r="P91" s="53">
        <v>720</v>
      </c>
      <c r="Q91" s="53">
        <v>590</v>
      </c>
      <c r="R91" s="51">
        <v>28</v>
      </c>
      <c r="S91" s="51">
        <v>28</v>
      </c>
      <c r="T91" s="51">
        <v>0</v>
      </c>
      <c r="U91" s="51">
        <v>12</v>
      </c>
      <c r="V91" s="51">
        <v>142</v>
      </c>
      <c r="W91" s="51">
        <v>72</v>
      </c>
      <c r="X91" s="72">
        <f t="shared" si="1"/>
        <v>-0.180555555555556</v>
      </c>
      <c r="Y91" s="102"/>
      <c r="Z91" s="51" t="s">
        <v>94</v>
      </c>
      <c r="AA91" s="51">
        <v>850</v>
      </c>
      <c r="AB91" s="51">
        <v>4888</v>
      </c>
      <c r="AC91" s="80"/>
    </row>
    <row r="92" spans="1:29">
      <c r="A92" s="51">
        <v>90</v>
      </c>
      <c r="B92" s="51">
        <v>4311</v>
      </c>
      <c r="C92" s="51" t="s">
        <v>175</v>
      </c>
      <c r="D92" s="51">
        <v>102479</v>
      </c>
      <c r="E92" s="52" t="s">
        <v>176</v>
      </c>
      <c r="F92" s="51" t="s">
        <v>31</v>
      </c>
      <c r="G92" s="51">
        <v>10.5</v>
      </c>
      <c r="H92" s="95">
        <v>6.490652</v>
      </c>
      <c r="I92" s="95">
        <v>4.997205</v>
      </c>
      <c r="J92" s="95">
        <v>1.75624858747988</v>
      </c>
      <c r="K92" s="95">
        <v>1.37113036</v>
      </c>
      <c r="L92" s="51">
        <v>1056</v>
      </c>
      <c r="M92" s="53">
        <v>1022</v>
      </c>
      <c r="N92" s="95">
        <v>61.5</v>
      </c>
      <c r="O92" s="95">
        <v>48.8963307240705</v>
      </c>
      <c r="P92" s="53">
        <v>708</v>
      </c>
      <c r="Q92" s="53">
        <v>677</v>
      </c>
      <c r="R92" s="51">
        <v>28</v>
      </c>
      <c r="S92" s="51">
        <v>27</v>
      </c>
      <c r="T92" s="51">
        <v>-1</v>
      </c>
      <c r="U92" s="51">
        <v>6</v>
      </c>
      <c r="V92" s="51">
        <v>37</v>
      </c>
      <c r="W92" s="51">
        <v>36</v>
      </c>
      <c r="X92" s="72">
        <f t="shared" si="1"/>
        <v>-0.0437853107344633</v>
      </c>
      <c r="Y92" s="102"/>
      <c r="Z92" s="51" t="s">
        <v>33</v>
      </c>
      <c r="AA92" s="51">
        <v>800</v>
      </c>
      <c r="AB92" s="51">
        <v>3847</v>
      </c>
      <c r="AC92" s="80"/>
    </row>
    <row r="93" spans="1:30">
      <c r="A93" s="51">
        <v>91</v>
      </c>
      <c r="B93" s="51">
        <v>6251</v>
      </c>
      <c r="C93" s="51" t="s">
        <v>177</v>
      </c>
      <c r="D93" s="51">
        <v>102567</v>
      </c>
      <c r="E93" s="52" t="s">
        <v>165</v>
      </c>
      <c r="F93" s="51" t="s">
        <v>37</v>
      </c>
      <c r="G93" s="51">
        <v>8.5</v>
      </c>
      <c r="H93" s="95">
        <v>2.804414</v>
      </c>
      <c r="I93" s="95">
        <v>2.461727</v>
      </c>
      <c r="J93" s="95">
        <v>0.71196657999999</v>
      </c>
      <c r="K93" s="95">
        <v>0.58514838</v>
      </c>
      <c r="L93" s="51">
        <v>358</v>
      </c>
      <c r="M93" s="53">
        <v>378</v>
      </c>
      <c r="N93" s="95">
        <v>78.34</v>
      </c>
      <c r="O93" s="95">
        <v>65.1250529100529</v>
      </c>
      <c r="P93" s="53">
        <v>321</v>
      </c>
      <c r="Q93" s="53">
        <v>398</v>
      </c>
      <c r="R93" s="51">
        <v>26</v>
      </c>
      <c r="S93" s="51">
        <v>28</v>
      </c>
      <c r="T93" s="51">
        <v>2</v>
      </c>
      <c r="U93" s="51">
        <v>6</v>
      </c>
      <c r="V93" s="51">
        <v>-71</v>
      </c>
      <c r="W93" s="51">
        <v>0</v>
      </c>
      <c r="X93" s="72">
        <f t="shared" si="1"/>
        <v>0.2398753894081</v>
      </c>
      <c r="Y93" s="102"/>
      <c r="Z93" s="51" t="s">
        <v>28</v>
      </c>
      <c r="AA93" s="51">
        <v>700</v>
      </c>
      <c r="AB93" s="102">
        <v>1208</v>
      </c>
      <c r="AC93" s="104">
        <f>VLOOKUP(B93,'[2]各门店员工动销考核（12.31）'!$B$1:$X$65536,23,0)</f>
        <v>-0.0695652173913043</v>
      </c>
      <c r="AD93" s="80" t="e">
        <f>VLOOKUP(D93,#REF!,12,0)</f>
        <v>#REF!</v>
      </c>
    </row>
    <row r="94" spans="1:29">
      <c r="A94" s="51">
        <v>92</v>
      </c>
      <c r="B94" s="51">
        <v>4196</v>
      </c>
      <c r="C94" s="51" t="s">
        <v>178</v>
      </c>
      <c r="D94" s="51">
        <v>102567</v>
      </c>
      <c r="E94" s="52" t="s">
        <v>165</v>
      </c>
      <c r="F94" s="51" t="s">
        <v>37</v>
      </c>
      <c r="G94" s="51">
        <v>14.4</v>
      </c>
      <c r="H94" s="95">
        <v>3.463634</v>
      </c>
      <c r="I94" s="95">
        <v>2.463304</v>
      </c>
      <c r="J94" s="95">
        <v>0.87810639100603</v>
      </c>
      <c r="K94" s="95">
        <v>0.57301139</v>
      </c>
      <c r="L94" s="51">
        <v>474</v>
      </c>
      <c r="M94" s="53">
        <v>406</v>
      </c>
      <c r="N94" s="95">
        <v>73.07</v>
      </c>
      <c r="O94" s="95">
        <v>60.6725123152709</v>
      </c>
      <c r="P94" s="53">
        <v>437</v>
      </c>
      <c r="Q94" s="53">
        <v>455</v>
      </c>
      <c r="R94" s="51">
        <v>26</v>
      </c>
      <c r="S94" s="51">
        <v>28</v>
      </c>
      <c r="T94" s="51">
        <v>2</v>
      </c>
      <c r="U94" s="51">
        <v>6</v>
      </c>
      <c r="V94" s="51">
        <v>-12</v>
      </c>
      <c r="W94" s="51">
        <v>0</v>
      </c>
      <c r="X94" s="72">
        <f t="shared" si="1"/>
        <v>0.0411899313501144</v>
      </c>
      <c r="Y94" s="102"/>
      <c r="Z94" s="51" t="s">
        <v>28</v>
      </c>
      <c r="AA94" s="51">
        <v>700</v>
      </c>
      <c r="AB94" s="102">
        <v>1208</v>
      </c>
      <c r="AC94" s="80"/>
    </row>
    <row r="95" spans="1:29">
      <c r="A95" s="51">
        <v>93</v>
      </c>
      <c r="B95" s="51">
        <v>12476</v>
      </c>
      <c r="C95" s="51" t="s">
        <v>179</v>
      </c>
      <c r="D95" s="51">
        <v>399</v>
      </c>
      <c r="E95" s="52" t="s">
        <v>180</v>
      </c>
      <c r="F95" s="51" t="s">
        <v>69</v>
      </c>
      <c r="G95" s="51">
        <v>0.5</v>
      </c>
      <c r="H95" s="95">
        <v>3.022057</v>
      </c>
      <c r="I95" s="95">
        <v>2.761336</v>
      </c>
      <c r="J95" s="95">
        <v>0.733306724607949</v>
      </c>
      <c r="K95" s="95">
        <v>0.61310714</v>
      </c>
      <c r="L95" s="51">
        <v>757</v>
      </c>
      <c r="M95" s="53">
        <v>589</v>
      </c>
      <c r="N95" s="95">
        <v>39.92</v>
      </c>
      <c r="O95" s="95">
        <v>46.881765704584</v>
      </c>
      <c r="P95" s="53">
        <v>516</v>
      </c>
      <c r="Q95" s="53">
        <v>487</v>
      </c>
      <c r="R95" s="51">
        <v>25</v>
      </c>
      <c r="S95" s="51">
        <v>26</v>
      </c>
      <c r="T95" s="51">
        <v>1</v>
      </c>
      <c r="U95" s="51">
        <v>12</v>
      </c>
      <c r="V95" s="51">
        <v>41</v>
      </c>
      <c r="W95" s="51">
        <v>0</v>
      </c>
      <c r="X95" s="72">
        <f t="shared" si="1"/>
        <v>-0.0562015503875969</v>
      </c>
      <c r="Y95" s="102" t="s">
        <v>181</v>
      </c>
      <c r="Z95" s="51" t="s">
        <v>43</v>
      </c>
      <c r="AA95" s="51">
        <v>750</v>
      </c>
      <c r="AB95" s="51">
        <v>2808</v>
      </c>
      <c r="AC95" s="80"/>
    </row>
    <row r="96" spans="1:29">
      <c r="A96" s="51">
        <v>94</v>
      </c>
      <c r="B96" s="51">
        <v>4569</v>
      </c>
      <c r="C96" s="51" t="s">
        <v>182</v>
      </c>
      <c r="D96" s="51">
        <v>102565</v>
      </c>
      <c r="E96" s="52" t="s">
        <v>183</v>
      </c>
      <c r="F96" s="51" t="s">
        <v>42</v>
      </c>
      <c r="G96" s="51">
        <v>8.5</v>
      </c>
      <c r="H96" s="95">
        <v>0.00341</v>
      </c>
      <c r="I96" s="95">
        <v>0.015632</v>
      </c>
      <c r="J96" s="95">
        <v>0.00179185</v>
      </c>
      <c r="K96" s="95">
        <v>0.001189</v>
      </c>
      <c r="L96" s="51">
        <v>2</v>
      </c>
      <c r="M96" s="53">
        <v>3</v>
      </c>
      <c r="N96" s="95">
        <v>17.05</v>
      </c>
      <c r="O96" s="95">
        <v>52.1066666666667</v>
      </c>
      <c r="P96" s="53">
        <v>2</v>
      </c>
      <c r="Q96" s="53">
        <v>3</v>
      </c>
      <c r="R96" s="51">
        <v>2</v>
      </c>
      <c r="S96" s="51">
        <v>3</v>
      </c>
      <c r="T96" s="51">
        <v>1</v>
      </c>
      <c r="U96" s="51">
        <v>6</v>
      </c>
      <c r="V96" s="51">
        <v>5</v>
      </c>
      <c r="W96" s="51">
        <v>0</v>
      </c>
      <c r="X96" s="72">
        <f t="shared" si="1"/>
        <v>0.5</v>
      </c>
      <c r="Y96" s="103" t="s">
        <v>184</v>
      </c>
      <c r="Z96" s="51" t="s">
        <v>33</v>
      </c>
      <c r="AA96" s="51">
        <v>800</v>
      </c>
      <c r="AB96" s="51">
        <v>3627</v>
      </c>
      <c r="AC96" s="80"/>
    </row>
    <row r="97" spans="1:29">
      <c r="A97" s="51">
        <v>95</v>
      </c>
      <c r="B97" s="51">
        <v>11686</v>
      </c>
      <c r="C97" s="51" t="s">
        <v>185</v>
      </c>
      <c r="D97" s="51">
        <v>102565</v>
      </c>
      <c r="E97" s="52" t="s">
        <v>183</v>
      </c>
      <c r="F97" s="51" t="s">
        <v>42</v>
      </c>
      <c r="G97" s="51">
        <v>1.5</v>
      </c>
      <c r="H97" s="95">
        <v>5.993355</v>
      </c>
      <c r="I97" s="95">
        <v>5.283812</v>
      </c>
      <c r="J97" s="95">
        <v>1.72341495870598</v>
      </c>
      <c r="K97" s="95">
        <v>1.41427638</v>
      </c>
      <c r="L97" s="51">
        <v>993</v>
      </c>
      <c r="M97" s="53">
        <v>906</v>
      </c>
      <c r="N97" s="95">
        <v>60.36</v>
      </c>
      <c r="O97" s="95">
        <v>58.3202207505519</v>
      </c>
      <c r="P97" s="53">
        <v>657</v>
      </c>
      <c r="Q97" s="53">
        <v>664</v>
      </c>
      <c r="R97" s="51">
        <v>28</v>
      </c>
      <c r="S97" s="51">
        <v>30</v>
      </c>
      <c r="T97" s="51">
        <v>2</v>
      </c>
      <c r="U97" s="51">
        <v>8</v>
      </c>
      <c r="V97" s="51">
        <v>1</v>
      </c>
      <c r="W97" s="51">
        <v>5</v>
      </c>
      <c r="X97" s="72">
        <f t="shared" si="1"/>
        <v>0.0106544901065449</v>
      </c>
      <c r="Y97" s="102"/>
      <c r="Z97" s="51" t="s">
        <v>33</v>
      </c>
      <c r="AA97" s="51">
        <v>800</v>
      </c>
      <c r="AB97" s="51">
        <v>3627</v>
      </c>
      <c r="AC97" s="80"/>
    </row>
    <row r="98" spans="1:30">
      <c r="A98" s="51">
        <v>96</v>
      </c>
      <c r="B98" s="51">
        <v>4028</v>
      </c>
      <c r="C98" s="51" t="s">
        <v>186</v>
      </c>
      <c r="D98" s="51">
        <v>746</v>
      </c>
      <c r="E98" s="52" t="s">
        <v>187</v>
      </c>
      <c r="F98" s="51" t="s">
        <v>60</v>
      </c>
      <c r="G98" s="51">
        <v>10.5</v>
      </c>
      <c r="H98" s="95">
        <v>6.963519</v>
      </c>
      <c r="I98" s="95">
        <v>5.65602</v>
      </c>
      <c r="J98" s="95">
        <v>1.93736995956348</v>
      </c>
      <c r="K98" s="95">
        <v>1.32251635</v>
      </c>
      <c r="L98" s="51">
        <v>947</v>
      </c>
      <c r="M98" s="53">
        <v>830</v>
      </c>
      <c r="N98" s="95">
        <v>70.49</v>
      </c>
      <c r="O98" s="95">
        <v>68.1448192771084</v>
      </c>
      <c r="P98" s="53">
        <v>692</v>
      </c>
      <c r="Q98" s="53">
        <v>669</v>
      </c>
      <c r="R98" s="51">
        <v>28</v>
      </c>
      <c r="S98" s="51">
        <v>27</v>
      </c>
      <c r="T98" s="51">
        <v>-1</v>
      </c>
      <c r="U98" s="51">
        <v>6</v>
      </c>
      <c r="V98" s="51">
        <v>29</v>
      </c>
      <c r="W98" s="51">
        <v>36</v>
      </c>
      <c r="X98" s="72">
        <f t="shared" si="1"/>
        <v>-0.0332369942196532</v>
      </c>
      <c r="Y98" s="102"/>
      <c r="Z98" s="51" t="s">
        <v>94</v>
      </c>
      <c r="AA98" s="51">
        <v>850</v>
      </c>
      <c r="AB98" s="51">
        <v>4016</v>
      </c>
      <c r="AC98" s="104">
        <f>VLOOKUP(B98,'[2]各门店员工动销考核（12.31）'!$B$1:$X$65536,23,0)</f>
        <v>0.00289855072463768</v>
      </c>
      <c r="AD98" s="80" t="e">
        <f>VLOOKUP(D98,#REF!,12,0)</f>
        <v>#REF!</v>
      </c>
    </row>
    <row r="99" spans="1:29">
      <c r="A99" s="51">
        <v>97</v>
      </c>
      <c r="B99" s="51">
        <v>11880</v>
      </c>
      <c r="C99" s="51" t="s">
        <v>188</v>
      </c>
      <c r="D99" s="51">
        <v>102565</v>
      </c>
      <c r="E99" s="52" t="s">
        <v>183</v>
      </c>
      <c r="F99" s="51" t="s">
        <v>42</v>
      </c>
      <c r="G99" s="51">
        <v>0.5</v>
      </c>
      <c r="H99" s="95">
        <v>4.971005</v>
      </c>
      <c r="I99" s="95">
        <v>4.527503</v>
      </c>
      <c r="J99" s="95">
        <v>1.36572279221701</v>
      </c>
      <c r="K99" s="95">
        <v>1.25490928</v>
      </c>
      <c r="L99" s="51">
        <v>875</v>
      </c>
      <c r="M99" s="53">
        <v>838</v>
      </c>
      <c r="N99" s="95">
        <v>56.81</v>
      </c>
      <c r="O99" s="95">
        <v>54.0274821002387</v>
      </c>
      <c r="P99" s="53">
        <v>578</v>
      </c>
      <c r="Q99" s="53">
        <v>588</v>
      </c>
      <c r="R99" s="51">
        <v>26</v>
      </c>
      <c r="S99" s="51">
        <v>28</v>
      </c>
      <c r="T99" s="51">
        <v>2</v>
      </c>
      <c r="U99" s="51">
        <v>12</v>
      </c>
      <c r="V99" s="51">
        <v>2</v>
      </c>
      <c r="W99" s="51">
        <v>6</v>
      </c>
      <c r="X99" s="72">
        <f t="shared" si="1"/>
        <v>0.0173010380622837</v>
      </c>
      <c r="Y99" s="102"/>
      <c r="Z99" s="51" t="s">
        <v>33</v>
      </c>
      <c r="AA99" s="51">
        <v>800</v>
      </c>
      <c r="AB99" s="51">
        <v>3627</v>
      </c>
      <c r="AC99" s="80"/>
    </row>
    <row r="100" spans="1:29">
      <c r="A100" s="51">
        <v>98</v>
      </c>
      <c r="B100" s="51">
        <v>12091</v>
      </c>
      <c r="C100" s="51" t="s">
        <v>189</v>
      </c>
      <c r="D100" s="51">
        <v>349</v>
      </c>
      <c r="E100" s="52" t="s">
        <v>190</v>
      </c>
      <c r="F100" s="51" t="s">
        <v>31</v>
      </c>
      <c r="G100" s="51">
        <v>0.9</v>
      </c>
      <c r="H100" s="95">
        <v>4.223092</v>
      </c>
      <c r="I100" s="95">
        <v>3.852278</v>
      </c>
      <c r="J100" s="95">
        <v>1.40953758337595</v>
      </c>
      <c r="K100" s="95">
        <v>1.18599623</v>
      </c>
      <c r="L100" s="51">
        <v>632</v>
      </c>
      <c r="M100" s="53">
        <v>552</v>
      </c>
      <c r="N100" s="95">
        <v>66.82</v>
      </c>
      <c r="O100" s="95">
        <v>69.7876449275362</v>
      </c>
      <c r="P100" s="53">
        <v>470</v>
      </c>
      <c r="Q100" s="53">
        <v>480</v>
      </c>
      <c r="R100" s="51">
        <v>29</v>
      </c>
      <c r="S100" s="51">
        <v>30</v>
      </c>
      <c r="T100" s="51">
        <v>1</v>
      </c>
      <c r="U100" s="51">
        <v>12</v>
      </c>
      <c r="V100" s="51">
        <v>2</v>
      </c>
      <c r="W100" s="51">
        <v>6</v>
      </c>
      <c r="X100" s="72">
        <f t="shared" si="1"/>
        <v>0.0212765957446809</v>
      </c>
      <c r="Y100" s="102"/>
      <c r="Z100" s="51" t="s">
        <v>43</v>
      </c>
      <c r="AA100" s="51">
        <v>750</v>
      </c>
      <c r="AB100" s="51">
        <v>2734</v>
      </c>
      <c r="AC100" s="80"/>
    </row>
    <row r="101" spans="1:29">
      <c r="A101" s="51">
        <v>99</v>
      </c>
      <c r="B101" s="51">
        <v>11363</v>
      </c>
      <c r="C101" s="51" t="s">
        <v>191</v>
      </c>
      <c r="D101" s="51">
        <v>102564</v>
      </c>
      <c r="E101" s="52" t="s">
        <v>192</v>
      </c>
      <c r="F101" s="51" t="s">
        <v>193</v>
      </c>
      <c r="G101" s="51">
        <v>1.9</v>
      </c>
      <c r="H101" s="95">
        <v>3.391017</v>
      </c>
      <c r="I101" s="95">
        <v>3.430087</v>
      </c>
      <c r="J101" s="95">
        <v>1.05360366214817</v>
      </c>
      <c r="K101" s="95">
        <v>0.94716772</v>
      </c>
      <c r="L101" s="51">
        <v>561</v>
      </c>
      <c r="M101" s="53">
        <v>561</v>
      </c>
      <c r="N101" s="95">
        <v>60.45</v>
      </c>
      <c r="O101" s="95">
        <v>61.1423707664884</v>
      </c>
      <c r="P101" s="53">
        <v>495</v>
      </c>
      <c r="Q101" s="53">
        <v>580</v>
      </c>
      <c r="R101" s="51">
        <v>28</v>
      </c>
      <c r="S101" s="51">
        <v>30</v>
      </c>
      <c r="T101" s="102">
        <v>2</v>
      </c>
      <c r="U101" s="51">
        <v>8</v>
      </c>
      <c r="V101" s="51">
        <v>-77</v>
      </c>
      <c r="W101" s="51">
        <v>0</v>
      </c>
      <c r="X101" s="72">
        <f t="shared" si="1"/>
        <v>0.171717171717172</v>
      </c>
      <c r="Y101" s="102"/>
      <c r="Z101" s="51" t="s">
        <v>43</v>
      </c>
      <c r="AA101" s="51">
        <v>750</v>
      </c>
      <c r="AB101" s="102">
        <v>2261</v>
      </c>
      <c r="AC101" s="80"/>
    </row>
    <row r="102" spans="1:29">
      <c r="A102" s="51">
        <v>100</v>
      </c>
      <c r="B102" s="51">
        <v>8113</v>
      </c>
      <c r="C102" s="51" t="s">
        <v>194</v>
      </c>
      <c r="D102" s="51">
        <v>102564</v>
      </c>
      <c r="E102" s="52" t="s">
        <v>192</v>
      </c>
      <c r="F102" s="51" t="s">
        <v>193</v>
      </c>
      <c r="G102" s="51">
        <v>6.7</v>
      </c>
      <c r="H102" s="95">
        <v>4.05807</v>
      </c>
      <c r="I102" s="95">
        <v>3.409725</v>
      </c>
      <c r="J102" s="95">
        <v>1.16525557319996</v>
      </c>
      <c r="K102" s="95">
        <v>0.967204</v>
      </c>
      <c r="L102" s="51">
        <v>489</v>
      </c>
      <c r="M102" s="53">
        <v>520</v>
      </c>
      <c r="N102" s="95">
        <v>82.99</v>
      </c>
      <c r="O102" s="95">
        <v>65.5716346153846</v>
      </c>
      <c r="P102" s="53">
        <v>427</v>
      </c>
      <c r="Q102" s="53">
        <v>505</v>
      </c>
      <c r="R102" s="51">
        <v>28</v>
      </c>
      <c r="S102" s="51">
        <v>31</v>
      </c>
      <c r="T102" s="102">
        <v>3</v>
      </c>
      <c r="U102" s="51">
        <v>6</v>
      </c>
      <c r="V102" s="51">
        <v>-72</v>
      </c>
      <c r="W102" s="51">
        <v>0</v>
      </c>
      <c r="X102" s="72">
        <f t="shared" si="1"/>
        <v>0.182669789227166</v>
      </c>
      <c r="Y102" s="102"/>
      <c r="Z102" s="51" t="s">
        <v>43</v>
      </c>
      <c r="AA102" s="51">
        <v>750</v>
      </c>
      <c r="AB102" s="102">
        <v>2261</v>
      </c>
      <c r="AC102" s="80"/>
    </row>
    <row r="103" spans="1:29">
      <c r="A103" s="51">
        <v>101</v>
      </c>
      <c r="B103" s="51">
        <v>12534</v>
      </c>
      <c r="C103" s="51" t="s">
        <v>195</v>
      </c>
      <c r="D103" s="51">
        <v>102564</v>
      </c>
      <c r="E103" s="52" t="s">
        <v>192</v>
      </c>
      <c r="F103" s="51" t="s">
        <v>193</v>
      </c>
      <c r="G103" s="51">
        <v>0.4</v>
      </c>
      <c r="H103" s="95">
        <v>1.965132</v>
      </c>
      <c r="I103" s="95">
        <v>2.0171</v>
      </c>
      <c r="J103" s="95">
        <v>0.5717558184</v>
      </c>
      <c r="K103" s="95">
        <v>0.60872433</v>
      </c>
      <c r="L103" s="51">
        <v>454</v>
      </c>
      <c r="M103" s="53">
        <v>427</v>
      </c>
      <c r="N103" s="95">
        <v>43.28</v>
      </c>
      <c r="O103" s="95">
        <v>47.2388758782201</v>
      </c>
      <c r="P103" s="53">
        <v>390</v>
      </c>
      <c r="Q103" s="53">
        <v>412</v>
      </c>
      <c r="R103" s="51">
        <v>30</v>
      </c>
      <c r="S103" s="51">
        <v>31</v>
      </c>
      <c r="T103" s="102">
        <v>1</v>
      </c>
      <c r="U103" s="105">
        <v>12</v>
      </c>
      <c r="V103" s="51">
        <v>-10</v>
      </c>
      <c r="W103" s="51">
        <v>0</v>
      </c>
      <c r="X103" s="72">
        <f t="shared" si="1"/>
        <v>0.0564102564102564</v>
      </c>
      <c r="Y103" s="102"/>
      <c r="Z103" s="51" t="s">
        <v>43</v>
      </c>
      <c r="AA103" s="51">
        <v>750</v>
      </c>
      <c r="AB103" s="102">
        <v>2261</v>
      </c>
      <c r="AC103" s="80"/>
    </row>
    <row r="104" spans="1:29">
      <c r="A104" s="51">
        <v>102</v>
      </c>
      <c r="B104" s="51">
        <v>10953</v>
      </c>
      <c r="C104" s="51" t="s">
        <v>196</v>
      </c>
      <c r="D104" s="51">
        <v>704</v>
      </c>
      <c r="E104" s="52" t="s">
        <v>197</v>
      </c>
      <c r="F104" s="51" t="s">
        <v>26</v>
      </c>
      <c r="G104" s="51">
        <v>2.8</v>
      </c>
      <c r="H104" s="95">
        <v>4.858883</v>
      </c>
      <c r="I104" s="95">
        <v>2.691526</v>
      </c>
      <c r="J104" s="95">
        <v>1.24574332384399</v>
      </c>
      <c r="K104" s="95">
        <v>0.63413374</v>
      </c>
      <c r="L104" s="51">
        <v>829</v>
      </c>
      <c r="M104" s="53">
        <v>519</v>
      </c>
      <c r="N104" s="95">
        <v>58.64</v>
      </c>
      <c r="O104" s="95">
        <v>51.8598458574181</v>
      </c>
      <c r="P104" s="53">
        <v>654</v>
      </c>
      <c r="Q104" s="53">
        <v>545</v>
      </c>
      <c r="R104" s="51">
        <v>27</v>
      </c>
      <c r="S104" s="51">
        <v>27</v>
      </c>
      <c r="T104" s="51">
        <v>0</v>
      </c>
      <c r="U104" s="51">
        <v>6</v>
      </c>
      <c r="V104" s="51">
        <v>115</v>
      </c>
      <c r="W104" s="51">
        <v>48</v>
      </c>
      <c r="X104" s="72">
        <f t="shared" si="1"/>
        <v>-0.166666666666667</v>
      </c>
      <c r="Y104" s="102"/>
      <c r="Z104" s="51" t="s">
        <v>28</v>
      </c>
      <c r="AA104" s="51">
        <v>700</v>
      </c>
      <c r="AB104" s="51">
        <v>1850</v>
      </c>
      <c r="AC104" s="80"/>
    </row>
    <row r="105" spans="1:29">
      <c r="A105" s="51">
        <v>103</v>
      </c>
      <c r="B105" s="51">
        <v>10613</v>
      </c>
      <c r="C105" s="51" t="s">
        <v>198</v>
      </c>
      <c r="D105" s="51">
        <v>307</v>
      </c>
      <c r="E105" s="52" t="s">
        <v>46</v>
      </c>
      <c r="F105" s="51" t="s">
        <v>47</v>
      </c>
      <c r="G105" s="51">
        <v>3.7</v>
      </c>
      <c r="H105" s="95">
        <v>17.138754</v>
      </c>
      <c r="I105" s="95">
        <v>10.619021</v>
      </c>
      <c r="J105" s="95">
        <v>3.30531633518584</v>
      </c>
      <c r="K105" s="95">
        <v>1.80365207</v>
      </c>
      <c r="L105" s="51">
        <v>1186</v>
      </c>
      <c r="M105" s="53">
        <v>833</v>
      </c>
      <c r="N105" s="95">
        <v>133.87</v>
      </c>
      <c r="O105" s="95">
        <v>127.479243697479</v>
      </c>
      <c r="P105" s="53">
        <v>723</v>
      </c>
      <c r="Q105" s="53">
        <v>710</v>
      </c>
      <c r="R105" s="51">
        <v>30</v>
      </c>
      <c r="S105" s="51">
        <v>31</v>
      </c>
      <c r="T105" s="51">
        <v>1</v>
      </c>
      <c r="U105" s="51">
        <v>6</v>
      </c>
      <c r="V105" s="51">
        <v>19</v>
      </c>
      <c r="W105" s="51">
        <v>36</v>
      </c>
      <c r="X105" s="72">
        <f t="shared" si="1"/>
        <v>-0.0179806362378976</v>
      </c>
      <c r="Y105" s="102"/>
      <c r="Z105" s="51" t="s">
        <v>49</v>
      </c>
      <c r="AA105" s="51">
        <v>950</v>
      </c>
      <c r="AB105" s="51">
        <v>12241</v>
      </c>
      <c r="AC105" s="80"/>
    </row>
    <row r="106" spans="1:29">
      <c r="A106" s="51">
        <v>104</v>
      </c>
      <c r="B106" s="51">
        <v>11487</v>
      </c>
      <c r="C106" s="51" t="s">
        <v>199</v>
      </c>
      <c r="D106" s="51">
        <v>712</v>
      </c>
      <c r="E106" s="52" t="s">
        <v>174</v>
      </c>
      <c r="F106" s="51" t="s">
        <v>69</v>
      </c>
      <c r="G106" s="51">
        <v>1.7</v>
      </c>
      <c r="H106" s="95">
        <v>6.439494</v>
      </c>
      <c r="I106" s="95">
        <v>4.554288</v>
      </c>
      <c r="J106" s="95">
        <v>2.14480905043654</v>
      </c>
      <c r="K106" s="95">
        <v>1.35278059</v>
      </c>
      <c r="L106" s="51">
        <v>1098</v>
      </c>
      <c r="M106" s="53">
        <v>696</v>
      </c>
      <c r="N106" s="95">
        <v>58.65</v>
      </c>
      <c r="O106" s="95">
        <v>65.4351724137931</v>
      </c>
      <c r="P106" s="53">
        <v>657</v>
      </c>
      <c r="Q106" s="53">
        <v>568</v>
      </c>
      <c r="R106" s="51">
        <v>28</v>
      </c>
      <c r="S106" s="51">
        <v>28</v>
      </c>
      <c r="T106" s="51">
        <v>0</v>
      </c>
      <c r="U106" s="51">
        <v>8</v>
      </c>
      <c r="V106" s="51">
        <v>97</v>
      </c>
      <c r="W106" s="51">
        <v>48</v>
      </c>
      <c r="X106" s="72">
        <f t="shared" si="1"/>
        <v>-0.135464231354642</v>
      </c>
      <c r="Y106" s="102"/>
      <c r="Z106" s="51" t="s">
        <v>94</v>
      </c>
      <c r="AA106" s="51">
        <v>850</v>
      </c>
      <c r="AB106" s="51">
        <v>4888</v>
      </c>
      <c r="AC106" s="80"/>
    </row>
    <row r="107" spans="1:29">
      <c r="A107" s="51">
        <v>105</v>
      </c>
      <c r="B107" s="51">
        <v>999389</v>
      </c>
      <c r="C107" s="51" t="s">
        <v>200</v>
      </c>
      <c r="D107" s="51">
        <v>102479</v>
      </c>
      <c r="E107" s="52" t="s">
        <v>176</v>
      </c>
      <c r="F107" s="51" t="s">
        <v>26</v>
      </c>
      <c r="G107" s="51">
        <v>0.3</v>
      </c>
      <c r="H107" s="95">
        <v>4.50935</v>
      </c>
      <c r="I107" s="95">
        <v>1.245835</v>
      </c>
      <c r="J107" s="95">
        <v>1.3</v>
      </c>
      <c r="K107" s="95">
        <v>0.34895126</v>
      </c>
      <c r="L107" s="51">
        <v>1060</v>
      </c>
      <c r="M107" s="53">
        <v>322</v>
      </c>
      <c r="N107" s="95">
        <v>42.54</v>
      </c>
      <c r="O107" s="95">
        <v>38.6905279503106</v>
      </c>
      <c r="P107" s="53">
        <v>601</v>
      </c>
      <c r="Q107" s="53">
        <v>293</v>
      </c>
      <c r="R107" s="51">
        <v>25</v>
      </c>
      <c r="S107" s="51">
        <v>10</v>
      </c>
      <c r="T107" s="51">
        <v>-15</v>
      </c>
      <c r="U107" s="51">
        <v>6</v>
      </c>
      <c r="V107" s="51">
        <v>314</v>
      </c>
      <c r="W107" s="51">
        <v>72</v>
      </c>
      <c r="X107" s="72">
        <f t="shared" si="1"/>
        <v>-0.512479201331115</v>
      </c>
      <c r="Y107" s="102"/>
      <c r="Z107" s="51" t="s">
        <v>33</v>
      </c>
      <c r="AA107" s="51">
        <v>800</v>
      </c>
      <c r="AB107" s="51">
        <v>3847</v>
      </c>
      <c r="AC107" s="80"/>
    </row>
    <row r="108" spans="1:30">
      <c r="A108" s="51">
        <v>106</v>
      </c>
      <c r="B108" s="51">
        <v>12536</v>
      </c>
      <c r="C108" s="51" t="s">
        <v>201</v>
      </c>
      <c r="D108" s="51">
        <v>102478</v>
      </c>
      <c r="E108" s="52" t="s">
        <v>202</v>
      </c>
      <c r="F108" s="51" t="s">
        <v>31</v>
      </c>
      <c r="G108" s="51">
        <v>0.5</v>
      </c>
      <c r="H108" s="95">
        <v>2.208933</v>
      </c>
      <c r="I108" s="95">
        <v>3.897466</v>
      </c>
      <c r="J108" s="95">
        <v>0.52228469515801</v>
      </c>
      <c r="K108" s="95">
        <v>1.11290446</v>
      </c>
      <c r="L108" s="51">
        <v>356</v>
      </c>
      <c r="M108" s="53">
        <v>669</v>
      </c>
      <c r="N108" s="95">
        <v>62.05</v>
      </c>
      <c r="O108" s="95">
        <v>58.258086696562</v>
      </c>
      <c r="P108" s="53">
        <v>306</v>
      </c>
      <c r="Q108" s="53">
        <v>551</v>
      </c>
      <c r="R108" s="51">
        <v>21</v>
      </c>
      <c r="S108" s="51">
        <v>27</v>
      </c>
      <c r="T108" s="51">
        <v>6</v>
      </c>
      <c r="U108" s="105">
        <v>12</v>
      </c>
      <c r="V108" s="51">
        <v>-233</v>
      </c>
      <c r="W108" s="51">
        <v>0</v>
      </c>
      <c r="X108" s="72">
        <f t="shared" si="1"/>
        <v>0.800653594771242</v>
      </c>
      <c r="Y108" s="102"/>
      <c r="Z108" s="51" t="s">
        <v>28</v>
      </c>
      <c r="AA108" s="51">
        <v>700</v>
      </c>
      <c r="AB108" s="102">
        <v>1441</v>
      </c>
      <c r="AC108" s="104">
        <f>VLOOKUP(B108,'[2]各门店员工动销考核（12.31）'!$B$1:$X$65536,23,0)</f>
        <v>22.5384615384615</v>
      </c>
      <c r="AD108" s="80" t="e">
        <f>VLOOKUP(D108,#REF!,12,0)</f>
        <v>#REF!</v>
      </c>
    </row>
    <row r="109" spans="1:29">
      <c r="A109" s="51">
        <v>107</v>
      </c>
      <c r="B109" s="51">
        <v>12519</v>
      </c>
      <c r="C109" s="51" t="s">
        <v>203</v>
      </c>
      <c r="D109" s="51">
        <v>102478</v>
      </c>
      <c r="E109" s="52" t="s">
        <v>202</v>
      </c>
      <c r="F109" s="51" t="s">
        <v>31</v>
      </c>
      <c r="G109" s="51">
        <v>0.5</v>
      </c>
      <c r="H109" s="95">
        <v>2.106121</v>
      </c>
      <c r="I109" s="95">
        <v>1.237741</v>
      </c>
      <c r="J109" s="95">
        <v>0.537898201364009</v>
      </c>
      <c r="K109" s="95">
        <v>0.32230824</v>
      </c>
      <c r="L109" s="51">
        <v>417</v>
      </c>
      <c r="M109" s="53">
        <v>217</v>
      </c>
      <c r="N109" s="95">
        <v>50.51</v>
      </c>
      <c r="O109" s="95">
        <v>57.0387557603687</v>
      </c>
      <c r="P109" s="53">
        <v>342</v>
      </c>
      <c r="Q109" s="53">
        <v>266</v>
      </c>
      <c r="R109" s="51">
        <v>26</v>
      </c>
      <c r="S109" s="51">
        <v>13</v>
      </c>
      <c r="T109" s="51">
        <v>-13</v>
      </c>
      <c r="U109" s="51">
        <v>12</v>
      </c>
      <c r="V109" s="51">
        <v>-83</v>
      </c>
      <c r="W109" s="51">
        <v>0</v>
      </c>
      <c r="X109" s="72">
        <f t="shared" si="1"/>
        <v>-0.222222222222222</v>
      </c>
      <c r="Y109" s="102" t="s">
        <v>204</v>
      </c>
      <c r="Z109" s="51" t="s">
        <v>28</v>
      </c>
      <c r="AA109" s="51">
        <v>700</v>
      </c>
      <c r="AB109" s="51">
        <v>1441</v>
      </c>
      <c r="AC109" s="80"/>
    </row>
    <row r="110" spans="1:29">
      <c r="A110" s="51">
        <v>108</v>
      </c>
      <c r="B110" s="51">
        <v>11760</v>
      </c>
      <c r="C110" s="51" t="s">
        <v>205</v>
      </c>
      <c r="D110" s="51">
        <v>102478</v>
      </c>
      <c r="E110" s="52" t="s">
        <v>202</v>
      </c>
      <c r="F110" s="51" t="s">
        <v>31</v>
      </c>
      <c r="G110" s="51">
        <v>0.5</v>
      </c>
      <c r="H110" s="95">
        <v>2.937548</v>
      </c>
      <c r="I110" s="95">
        <v>1.314048</v>
      </c>
      <c r="J110" s="95">
        <v>0.86409984320998</v>
      </c>
      <c r="K110" s="95">
        <v>0.34967015</v>
      </c>
      <c r="L110" s="51">
        <v>549</v>
      </c>
      <c r="M110" s="53">
        <v>291</v>
      </c>
      <c r="N110" s="95">
        <v>53.51</v>
      </c>
      <c r="O110" s="95">
        <v>45.1562886597938</v>
      </c>
      <c r="P110" s="53">
        <v>412</v>
      </c>
      <c r="Q110" s="53">
        <v>289</v>
      </c>
      <c r="R110" s="51">
        <v>26</v>
      </c>
      <c r="S110" s="51">
        <v>16</v>
      </c>
      <c r="T110" s="51">
        <v>-10</v>
      </c>
      <c r="U110" s="51">
        <v>12</v>
      </c>
      <c r="V110" s="51">
        <v>-24</v>
      </c>
      <c r="W110" s="51">
        <v>0</v>
      </c>
      <c r="X110" s="72">
        <f t="shared" si="1"/>
        <v>-0.298543689320388</v>
      </c>
      <c r="Y110" s="102" t="s">
        <v>206</v>
      </c>
      <c r="Z110" s="51" t="s">
        <v>28</v>
      </c>
      <c r="AA110" s="51">
        <v>700</v>
      </c>
      <c r="AB110" s="51">
        <v>1441</v>
      </c>
      <c r="AC110" s="80"/>
    </row>
    <row r="111" spans="1:30">
      <c r="A111" s="51">
        <v>109</v>
      </c>
      <c r="B111" s="51">
        <v>10927</v>
      </c>
      <c r="C111" s="51" t="s">
        <v>207</v>
      </c>
      <c r="D111" s="51">
        <v>101453</v>
      </c>
      <c r="E111" s="52" t="s">
        <v>208</v>
      </c>
      <c r="F111" s="51" t="s">
        <v>26</v>
      </c>
      <c r="G111" s="51">
        <v>2.8</v>
      </c>
      <c r="H111" s="95">
        <v>3.515858</v>
      </c>
      <c r="I111" s="95">
        <v>3.653315</v>
      </c>
      <c r="J111" s="95">
        <v>1.08195200905195</v>
      </c>
      <c r="K111" s="95">
        <v>1.08463478</v>
      </c>
      <c r="L111" s="51">
        <v>540</v>
      </c>
      <c r="M111" s="53">
        <v>655</v>
      </c>
      <c r="N111" s="95">
        <v>65.11</v>
      </c>
      <c r="O111" s="95">
        <v>55.7758015267176</v>
      </c>
      <c r="P111" s="53">
        <v>473</v>
      </c>
      <c r="Q111" s="53">
        <v>579</v>
      </c>
      <c r="R111" s="51">
        <v>22</v>
      </c>
      <c r="S111" s="51">
        <v>27</v>
      </c>
      <c r="T111" s="51">
        <v>5</v>
      </c>
      <c r="U111" s="51">
        <v>6</v>
      </c>
      <c r="V111" s="51">
        <v>-100</v>
      </c>
      <c r="W111" s="51">
        <v>0</v>
      </c>
      <c r="X111" s="72">
        <f t="shared" si="1"/>
        <v>0.224101479915433</v>
      </c>
      <c r="Y111" s="102"/>
      <c r="Z111" s="51" t="s">
        <v>33</v>
      </c>
      <c r="AA111" s="51">
        <v>800</v>
      </c>
      <c r="AB111" s="102">
        <v>3315</v>
      </c>
      <c r="AC111" s="104">
        <f>VLOOKUP(B111,'[2]各门店员工动销考核（12.31）'!$B$1:$X$65536,23,0)</f>
        <v>-0.178819444444444</v>
      </c>
      <c r="AD111" s="80" t="e">
        <f>VLOOKUP(D111,#REF!,12,0)</f>
        <v>#REF!</v>
      </c>
    </row>
    <row r="112" spans="1:29">
      <c r="A112" s="51">
        <v>110</v>
      </c>
      <c r="B112" s="51">
        <v>990451</v>
      </c>
      <c r="C112" s="51" t="s">
        <v>209</v>
      </c>
      <c r="D112" s="51">
        <v>337</v>
      </c>
      <c r="E112" s="52" t="s">
        <v>210</v>
      </c>
      <c r="F112" s="51" t="s">
        <v>60</v>
      </c>
      <c r="G112" s="51">
        <v>3</v>
      </c>
      <c r="H112" s="95">
        <v>9.751826</v>
      </c>
      <c r="I112" s="95">
        <v>8.866626</v>
      </c>
      <c r="J112" s="95">
        <v>2.46</v>
      </c>
      <c r="K112" s="95">
        <v>1.83818557</v>
      </c>
      <c r="L112" s="51">
        <v>902</v>
      </c>
      <c r="M112" s="53">
        <v>736</v>
      </c>
      <c r="N112" s="95">
        <v>69.35</v>
      </c>
      <c r="O112" s="95">
        <v>120.470461956522</v>
      </c>
      <c r="P112" s="53">
        <v>573</v>
      </c>
      <c r="Q112" s="53">
        <v>578</v>
      </c>
      <c r="R112" s="51">
        <v>30</v>
      </c>
      <c r="S112" s="51">
        <v>29</v>
      </c>
      <c r="T112" s="51">
        <v>-1</v>
      </c>
      <c r="U112" s="51">
        <v>6</v>
      </c>
      <c r="V112" s="51">
        <v>1</v>
      </c>
      <c r="W112" s="51">
        <v>6</v>
      </c>
      <c r="X112" s="72">
        <f t="shared" si="1"/>
        <v>0.0087260034904014</v>
      </c>
      <c r="Y112" s="102"/>
      <c r="Z112" s="51" t="s">
        <v>49</v>
      </c>
      <c r="AA112" s="51">
        <v>950</v>
      </c>
      <c r="AB112" s="51">
        <v>7840</v>
      </c>
      <c r="AC112" s="80"/>
    </row>
    <row r="113" spans="1:29">
      <c r="A113" s="51">
        <v>111</v>
      </c>
      <c r="B113" s="51">
        <v>4518</v>
      </c>
      <c r="C113" s="51" t="s">
        <v>211</v>
      </c>
      <c r="D113" s="51">
        <v>101453</v>
      </c>
      <c r="E113" s="52" t="s">
        <v>208</v>
      </c>
      <c r="F113" s="51" t="s">
        <v>26</v>
      </c>
      <c r="G113" s="51">
        <v>8.5</v>
      </c>
      <c r="H113" s="95">
        <v>7.50168</v>
      </c>
      <c r="I113" s="95">
        <v>6.540198</v>
      </c>
      <c r="J113" s="95">
        <v>2.15689160188001</v>
      </c>
      <c r="K113" s="95">
        <v>1.72150783</v>
      </c>
      <c r="L113" s="51">
        <v>996</v>
      </c>
      <c r="M113" s="53">
        <v>818</v>
      </c>
      <c r="N113" s="95">
        <v>75.03</v>
      </c>
      <c r="O113" s="95">
        <v>79.9535207823961</v>
      </c>
      <c r="P113" s="53">
        <v>687</v>
      </c>
      <c r="Q113" s="53">
        <v>630</v>
      </c>
      <c r="R113" s="51">
        <v>29</v>
      </c>
      <c r="S113" s="51">
        <v>30</v>
      </c>
      <c r="T113" s="51">
        <v>1</v>
      </c>
      <c r="U113" s="51">
        <v>6</v>
      </c>
      <c r="V113" s="51">
        <v>63</v>
      </c>
      <c r="W113" s="51">
        <v>48</v>
      </c>
      <c r="X113" s="72">
        <f t="shared" si="1"/>
        <v>-0.0829694323144105</v>
      </c>
      <c r="Y113" s="102"/>
      <c r="Z113" s="51" t="s">
        <v>33</v>
      </c>
      <c r="AA113" s="51">
        <v>800</v>
      </c>
      <c r="AB113" s="51">
        <v>3315</v>
      </c>
      <c r="AC113" s="80"/>
    </row>
    <row r="114" spans="1:29">
      <c r="A114" s="51">
        <v>112</v>
      </c>
      <c r="B114" s="51">
        <v>10900</v>
      </c>
      <c r="C114" s="51" t="s">
        <v>212</v>
      </c>
      <c r="D114" s="51">
        <v>754</v>
      </c>
      <c r="E114" s="52" t="s">
        <v>213</v>
      </c>
      <c r="F114" s="51" t="s">
        <v>26</v>
      </c>
      <c r="G114" s="51">
        <v>2.5</v>
      </c>
      <c r="H114" s="95">
        <v>6.315784</v>
      </c>
      <c r="I114" s="95">
        <v>5.6177</v>
      </c>
      <c r="J114" s="95">
        <v>1.62792763999998</v>
      </c>
      <c r="K114" s="95">
        <v>1.36729097</v>
      </c>
      <c r="L114" s="51">
        <v>965</v>
      </c>
      <c r="M114" s="53">
        <v>827</v>
      </c>
      <c r="N114" s="95">
        <v>65.45</v>
      </c>
      <c r="O114" s="95">
        <v>67.9286577992745</v>
      </c>
      <c r="P114" s="53">
        <v>643</v>
      </c>
      <c r="Q114" s="53">
        <v>561</v>
      </c>
      <c r="R114" s="51">
        <v>28</v>
      </c>
      <c r="S114" s="51">
        <v>30</v>
      </c>
      <c r="T114" s="51">
        <v>2</v>
      </c>
      <c r="U114" s="51">
        <v>6</v>
      </c>
      <c r="V114" s="51">
        <v>88</v>
      </c>
      <c r="W114" s="51">
        <v>48</v>
      </c>
      <c r="X114" s="72">
        <f t="shared" si="1"/>
        <v>-0.127527216174184</v>
      </c>
      <c r="Y114" s="102"/>
      <c r="Z114" s="51" t="s">
        <v>33</v>
      </c>
      <c r="AA114" s="51">
        <v>800</v>
      </c>
      <c r="AB114" s="51">
        <v>3538</v>
      </c>
      <c r="AC114" s="80"/>
    </row>
    <row r="115" spans="1:29">
      <c r="A115" s="51">
        <v>113</v>
      </c>
      <c r="B115" s="51">
        <v>12377</v>
      </c>
      <c r="C115" s="51" t="s">
        <v>214</v>
      </c>
      <c r="D115" s="51">
        <v>754</v>
      </c>
      <c r="E115" s="52" t="s">
        <v>213</v>
      </c>
      <c r="F115" s="51" t="s">
        <v>26</v>
      </c>
      <c r="G115" s="51">
        <v>0.6</v>
      </c>
      <c r="H115" s="95">
        <v>5.417139</v>
      </c>
      <c r="I115" s="95">
        <v>5.084319</v>
      </c>
      <c r="J115" s="95">
        <v>1.58265807146497</v>
      </c>
      <c r="K115" s="95">
        <v>1.29799191</v>
      </c>
      <c r="L115" s="51">
        <v>822</v>
      </c>
      <c r="M115" s="53">
        <v>728</v>
      </c>
      <c r="N115" s="95">
        <v>65.95</v>
      </c>
      <c r="O115" s="95">
        <v>69.8395467032967</v>
      </c>
      <c r="P115" s="53">
        <v>514</v>
      </c>
      <c r="Q115" s="53">
        <v>530</v>
      </c>
      <c r="R115" s="51">
        <v>27</v>
      </c>
      <c r="S115" s="51">
        <v>30</v>
      </c>
      <c r="T115" s="102">
        <v>3</v>
      </c>
      <c r="U115" s="105">
        <v>12</v>
      </c>
      <c r="V115" s="51">
        <v>-4</v>
      </c>
      <c r="W115" s="51">
        <v>0</v>
      </c>
      <c r="X115" s="72">
        <f t="shared" si="1"/>
        <v>0.0311284046692607</v>
      </c>
      <c r="Y115" s="102"/>
      <c r="Z115" s="51" t="s">
        <v>33</v>
      </c>
      <c r="AA115" s="51">
        <v>800</v>
      </c>
      <c r="AB115" s="102">
        <v>3538</v>
      </c>
      <c r="AC115" s="80"/>
    </row>
    <row r="116" spans="1:29">
      <c r="A116" s="51">
        <v>114</v>
      </c>
      <c r="B116" s="51">
        <v>11949</v>
      </c>
      <c r="C116" s="51" t="s">
        <v>215</v>
      </c>
      <c r="D116" s="51">
        <v>754</v>
      </c>
      <c r="E116" s="52" t="s">
        <v>213</v>
      </c>
      <c r="F116" s="51" t="s">
        <v>26</v>
      </c>
      <c r="G116" s="51">
        <v>1.3</v>
      </c>
      <c r="H116" s="95">
        <v>5.572191</v>
      </c>
      <c r="I116" s="95">
        <v>5.36667</v>
      </c>
      <c r="J116" s="95">
        <v>1.58013212051887</v>
      </c>
      <c r="K116" s="95">
        <v>1.34514476</v>
      </c>
      <c r="L116" s="51">
        <v>807</v>
      </c>
      <c r="M116" s="53">
        <v>716</v>
      </c>
      <c r="N116" s="95">
        <v>69.13</v>
      </c>
      <c r="O116" s="95">
        <v>74.9534916201117</v>
      </c>
      <c r="P116" s="53">
        <v>537</v>
      </c>
      <c r="Q116" s="53">
        <v>547</v>
      </c>
      <c r="R116" s="51">
        <v>25</v>
      </c>
      <c r="S116" s="51">
        <v>30</v>
      </c>
      <c r="T116" s="102">
        <v>5</v>
      </c>
      <c r="U116" s="51">
        <v>8</v>
      </c>
      <c r="V116" s="51">
        <v>-2</v>
      </c>
      <c r="W116" s="51">
        <v>0</v>
      </c>
      <c r="X116" s="72">
        <f t="shared" si="1"/>
        <v>0.0186219739292365</v>
      </c>
      <c r="Y116" s="102"/>
      <c r="Z116" s="51" t="s">
        <v>33</v>
      </c>
      <c r="AA116" s="51">
        <v>800</v>
      </c>
      <c r="AB116" s="102">
        <v>3538</v>
      </c>
      <c r="AC116" s="80"/>
    </row>
    <row r="117" spans="1:29">
      <c r="A117" s="51">
        <v>115</v>
      </c>
      <c r="B117" s="51">
        <v>12471</v>
      </c>
      <c r="C117" s="51" t="s">
        <v>216</v>
      </c>
      <c r="D117" s="51">
        <v>517</v>
      </c>
      <c r="E117" s="52" t="s">
        <v>217</v>
      </c>
      <c r="F117" s="51" t="s">
        <v>31</v>
      </c>
      <c r="G117" s="51">
        <v>0.5</v>
      </c>
      <c r="H117" s="95">
        <v>7.956619</v>
      </c>
      <c r="I117" s="95">
        <v>5.958915</v>
      </c>
      <c r="J117" s="95">
        <v>2.56206751302279</v>
      </c>
      <c r="K117" s="95">
        <v>1.89359218</v>
      </c>
      <c r="L117" s="51">
        <v>1573</v>
      </c>
      <c r="M117" s="53">
        <v>1104</v>
      </c>
      <c r="N117" s="95">
        <v>50.58</v>
      </c>
      <c r="O117" s="95">
        <v>53.9756793478261</v>
      </c>
      <c r="P117" s="53">
        <v>633</v>
      </c>
      <c r="Q117" s="53">
        <v>611</v>
      </c>
      <c r="R117" s="51">
        <v>25</v>
      </c>
      <c r="S117" s="51">
        <v>26</v>
      </c>
      <c r="T117" s="51">
        <v>1</v>
      </c>
      <c r="U117" s="51">
        <v>12</v>
      </c>
      <c r="V117" s="51">
        <v>34</v>
      </c>
      <c r="W117" s="51">
        <v>18</v>
      </c>
      <c r="X117" s="72">
        <f t="shared" si="1"/>
        <v>-0.0347551342812006</v>
      </c>
      <c r="Y117" s="102" t="s">
        <v>32</v>
      </c>
      <c r="Z117" s="51" t="s">
        <v>49</v>
      </c>
      <c r="AA117" s="51">
        <v>950</v>
      </c>
      <c r="AB117" s="51">
        <v>7701</v>
      </c>
      <c r="AC117" s="80"/>
    </row>
    <row r="118" spans="1:29">
      <c r="A118" s="51">
        <v>116</v>
      </c>
      <c r="B118" s="51">
        <v>11517</v>
      </c>
      <c r="C118" s="51" t="s">
        <v>218</v>
      </c>
      <c r="D118" s="51">
        <v>343</v>
      </c>
      <c r="E118" s="52" t="s">
        <v>56</v>
      </c>
      <c r="F118" s="51" t="s">
        <v>42</v>
      </c>
      <c r="G118" s="51">
        <v>1.6</v>
      </c>
      <c r="H118" s="95">
        <v>9.578508</v>
      </c>
      <c r="I118" s="95">
        <v>6.342847</v>
      </c>
      <c r="J118" s="95">
        <v>2.50141863646987</v>
      </c>
      <c r="K118" s="95">
        <v>1.57417864</v>
      </c>
      <c r="L118" s="51">
        <v>910</v>
      </c>
      <c r="M118" s="53">
        <v>746</v>
      </c>
      <c r="N118" s="95">
        <v>104.5</v>
      </c>
      <c r="O118" s="95">
        <v>85.0247587131367</v>
      </c>
      <c r="P118" s="53">
        <v>657</v>
      </c>
      <c r="Q118" s="53">
        <v>633</v>
      </c>
      <c r="R118" s="51">
        <v>29</v>
      </c>
      <c r="S118" s="51">
        <v>30</v>
      </c>
      <c r="T118" s="51">
        <v>1</v>
      </c>
      <c r="U118" s="51">
        <v>8</v>
      </c>
      <c r="V118" s="51">
        <v>32</v>
      </c>
      <c r="W118" s="51">
        <v>40</v>
      </c>
      <c r="X118" s="72">
        <f t="shared" si="1"/>
        <v>-0.0365296803652968</v>
      </c>
      <c r="Y118" s="102"/>
      <c r="Z118" s="51" t="s">
        <v>57</v>
      </c>
      <c r="AA118" s="51">
        <v>900</v>
      </c>
      <c r="AB118" s="51">
        <v>5196</v>
      </c>
      <c r="AC118" s="80"/>
    </row>
    <row r="119" spans="1:29">
      <c r="A119" s="51">
        <v>117</v>
      </c>
      <c r="B119" s="51">
        <v>12444</v>
      </c>
      <c r="C119" s="51" t="s">
        <v>219</v>
      </c>
      <c r="D119" s="51">
        <v>753</v>
      </c>
      <c r="E119" s="52" t="s">
        <v>220</v>
      </c>
      <c r="F119" s="51" t="s">
        <v>69</v>
      </c>
      <c r="G119" s="95">
        <v>0.421274606798587</v>
      </c>
      <c r="H119" s="95">
        <v>1.277516</v>
      </c>
      <c r="I119" s="95">
        <v>0.480984</v>
      </c>
      <c r="J119" s="95">
        <v>0.42574969999999</v>
      </c>
      <c r="K119" s="95">
        <v>0.16331875</v>
      </c>
      <c r="L119" s="51">
        <v>369</v>
      </c>
      <c r="M119" s="53">
        <v>152</v>
      </c>
      <c r="N119" s="95">
        <v>34.62</v>
      </c>
      <c r="O119" s="95">
        <v>31.6436842105263</v>
      </c>
      <c r="P119" s="53">
        <v>278</v>
      </c>
      <c r="Q119" s="53">
        <v>154</v>
      </c>
      <c r="R119" s="51">
        <v>29</v>
      </c>
      <c r="S119" s="51">
        <v>11</v>
      </c>
      <c r="T119" s="51">
        <v>-18</v>
      </c>
      <c r="U119" s="105">
        <v>12</v>
      </c>
      <c r="V119" s="53">
        <v>-36.551724137931</v>
      </c>
      <c r="W119" s="51">
        <v>0</v>
      </c>
      <c r="X119" s="72">
        <f t="shared" si="1"/>
        <v>-0.446043165467626</v>
      </c>
      <c r="Y119" s="102" t="s">
        <v>221</v>
      </c>
      <c r="Z119" s="51" t="s">
        <v>28</v>
      </c>
      <c r="AA119" s="51">
        <v>700</v>
      </c>
      <c r="AB119" s="102">
        <v>1515</v>
      </c>
      <c r="AC119" s="80"/>
    </row>
    <row r="120" spans="1:29">
      <c r="A120" s="51">
        <v>118</v>
      </c>
      <c r="B120" s="51">
        <v>11178</v>
      </c>
      <c r="C120" s="51" t="s">
        <v>222</v>
      </c>
      <c r="D120" s="51">
        <v>753</v>
      </c>
      <c r="E120" s="52" t="s">
        <v>220</v>
      </c>
      <c r="F120" s="51" t="s">
        <v>69</v>
      </c>
      <c r="G120" s="51">
        <v>2.3</v>
      </c>
      <c r="H120" s="95">
        <v>4.116972</v>
      </c>
      <c r="I120" s="95">
        <v>3.482363</v>
      </c>
      <c r="J120" s="95">
        <v>1.34026529432173</v>
      </c>
      <c r="K120" s="95">
        <v>1.04951668</v>
      </c>
      <c r="L120" s="51">
        <v>880</v>
      </c>
      <c r="M120" s="53">
        <v>746</v>
      </c>
      <c r="N120" s="95">
        <v>46.78</v>
      </c>
      <c r="O120" s="95">
        <v>46.6804691689008</v>
      </c>
      <c r="P120" s="53">
        <v>498</v>
      </c>
      <c r="Q120" s="53">
        <v>536</v>
      </c>
      <c r="R120" s="51">
        <v>26</v>
      </c>
      <c r="S120" s="51">
        <v>29</v>
      </c>
      <c r="T120" s="102">
        <v>3</v>
      </c>
      <c r="U120" s="51">
        <v>6</v>
      </c>
      <c r="V120" s="51">
        <v>-32</v>
      </c>
      <c r="W120" s="51">
        <v>0</v>
      </c>
      <c r="X120" s="72">
        <f t="shared" si="1"/>
        <v>0.0763052208835341</v>
      </c>
      <c r="Y120" s="102"/>
      <c r="Z120" s="51" t="s">
        <v>28</v>
      </c>
      <c r="AA120" s="51">
        <v>700</v>
      </c>
      <c r="AB120" s="102">
        <v>1515</v>
      </c>
      <c r="AC120" s="80"/>
    </row>
    <row r="121" spans="1:29">
      <c r="A121" s="51">
        <v>119</v>
      </c>
      <c r="B121" s="51">
        <v>12466</v>
      </c>
      <c r="C121" s="51" t="s">
        <v>223</v>
      </c>
      <c r="D121" s="51">
        <v>572</v>
      </c>
      <c r="E121" s="52" t="s">
        <v>224</v>
      </c>
      <c r="F121" s="51" t="s">
        <v>31</v>
      </c>
      <c r="G121" s="51">
        <v>0.5</v>
      </c>
      <c r="H121" s="95">
        <v>2.515663</v>
      </c>
      <c r="I121" s="95">
        <v>1.837372</v>
      </c>
      <c r="J121" s="95">
        <v>0.60109514421203</v>
      </c>
      <c r="K121" s="95">
        <v>0.3912384</v>
      </c>
      <c r="L121" s="51">
        <v>507</v>
      </c>
      <c r="M121" s="53">
        <v>477</v>
      </c>
      <c r="N121" s="95">
        <v>49.62</v>
      </c>
      <c r="O121" s="95">
        <v>38.5193291404612</v>
      </c>
      <c r="P121" s="53">
        <v>408</v>
      </c>
      <c r="Q121" s="53">
        <v>407</v>
      </c>
      <c r="R121" s="51">
        <v>27</v>
      </c>
      <c r="S121" s="51">
        <v>29</v>
      </c>
      <c r="T121" s="51">
        <v>2</v>
      </c>
      <c r="U121" s="51">
        <v>12</v>
      </c>
      <c r="V121" s="51">
        <v>13</v>
      </c>
      <c r="W121" s="51">
        <v>18</v>
      </c>
      <c r="X121" s="72">
        <f t="shared" si="1"/>
        <v>-0.00245098039215686</v>
      </c>
      <c r="Y121" s="102" t="s">
        <v>32</v>
      </c>
      <c r="Z121" s="51" t="s">
        <v>43</v>
      </c>
      <c r="AA121" s="51">
        <v>750</v>
      </c>
      <c r="AB121" s="51">
        <v>2606</v>
      </c>
      <c r="AC121" s="80"/>
    </row>
    <row r="122" spans="1:29">
      <c r="A122" s="51">
        <v>120</v>
      </c>
      <c r="B122" s="51">
        <v>11318</v>
      </c>
      <c r="C122" s="51" t="s">
        <v>225</v>
      </c>
      <c r="D122" s="51">
        <v>752</v>
      </c>
      <c r="E122" s="52" t="s">
        <v>226</v>
      </c>
      <c r="F122" s="51" t="s">
        <v>42</v>
      </c>
      <c r="G122" s="51">
        <v>1.5</v>
      </c>
      <c r="H122" s="95">
        <v>4.515197</v>
      </c>
      <c r="I122" s="95">
        <v>3.941436</v>
      </c>
      <c r="J122" s="95">
        <v>1.030366401844</v>
      </c>
      <c r="K122" s="95">
        <v>0.82953572</v>
      </c>
      <c r="L122" s="51">
        <v>661</v>
      </c>
      <c r="M122" s="53">
        <v>622</v>
      </c>
      <c r="N122" s="95">
        <v>68.31</v>
      </c>
      <c r="O122" s="95">
        <v>63.3671382636656</v>
      </c>
      <c r="P122" s="53">
        <v>507</v>
      </c>
      <c r="Q122" s="53">
        <v>524</v>
      </c>
      <c r="R122" s="51">
        <v>28</v>
      </c>
      <c r="S122" s="51">
        <v>30</v>
      </c>
      <c r="T122" s="102">
        <v>2</v>
      </c>
      <c r="U122" s="51">
        <v>8</v>
      </c>
      <c r="V122" s="51">
        <v>-9</v>
      </c>
      <c r="W122" s="51">
        <v>0</v>
      </c>
      <c r="X122" s="72">
        <f t="shared" si="1"/>
        <v>0.0335305719921105</v>
      </c>
      <c r="Y122" s="102"/>
      <c r="Z122" s="51" t="s">
        <v>28</v>
      </c>
      <c r="AA122" s="51">
        <v>700</v>
      </c>
      <c r="AB122" s="102">
        <v>1864</v>
      </c>
      <c r="AC122" s="80"/>
    </row>
    <row r="123" spans="1:29">
      <c r="A123" s="51">
        <v>121</v>
      </c>
      <c r="B123" s="51">
        <v>10468</v>
      </c>
      <c r="C123" s="51" t="s">
        <v>227</v>
      </c>
      <c r="D123" s="51">
        <v>752</v>
      </c>
      <c r="E123" s="52" t="s">
        <v>226</v>
      </c>
      <c r="F123" s="51" t="s">
        <v>42</v>
      </c>
      <c r="G123" s="51">
        <v>3.5</v>
      </c>
      <c r="H123" s="95">
        <v>0.016188</v>
      </c>
      <c r="I123" s="95">
        <v>0.004408</v>
      </c>
      <c r="J123" s="95">
        <v>-0.000706</v>
      </c>
      <c r="K123" s="95">
        <v>-0.002347</v>
      </c>
      <c r="L123" s="51">
        <v>8</v>
      </c>
      <c r="M123" s="53">
        <v>3</v>
      </c>
      <c r="N123" s="95">
        <v>20.24</v>
      </c>
      <c r="O123" s="95">
        <v>14.6933333333333</v>
      </c>
      <c r="P123" s="53">
        <v>2</v>
      </c>
      <c r="Q123" s="53">
        <v>7</v>
      </c>
      <c r="R123" s="51">
        <v>7</v>
      </c>
      <c r="S123" s="51">
        <v>3</v>
      </c>
      <c r="T123" s="51">
        <v>-4</v>
      </c>
      <c r="U123" s="51">
        <v>6</v>
      </c>
      <c r="V123" s="51">
        <v>1</v>
      </c>
      <c r="W123" s="51">
        <v>0</v>
      </c>
      <c r="X123" s="72">
        <f t="shared" si="1"/>
        <v>2.5</v>
      </c>
      <c r="Y123" s="102" t="s">
        <v>184</v>
      </c>
      <c r="Z123" s="51" t="s">
        <v>28</v>
      </c>
      <c r="AA123" s="51">
        <v>700</v>
      </c>
      <c r="AB123" s="51">
        <v>1864</v>
      </c>
      <c r="AC123" s="80"/>
    </row>
    <row r="124" spans="1:29">
      <c r="A124" s="51">
        <v>122</v>
      </c>
      <c r="B124" s="51">
        <v>11871</v>
      </c>
      <c r="C124" s="51" t="s">
        <v>228</v>
      </c>
      <c r="D124" s="51">
        <v>102565</v>
      </c>
      <c r="E124" s="52" t="s">
        <v>183</v>
      </c>
      <c r="F124" s="51" t="s">
        <v>42</v>
      </c>
      <c r="G124" s="51">
        <v>0.5</v>
      </c>
      <c r="H124" s="95">
        <v>5.465395</v>
      </c>
      <c r="I124" s="95">
        <v>4.53395</v>
      </c>
      <c r="J124" s="95">
        <v>1.63570901425295</v>
      </c>
      <c r="K124" s="95">
        <v>1.24511321</v>
      </c>
      <c r="L124" s="51">
        <v>1184</v>
      </c>
      <c r="M124" s="53">
        <v>895</v>
      </c>
      <c r="N124" s="95">
        <v>46.16</v>
      </c>
      <c r="O124" s="95">
        <v>50.6586592178771</v>
      </c>
      <c r="P124" s="53">
        <v>718</v>
      </c>
      <c r="Q124" s="53">
        <v>636</v>
      </c>
      <c r="R124" s="51">
        <v>29</v>
      </c>
      <c r="S124" s="51">
        <v>30</v>
      </c>
      <c r="T124" s="51">
        <v>1</v>
      </c>
      <c r="U124" s="51">
        <v>12</v>
      </c>
      <c r="V124" s="51">
        <v>94</v>
      </c>
      <c r="W124" s="51">
        <v>48</v>
      </c>
      <c r="X124" s="72">
        <f t="shared" si="1"/>
        <v>-0.114206128133705</v>
      </c>
      <c r="Y124" s="102"/>
      <c r="Z124" s="51" t="s">
        <v>33</v>
      </c>
      <c r="AA124" s="51">
        <v>800</v>
      </c>
      <c r="AB124" s="51">
        <v>3627</v>
      </c>
      <c r="AC124" s="80"/>
    </row>
    <row r="125" spans="1:29">
      <c r="A125" s="51">
        <v>123</v>
      </c>
      <c r="B125" s="51">
        <v>12499</v>
      </c>
      <c r="C125" s="51" t="s">
        <v>229</v>
      </c>
      <c r="D125" s="51">
        <v>102935</v>
      </c>
      <c r="E125" s="52" t="s">
        <v>162</v>
      </c>
      <c r="F125" s="51" t="s">
        <v>31</v>
      </c>
      <c r="G125" s="51">
        <v>0.5</v>
      </c>
      <c r="H125" s="95">
        <v>3.432522</v>
      </c>
      <c r="I125" s="95">
        <v>2.761533</v>
      </c>
      <c r="J125" s="95">
        <v>1.11232912754236</v>
      </c>
      <c r="K125" s="95">
        <v>0.78566056</v>
      </c>
      <c r="L125" s="51">
        <v>741</v>
      </c>
      <c r="M125" s="53">
        <v>579</v>
      </c>
      <c r="N125" s="95">
        <v>46.32</v>
      </c>
      <c r="O125" s="95">
        <v>47.6948704663212</v>
      </c>
      <c r="P125" s="53">
        <v>451</v>
      </c>
      <c r="Q125" s="53">
        <v>462</v>
      </c>
      <c r="R125" s="51">
        <v>27</v>
      </c>
      <c r="S125" s="51">
        <v>25</v>
      </c>
      <c r="T125" s="51">
        <v>-2</v>
      </c>
      <c r="U125" s="51">
        <v>12</v>
      </c>
      <c r="V125" s="51">
        <v>1</v>
      </c>
      <c r="W125" s="51">
        <v>1.5</v>
      </c>
      <c r="X125" s="72">
        <f t="shared" si="1"/>
        <v>0.024390243902439</v>
      </c>
      <c r="Y125" s="102" t="s">
        <v>32</v>
      </c>
      <c r="Z125" s="51" t="s">
        <v>43</v>
      </c>
      <c r="AA125" s="51">
        <v>750</v>
      </c>
      <c r="AB125" s="51">
        <v>2920</v>
      </c>
      <c r="AC125" s="80"/>
    </row>
    <row r="126" spans="1:30">
      <c r="A126" s="51">
        <v>124</v>
      </c>
      <c r="B126" s="51">
        <v>12757</v>
      </c>
      <c r="C126" s="51" t="s">
        <v>230</v>
      </c>
      <c r="D126" s="51">
        <v>750</v>
      </c>
      <c r="E126" s="52" t="s">
        <v>231</v>
      </c>
      <c r="F126" s="51" t="s">
        <v>69</v>
      </c>
      <c r="G126" s="51">
        <v>0.1</v>
      </c>
      <c r="H126" s="95">
        <v>0.562642</v>
      </c>
      <c r="I126" s="95">
        <v>1.882701</v>
      </c>
      <c r="J126" s="95">
        <v>0.12653398999999</v>
      </c>
      <c r="K126" s="95">
        <v>0.44104034</v>
      </c>
      <c r="L126" s="51">
        <v>238</v>
      </c>
      <c r="M126" s="53">
        <v>584</v>
      </c>
      <c r="N126" s="95">
        <v>23.64</v>
      </c>
      <c r="O126" s="95">
        <v>32.2380308219178</v>
      </c>
      <c r="P126" s="53">
        <v>167</v>
      </c>
      <c r="Q126" s="53">
        <v>419</v>
      </c>
      <c r="R126" s="51">
        <v>15</v>
      </c>
      <c r="S126" s="51">
        <v>28</v>
      </c>
      <c r="T126" s="51">
        <v>13</v>
      </c>
      <c r="U126" s="51">
        <v>0</v>
      </c>
      <c r="V126" s="51">
        <v>-252</v>
      </c>
      <c r="W126" s="51">
        <v>0</v>
      </c>
      <c r="X126" s="72">
        <f t="shared" si="1"/>
        <v>1.50898203592814</v>
      </c>
      <c r="Y126" s="102"/>
      <c r="Z126" s="51" t="s">
        <v>49</v>
      </c>
      <c r="AA126" s="51">
        <v>950</v>
      </c>
      <c r="AB126" s="102">
        <v>9559</v>
      </c>
      <c r="AC126" s="104">
        <f>VLOOKUP(B126,'[2]各门店员工动销考核（12.31）'!$B$1:$X$65536,23,0)</f>
        <v>0</v>
      </c>
      <c r="AD126" s="80" t="e">
        <f>VLOOKUP(D126,#REF!,12,0)</f>
        <v>#REF!</v>
      </c>
    </row>
    <row r="127" spans="1:29">
      <c r="A127" s="51">
        <v>125</v>
      </c>
      <c r="B127" s="51">
        <v>12478</v>
      </c>
      <c r="C127" s="51" t="s">
        <v>232</v>
      </c>
      <c r="D127" s="51">
        <v>750</v>
      </c>
      <c r="E127" s="52" t="s">
        <v>231</v>
      </c>
      <c r="F127" s="51" t="s">
        <v>69</v>
      </c>
      <c r="G127" s="51">
        <v>0.5</v>
      </c>
      <c r="H127" s="95">
        <v>5.035401</v>
      </c>
      <c r="I127" s="95">
        <v>6.506618</v>
      </c>
      <c r="J127" s="95">
        <v>1.61829819036153</v>
      </c>
      <c r="K127" s="95">
        <v>1.7768663</v>
      </c>
      <c r="L127" s="51">
        <v>948</v>
      </c>
      <c r="M127" s="53">
        <v>1029</v>
      </c>
      <c r="N127" s="95">
        <v>53.12</v>
      </c>
      <c r="O127" s="95">
        <v>63.2324392614189</v>
      </c>
      <c r="P127" s="53">
        <v>570</v>
      </c>
      <c r="Q127" s="53">
        <v>669</v>
      </c>
      <c r="R127" s="51">
        <v>26</v>
      </c>
      <c r="S127" s="51">
        <v>27</v>
      </c>
      <c r="T127" s="102">
        <v>1</v>
      </c>
      <c r="U127" s="105">
        <v>12</v>
      </c>
      <c r="V127" s="51">
        <v>-87</v>
      </c>
      <c r="W127" s="51">
        <v>0</v>
      </c>
      <c r="X127" s="72">
        <f t="shared" si="1"/>
        <v>0.173684210526316</v>
      </c>
      <c r="Y127" s="102"/>
      <c r="Z127" s="51" t="s">
        <v>49</v>
      </c>
      <c r="AA127" s="51">
        <v>950</v>
      </c>
      <c r="AB127" s="102">
        <v>9559</v>
      </c>
      <c r="AC127" s="80"/>
    </row>
    <row r="128" spans="1:29">
      <c r="A128" s="51">
        <v>126</v>
      </c>
      <c r="B128" s="51">
        <v>12215</v>
      </c>
      <c r="C128" s="51" t="s">
        <v>233</v>
      </c>
      <c r="D128" s="51">
        <v>750</v>
      </c>
      <c r="E128" s="52" t="s">
        <v>231</v>
      </c>
      <c r="F128" s="51" t="s">
        <v>69</v>
      </c>
      <c r="G128" s="51">
        <v>0.7</v>
      </c>
      <c r="H128" s="95">
        <v>8.741316</v>
      </c>
      <c r="I128" s="95">
        <v>7.986091</v>
      </c>
      <c r="J128" s="95">
        <v>2.72002879208343</v>
      </c>
      <c r="K128" s="95">
        <v>2.27997988</v>
      </c>
      <c r="L128" s="51">
        <v>1123</v>
      </c>
      <c r="M128" s="53">
        <v>1115</v>
      </c>
      <c r="N128" s="95">
        <v>77.84</v>
      </c>
      <c r="O128" s="95">
        <v>71.624134529148</v>
      </c>
      <c r="P128" s="53">
        <v>675</v>
      </c>
      <c r="Q128" s="53">
        <v>742</v>
      </c>
      <c r="R128" s="51">
        <v>25</v>
      </c>
      <c r="S128" s="51">
        <v>26</v>
      </c>
      <c r="T128" s="102">
        <v>1</v>
      </c>
      <c r="U128" s="105">
        <v>12</v>
      </c>
      <c r="V128" s="51">
        <v>-55</v>
      </c>
      <c r="W128" s="51">
        <v>0</v>
      </c>
      <c r="X128" s="72">
        <f t="shared" si="1"/>
        <v>0.0992592592592593</v>
      </c>
      <c r="Y128" s="102"/>
      <c r="Z128" s="51" t="s">
        <v>49</v>
      </c>
      <c r="AA128" s="51">
        <v>950</v>
      </c>
      <c r="AB128" s="102">
        <v>9559</v>
      </c>
      <c r="AC128" s="80"/>
    </row>
    <row r="129" spans="1:29">
      <c r="A129" s="51">
        <v>127</v>
      </c>
      <c r="B129" s="51">
        <v>12474</v>
      </c>
      <c r="C129" s="51" t="s">
        <v>234</v>
      </c>
      <c r="D129" s="51">
        <v>750</v>
      </c>
      <c r="E129" s="52" t="s">
        <v>231</v>
      </c>
      <c r="F129" s="51" t="s">
        <v>69</v>
      </c>
      <c r="G129" s="51">
        <v>0.5</v>
      </c>
      <c r="H129" s="95">
        <v>5.703069</v>
      </c>
      <c r="I129" s="95">
        <v>6.318972</v>
      </c>
      <c r="J129" s="95">
        <v>1.68969089384611</v>
      </c>
      <c r="K129" s="95">
        <v>1.69959175</v>
      </c>
      <c r="L129" s="51">
        <v>912</v>
      </c>
      <c r="M129" s="53">
        <v>904</v>
      </c>
      <c r="N129" s="95">
        <v>62.53</v>
      </c>
      <c r="O129" s="95">
        <v>69.9001327433628</v>
      </c>
      <c r="P129" s="53">
        <v>565</v>
      </c>
      <c r="Q129" s="53">
        <v>611</v>
      </c>
      <c r="R129" s="51">
        <v>25</v>
      </c>
      <c r="S129" s="51">
        <v>26</v>
      </c>
      <c r="T129" s="102">
        <v>1</v>
      </c>
      <c r="U129" s="105">
        <v>12</v>
      </c>
      <c r="V129" s="51">
        <v>-34</v>
      </c>
      <c r="W129" s="51">
        <v>0</v>
      </c>
      <c r="X129" s="72">
        <f t="shared" si="1"/>
        <v>0.0814159292035398</v>
      </c>
      <c r="Y129" s="102"/>
      <c r="Z129" s="51" t="s">
        <v>49</v>
      </c>
      <c r="AA129" s="51">
        <v>950</v>
      </c>
      <c r="AB129" s="102">
        <v>9559</v>
      </c>
      <c r="AC129" s="80"/>
    </row>
    <row r="130" spans="1:29">
      <c r="A130" s="51">
        <v>128</v>
      </c>
      <c r="B130" s="51">
        <v>11463</v>
      </c>
      <c r="C130" s="51" t="s">
        <v>235</v>
      </c>
      <c r="D130" s="51">
        <v>750</v>
      </c>
      <c r="E130" s="52" t="s">
        <v>231</v>
      </c>
      <c r="F130" s="51" t="s">
        <v>69</v>
      </c>
      <c r="G130" s="51">
        <v>1.7</v>
      </c>
      <c r="H130" s="95">
        <v>13.306886</v>
      </c>
      <c r="I130" s="95">
        <v>11.652605</v>
      </c>
      <c r="J130" s="95">
        <v>4.08946949467719</v>
      </c>
      <c r="K130" s="95">
        <v>3.01448146</v>
      </c>
      <c r="L130" s="51">
        <v>1430</v>
      </c>
      <c r="M130" s="53">
        <v>1177</v>
      </c>
      <c r="N130" s="95">
        <v>93.06</v>
      </c>
      <c r="O130" s="95">
        <v>99.0025913338997</v>
      </c>
      <c r="P130" s="53">
        <v>752</v>
      </c>
      <c r="Q130" s="53">
        <v>775</v>
      </c>
      <c r="R130" s="51">
        <v>27</v>
      </c>
      <c r="S130" s="51">
        <v>26</v>
      </c>
      <c r="T130" s="102">
        <v>-1</v>
      </c>
      <c r="U130" s="51">
        <v>8</v>
      </c>
      <c r="V130" s="51">
        <v>-15</v>
      </c>
      <c r="W130" s="51">
        <v>0</v>
      </c>
      <c r="X130" s="72">
        <f t="shared" si="1"/>
        <v>0.0305851063829787</v>
      </c>
      <c r="Y130" s="102"/>
      <c r="Z130" s="51" t="s">
        <v>49</v>
      </c>
      <c r="AA130" s="51">
        <v>950</v>
      </c>
      <c r="AB130" s="102">
        <v>9559</v>
      </c>
      <c r="AC130" s="80"/>
    </row>
    <row r="131" spans="1:29">
      <c r="A131" s="51">
        <v>129</v>
      </c>
      <c r="B131" s="51">
        <v>10907</v>
      </c>
      <c r="C131" s="51" t="s">
        <v>236</v>
      </c>
      <c r="D131" s="51">
        <v>747</v>
      </c>
      <c r="E131" s="52" t="s">
        <v>237</v>
      </c>
      <c r="F131" s="51" t="s">
        <v>31</v>
      </c>
      <c r="G131" s="51">
        <v>3</v>
      </c>
      <c r="H131" s="95">
        <v>5.127486</v>
      </c>
      <c r="I131" s="95">
        <v>4.664434</v>
      </c>
      <c r="J131" s="95">
        <v>1.20478096211492</v>
      </c>
      <c r="K131" s="95">
        <v>0.86471266</v>
      </c>
      <c r="L131" s="51">
        <v>399</v>
      </c>
      <c r="M131" s="53">
        <v>280</v>
      </c>
      <c r="N131" s="95">
        <v>128.35</v>
      </c>
      <c r="O131" s="95">
        <v>166.586928571429</v>
      </c>
      <c r="P131" s="53">
        <v>357</v>
      </c>
      <c r="Q131" s="53">
        <v>317</v>
      </c>
      <c r="R131" s="51">
        <v>27</v>
      </c>
      <c r="S131" s="51">
        <v>27</v>
      </c>
      <c r="T131" s="51">
        <v>0</v>
      </c>
      <c r="U131" s="51">
        <v>6</v>
      </c>
      <c r="V131" s="51">
        <v>46</v>
      </c>
      <c r="W131" s="51">
        <v>36</v>
      </c>
      <c r="X131" s="72">
        <f t="shared" si="1"/>
        <v>-0.112044817927171</v>
      </c>
      <c r="Y131" s="102"/>
      <c r="Z131" s="51" t="s">
        <v>43</v>
      </c>
      <c r="AA131" s="51">
        <v>750</v>
      </c>
      <c r="AB131" s="51">
        <v>2111</v>
      </c>
      <c r="AC131" s="80"/>
    </row>
    <row r="132" spans="1:29">
      <c r="A132" s="51">
        <v>130</v>
      </c>
      <c r="B132" s="51">
        <v>11782</v>
      </c>
      <c r="C132" s="51" t="s">
        <v>238</v>
      </c>
      <c r="D132" s="51">
        <v>108277</v>
      </c>
      <c r="E132" s="52" t="s">
        <v>41</v>
      </c>
      <c r="F132" s="51" t="s">
        <v>42</v>
      </c>
      <c r="G132" s="51">
        <v>0.5</v>
      </c>
      <c r="H132" s="95">
        <v>3.661839</v>
      </c>
      <c r="I132" s="95">
        <v>2.542393</v>
      </c>
      <c r="J132" s="95">
        <v>0.871181593259289</v>
      </c>
      <c r="K132" s="95">
        <v>0.5166358</v>
      </c>
      <c r="L132" s="51">
        <v>698</v>
      </c>
      <c r="M132" s="53">
        <v>590</v>
      </c>
      <c r="N132" s="95">
        <v>52.46</v>
      </c>
      <c r="O132" s="95">
        <v>43.091406779661</v>
      </c>
      <c r="P132" s="53">
        <v>505</v>
      </c>
      <c r="Q132" s="53">
        <v>467</v>
      </c>
      <c r="R132" s="51">
        <v>28</v>
      </c>
      <c r="S132" s="51">
        <v>27</v>
      </c>
      <c r="T132" s="51">
        <v>-1</v>
      </c>
      <c r="U132" s="51">
        <v>12</v>
      </c>
      <c r="V132" s="51">
        <v>32</v>
      </c>
      <c r="W132" s="51">
        <v>36</v>
      </c>
      <c r="X132" s="72">
        <f t="shared" ref="X132:X195" si="2">(Q132-P132)/P132</f>
        <v>-0.0752475247524752</v>
      </c>
      <c r="Y132" s="102" t="s">
        <v>239</v>
      </c>
      <c r="Z132" s="51" t="s">
        <v>43</v>
      </c>
      <c r="AA132" s="51">
        <v>750</v>
      </c>
      <c r="AB132" s="51">
        <v>2153</v>
      </c>
      <c r="AC132" s="80"/>
    </row>
    <row r="133" spans="1:29">
      <c r="A133" s="51">
        <v>131</v>
      </c>
      <c r="B133" s="51">
        <v>4033</v>
      </c>
      <c r="C133" s="51" t="s">
        <v>240</v>
      </c>
      <c r="D133" s="51">
        <v>750</v>
      </c>
      <c r="E133" s="52" t="s">
        <v>231</v>
      </c>
      <c r="F133" s="51" t="s">
        <v>69</v>
      </c>
      <c r="G133" s="51">
        <v>11.5</v>
      </c>
      <c r="H133" s="95">
        <v>17.828924</v>
      </c>
      <c r="I133" s="95">
        <v>13.00312</v>
      </c>
      <c r="J133" s="95">
        <v>5.88044501232923</v>
      </c>
      <c r="K133" s="95">
        <v>3.96507546</v>
      </c>
      <c r="L133" s="51">
        <v>1272</v>
      </c>
      <c r="M133" s="53">
        <v>977</v>
      </c>
      <c r="N133" s="95">
        <v>140.16</v>
      </c>
      <c r="O133" s="95">
        <v>133.092323439099</v>
      </c>
      <c r="P133" s="53">
        <v>735</v>
      </c>
      <c r="Q133" s="53">
        <v>653</v>
      </c>
      <c r="R133" s="51">
        <v>27</v>
      </c>
      <c r="S133" s="51">
        <v>27</v>
      </c>
      <c r="T133" s="51">
        <v>0</v>
      </c>
      <c r="U133" s="51">
        <v>6</v>
      </c>
      <c r="V133" s="51">
        <v>88</v>
      </c>
      <c r="W133" s="51">
        <v>48</v>
      </c>
      <c r="X133" s="72">
        <f t="shared" si="2"/>
        <v>-0.11156462585034</v>
      </c>
      <c r="Y133" s="102"/>
      <c r="Z133" s="51" t="s">
        <v>49</v>
      </c>
      <c r="AA133" s="51">
        <v>950</v>
      </c>
      <c r="AB133" s="51">
        <v>9559</v>
      </c>
      <c r="AC133" s="80"/>
    </row>
    <row r="134" spans="1:29">
      <c r="A134" s="51">
        <v>132</v>
      </c>
      <c r="B134" s="51">
        <v>11977</v>
      </c>
      <c r="C134" s="51" t="s">
        <v>241</v>
      </c>
      <c r="D134" s="51">
        <v>748</v>
      </c>
      <c r="E134" s="52" t="s">
        <v>123</v>
      </c>
      <c r="F134" s="51" t="s">
        <v>60</v>
      </c>
      <c r="G134" s="51">
        <v>1.1</v>
      </c>
      <c r="H134" s="95">
        <v>4.216848</v>
      </c>
      <c r="I134" s="95">
        <v>4.91357</v>
      </c>
      <c r="J134" s="95">
        <v>1.16050069922999</v>
      </c>
      <c r="K134" s="95">
        <v>1.24516169</v>
      </c>
      <c r="L134" s="51">
        <v>729</v>
      </c>
      <c r="M134" s="53">
        <v>718</v>
      </c>
      <c r="N134" s="95">
        <v>57.84</v>
      </c>
      <c r="O134" s="95">
        <v>68.4341225626741</v>
      </c>
      <c r="P134" s="53">
        <v>597</v>
      </c>
      <c r="Q134" s="53">
        <v>639</v>
      </c>
      <c r="R134" s="51">
        <v>29</v>
      </c>
      <c r="S134" s="51">
        <v>28</v>
      </c>
      <c r="T134" s="102">
        <v>-1</v>
      </c>
      <c r="U134" s="51">
        <v>8</v>
      </c>
      <c r="V134" s="51">
        <v>-34</v>
      </c>
      <c r="W134" s="51">
        <v>0</v>
      </c>
      <c r="X134" s="72">
        <f t="shared" si="2"/>
        <v>0.0703517587939698</v>
      </c>
      <c r="Y134" s="102"/>
      <c r="Z134" s="51" t="s">
        <v>43</v>
      </c>
      <c r="AA134" s="51">
        <v>750</v>
      </c>
      <c r="AB134" s="102">
        <v>2326</v>
      </c>
      <c r="AC134" s="80"/>
    </row>
    <row r="135" spans="1:29">
      <c r="A135" s="51">
        <v>133</v>
      </c>
      <c r="B135" s="51">
        <v>11903</v>
      </c>
      <c r="C135" s="51" t="s">
        <v>242</v>
      </c>
      <c r="D135" s="51">
        <v>748</v>
      </c>
      <c r="E135" s="52" t="s">
        <v>123</v>
      </c>
      <c r="F135" s="51" t="s">
        <v>60</v>
      </c>
      <c r="G135" s="51">
        <v>1.3</v>
      </c>
      <c r="H135" s="95">
        <v>6.657555</v>
      </c>
      <c r="I135" s="95">
        <v>4.828424</v>
      </c>
      <c r="J135" s="95">
        <v>2.00530405999991</v>
      </c>
      <c r="K135" s="95">
        <v>1.25059219</v>
      </c>
      <c r="L135" s="51">
        <v>960</v>
      </c>
      <c r="M135" s="53">
        <v>707</v>
      </c>
      <c r="N135" s="95">
        <v>69.35</v>
      </c>
      <c r="O135" s="95">
        <v>68.294540311174</v>
      </c>
      <c r="P135" s="53">
        <v>673</v>
      </c>
      <c r="Q135" s="53">
        <v>613</v>
      </c>
      <c r="R135" s="51">
        <v>29</v>
      </c>
      <c r="S135" s="51">
        <v>28</v>
      </c>
      <c r="T135" s="51">
        <v>-1</v>
      </c>
      <c r="U135" s="51">
        <v>8</v>
      </c>
      <c r="V135" s="51">
        <v>68</v>
      </c>
      <c r="W135" s="51">
        <v>48</v>
      </c>
      <c r="X135" s="72">
        <f t="shared" si="2"/>
        <v>-0.0891530460624071</v>
      </c>
      <c r="Y135" s="102"/>
      <c r="Z135" s="51" t="s">
        <v>43</v>
      </c>
      <c r="AA135" s="51">
        <v>750</v>
      </c>
      <c r="AB135" s="51">
        <v>2326</v>
      </c>
      <c r="AC135" s="80"/>
    </row>
    <row r="136" spans="1:29">
      <c r="A136" s="51">
        <v>134</v>
      </c>
      <c r="B136" s="51">
        <v>11620</v>
      </c>
      <c r="C136" s="51" t="s">
        <v>243</v>
      </c>
      <c r="D136" s="51">
        <v>744</v>
      </c>
      <c r="E136" s="52" t="s">
        <v>244</v>
      </c>
      <c r="F136" s="51" t="s">
        <v>31</v>
      </c>
      <c r="G136" s="51">
        <v>1.6</v>
      </c>
      <c r="H136" s="95">
        <v>6.202171</v>
      </c>
      <c r="I136" s="95">
        <v>4.613036</v>
      </c>
      <c r="J136" s="95">
        <v>1.51064865948406</v>
      </c>
      <c r="K136" s="95">
        <v>1.0127153</v>
      </c>
      <c r="L136" s="51">
        <v>841</v>
      </c>
      <c r="M136" s="53">
        <v>661</v>
      </c>
      <c r="N136" s="95">
        <v>71.09</v>
      </c>
      <c r="O136" s="95">
        <v>69.7887443267776</v>
      </c>
      <c r="P136" s="53">
        <v>595</v>
      </c>
      <c r="Q136" s="53">
        <v>529</v>
      </c>
      <c r="R136" s="51">
        <v>27</v>
      </c>
      <c r="S136" s="51">
        <v>27</v>
      </c>
      <c r="T136" s="51">
        <v>0</v>
      </c>
      <c r="U136" s="51">
        <v>8</v>
      </c>
      <c r="V136" s="51">
        <v>74</v>
      </c>
      <c r="W136" s="51">
        <v>48</v>
      </c>
      <c r="X136" s="72">
        <f t="shared" si="2"/>
        <v>-0.110924369747899</v>
      </c>
      <c r="Y136" s="102"/>
      <c r="Z136" s="51" t="s">
        <v>33</v>
      </c>
      <c r="AA136" s="51">
        <v>800</v>
      </c>
      <c r="AB136" s="51">
        <v>3507</v>
      </c>
      <c r="AC136" s="80"/>
    </row>
    <row r="137" spans="1:29">
      <c r="A137" s="51">
        <v>135</v>
      </c>
      <c r="B137" s="51">
        <v>11964</v>
      </c>
      <c r="C137" s="51" t="s">
        <v>245</v>
      </c>
      <c r="D137" s="51">
        <v>747</v>
      </c>
      <c r="E137" s="52" t="s">
        <v>237</v>
      </c>
      <c r="F137" s="51" t="s">
        <v>31</v>
      </c>
      <c r="G137" s="51">
        <v>1.2</v>
      </c>
      <c r="H137" s="95">
        <v>4.797574</v>
      </c>
      <c r="I137" s="95">
        <v>4.171993</v>
      </c>
      <c r="J137" s="95">
        <v>1.08229716005797</v>
      </c>
      <c r="K137" s="95">
        <v>0.78759513</v>
      </c>
      <c r="L137" s="51">
        <v>378</v>
      </c>
      <c r="M137" s="53">
        <v>351</v>
      </c>
      <c r="N137" s="95">
        <v>126.92</v>
      </c>
      <c r="O137" s="95">
        <v>118.860199430199</v>
      </c>
      <c r="P137" s="53">
        <v>331</v>
      </c>
      <c r="Q137" s="53">
        <v>352</v>
      </c>
      <c r="R137" s="51">
        <v>26</v>
      </c>
      <c r="S137" s="51">
        <v>28</v>
      </c>
      <c r="T137" s="102">
        <v>2</v>
      </c>
      <c r="U137" s="51">
        <v>8</v>
      </c>
      <c r="V137" s="51">
        <v>-13</v>
      </c>
      <c r="W137" s="51">
        <v>0</v>
      </c>
      <c r="X137" s="72">
        <f t="shared" si="2"/>
        <v>0.0634441087613293</v>
      </c>
      <c r="Y137" s="102"/>
      <c r="Z137" s="51" t="s">
        <v>43</v>
      </c>
      <c r="AA137" s="51">
        <v>750</v>
      </c>
      <c r="AB137" s="102">
        <v>2111</v>
      </c>
      <c r="AC137" s="80"/>
    </row>
    <row r="138" spans="1:29">
      <c r="A138" s="51">
        <v>136</v>
      </c>
      <c r="B138" s="51">
        <v>8338</v>
      </c>
      <c r="C138" s="51" t="s">
        <v>246</v>
      </c>
      <c r="D138" s="51">
        <v>730</v>
      </c>
      <c r="E138" s="52" t="s">
        <v>148</v>
      </c>
      <c r="F138" s="51" t="s">
        <v>42</v>
      </c>
      <c r="G138" s="51">
        <v>6.6</v>
      </c>
      <c r="H138" s="95">
        <v>7.283986</v>
      </c>
      <c r="I138" s="95">
        <v>5.55729</v>
      </c>
      <c r="J138" s="95">
        <v>2.03386749901896</v>
      </c>
      <c r="K138" s="95">
        <v>1.39248173</v>
      </c>
      <c r="L138" s="51">
        <v>919</v>
      </c>
      <c r="M138" s="53">
        <v>753</v>
      </c>
      <c r="N138" s="95">
        <v>79.26</v>
      </c>
      <c r="O138" s="95">
        <v>73.8019920318725</v>
      </c>
      <c r="P138" s="53">
        <v>611</v>
      </c>
      <c r="Q138" s="53">
        <v>546</v>
      </c>
      <c r="R138" s="51">
        <v>28</v>
      </c>
      <c r="S138" s="51">
        <v>28</v>
      </c>
      <c r="T138" s="51">
        <v>0</v>
      </c>
      <c r="U138" s="51">
        <v>6</v>
      </c>
      <c r="V138" s="51">
        <v>71</v>
      </c>
      <c r="W138" s="51">
        <v>48</v>
      </c>
      <c r="X138" s="72">
        <f t="shared" si="2"/>
        <v>-0.106382978723404</v>
      </c>
      <c r="Y138" s="102"/>
      <c r="Z138" s="51" t="s">
        <v>94</v>
      </c>
      <c r="AA138" s="51">
        <v>850</v>
      </c>
      <c r="AB138" s="51">
        <v>4159</v>
      </c>
      <c r="AC138" s="80"/>
    </row>
    <row r="139" spans="1:29">
      <c r="A139" s="51">
        <v>137</v>
      </c>
      <c r="B139" s="51">
        <v>12439</v>
      </c>
      <c r="C139" s="51" t="s">
        <v>247</v>
      </c>
      <c r="D139" s="51">
        <v>365</v>
      </c>
      <c r="E139" s="52" t="s">
        <v>248</v>
      </c>
      <c r="F139" s="51" t="s">
        <v>42</v>
      </c>
      <c r="G139" s="51">
        <v>0.5</v>
      </c>
      <c r="H139" s="95">
        <v>2.943478</v>
      </c>
      <c r="I139" s="95">
        <v>2.585836</v>
      </c>
      <c r="J139" s="95">
        <v>0.825162515999909</v>
      </c>
      <c r="K139" s="95">
        <v>0.64502233</v>
      </c>
      <c r="L139" s="51">
        <v>629</v>
      </c>
      <c r="M139" s="53">
        <v>525</v>
      </c>
      <c r="N139" s="95">
        <v>46.86</v>
      </c>
      <c r="O139" s="95">
        <v>49.254019047619</v>
      </c>
      <c r="P139" s="53">
        <v>501</v>
      </c>
      <c r="Q139" s="53">
        <v>433</v>
      </c>
      <c r="R139" s="51">
        <v>27</v>
      </c>
      <c r="S139" s="51">
        <v>26</v>
      </c>
      <c r="T139" s="51">
        <v>-1</v>
      </c>
      <c r="U139" s="51">
        <v>12</v>
      </c>
      <c r="V139" s="51">
        <v>80</v>
      </c>
      <c r="W139" s="51">
        <v>24</v>
      </c>
      <c r="X139" s="72">
        <f t="shared" si="2"/>
        <v>-0.135728542914172</v>
      </c>
      <c r="Y139" s="102" t="s">
        <v>32</v>
      </c>
      <c r="Z139" s="51" t="s">
        <v>33</v>
      </c>
      <c r="AA139" s="51">
        <v>800</v>
      </c>
      <c r="AB139" s="51">
        <v>3470</v>
      </c>
      <c r="AC139" s="80"/>
    </row>
    <row r="140" spans="1:29">
      <c r="A140" s="51">
        <v>138</v>
      </c>
      <c r="B140" s="51">
        <v>11330</v>
      </c>
      <c r="C140" s="51" t="s">
        <v>249</v>
      </c>
      <c r="D140" s="51">
        <v>107829</v>
      </c>
      <c r="E140" s="52" t="s">
        <v>51</v>
      </c>
      <c r="F140" s="51" t="s">
        <v>31</v>
      </c>
      <c r="G140" s="51">
        <v>1.5</v>
      </c>
      <c r="H140" s="95">
        <v>2.478008</v>
      </c>
      <c r="I140" s="95">
        <v>2.051451</v>
      </c>
      <c r="J140" s="95">
        <v>0.69167727367598</v>
      </c>
      <c r="K140" s="95">
        <v>0.51747705</v>
      </c>
      <c r="L140" s="51">
        <v>419</v>
      </c>
      <c r="M140" s="53">
        <v>311</v>
      </c>
      <c r="N140" s="95">
        <v>59.14</v>
      </c>
      <c r="O140" s="95">
        <v>65.9630546623794</v>
      </c>
      <c r="P140" s="53">
        <v>369</v>
      </c>
      <c r="Q140" s="53">
        <v>330</v>
      </c>
      <c r="R140" s="51">
        <v>28</v>
      </c>
      <c r="S140" s="51">
        <v>31</v>
      </c>
      <c r="T140" s="51">
        <v>3</v>
      </c>
      <c r="U140" s="51">
        <v>8</v>
      </c>
      <c r="V140" s="51">
        <v>47</v>
      </c>
      <c r="W140" s="51">
        <v>40</v>
      </c>
      <c r="X140" s="72">
        <f t="shared" si="2"/>
        <v>-0.105691056910569</v>
      </c>
      <c r="Y140" s="102"/>
      <c r="Z140" s="51" t="s">
        <v>28</v>
      </c>
      <c r="AA140" s="51">
        <v>700</v>
      </c>
      <c r="AB140" s="51">
        <v>1432</v>
      </c>
      <c r="AC140" s="80"/>
    </row>
    <row r="141" spans="1:29">
      <c r="A141" s="51">
        <v>139</v>
      </c>
      <c r="B141" s="51">
        <v>12491</v>
      </c>
      <c r="C141" s="51" t="s">
        <v>156</v>
      </c>
      <c r="D141" s="51">
        <v>329</v>
      </c>
      <c r="E141" s="52" t="s">
        <v>250</v>
      </c>
      <c r="F141" s="51" t="s">
        <v>26</v>
      </c>
      <c r="G141" s="51">
        <v>0.5</v>
      </c>
      <c r="H141" s="95">
        <v>2.283128</v>
      </c>
      <c r="I141" s="95">
        <v>1.800594</v>
      </c>
      <c r="J141" s="95">
        <v>0.57219585362328</v>
      </c>
      <c r="K141" s="95">
        <v>0.35583687</v>
      </c>
      <c r="L141" s="51">
        <v>321</v>
      </c>
      <c r="M141" s="53">
        <v>233</v>
      </c>
      <c r="N141" s="95">
        <v>71.13</v>
      </c>
      <c r="O141" s="95">
        <v>77.2787124463519</v>
      </c>
      <c r="P141" s="53">
        <v>321</v>
      </c>
      <c r="Q141" s="53">
        <v>288</v>
      </c>
      <c r="R141" s="51">
        <v>23</v>
      </c>
      <c r="S141" s="51">
        <v>27</v>
      </c>
      <c r="T141" s="51">
        <v>4</v>
      </c>
      <c r="U141" s="51">
        <v>12</v>
      </c>
      <c r="V141" s="51">
        <v>45</v>
      </c>
      <c r="W141" s="51">
        <v>36</v>
      </c>
      <c r="X141" s="72">
        <f t="shared" si="2"/>
        <v>-0.102803738317757</v>
      </c>
      <c r="Y141" s="102"/>
      <c r="Z141" s="51" t="s">
        <v>28</v>
      </c>
      <c r="AA141" s="51">
        <v>700</v>
      </c>
      <c r="AB141" s="51">
        <v>1344</v>
      </c>
      <c r="AC141" s="80"/>
    </row>
    <row r="142" spans="1:29">
      <c r="A142" s="51">
        <v>140</v>
      </c>
      <c r="B142" s="51">
        <v>12477</v>
      </c>
      <c r="C142" s="51" t="s">
        <v>251</v>
      </c>
      <c r="D142" s="51">
        <v>102934</v>
      </c>
      <c r="E142" s="52" t="s">
        <v>170</v>
      </c>
      <c r="F142" s="51" t="s">
        <v>42</v>
      </c>
      <c r="G142" s="51">
        <v>0.5</v>
      </c>
      <c r="H142" s="95">
        <v>4.227457</v>
      </c>
      <c r="I142" s="95">
        <v>3.521925</v>
      </c>
      <c r="J142" s="95">
        <v>1.16922877769893</v>
      </c>
      <c r="K142" s="95">
        <v>0.70767569</v>
      </c>
      <c r="L142" s="51">
        <v>795</v>
      </c>
      <c r="M142" s="53">
        <v>645</v>
      </c>
      <c r="N142" s="95">
        <v>53.18</v>
      </c>
      <c r="O142" s="95">
        <v>54.603488372093</v>
      </c>
      <c r="P142" s="53">
        <v>568</v>
      </c>
      <c r="Q142" s="53">
        <v>570</v>
      </c>
      <c r="R142" s="51">
        <v>28</v>
      </c>
      <c r="S142" s="51">
        <v>27</v>
      </c>
      <c r="T142" s="51">
        <v>-1</v>
      </c>
      <c r="U142" s="51">
        <v>12</v>
      </c>
      <c r="V142" s="51">
        <v>10</v>
      </c>
      <c r="W142" s="51">
        <v>15</v>
      </c>
      <c r="X142" s="72">
        <f t="shared" si="2"/>
        <v>0.00352112676056338</v>
      </c>
      <c r="Y142" s="102" t="s">
        <v>32</v>
      </c>
      <c r="Z142" s="51" t="s">
        <v>94</v>
      </c>
      <c r="AA142" s="51">
        <v>850</v>
      </c>
      <c r="AB142" s="51">
        <v>4302</v>
      </c>
      <c r="AC142" s="80"/>
    </row>
    <row r="143" spans="1:29">
      <c r="A143" s="51">
        <v>141</v>
      </c>
      <c r="B143" s="51">
        <v>7386</v>
      </c>
      <c r="C143" s="51" t="s">
        <v>252</v>
      </c>
      <c r="D143" s="51">
        <v>746</v>
      </c>
      <c r="E143" s="52" t="s">
        <v>187</v>
      </c>
      <c r="F143" s="51" t="s">
        <v>60</v>
      </c>
      <c r="G143" s="51">
        <v>7.6</v>
      </c>
      <c r="H143" s="95">
        <v>6.396178</v>
      </c>
      <c r="I143" s="95">
        <v>5.685965</v>
      </c>
      <c r="J143" s="95">
        <v>1.91384382175296</v>
      </c>
      <c r="K143" s="95">
        <v>1.71540926</v>
      </c>
      <c r="L143" s="51">
        <v>899</v>
      </c>
      <c r="M143" s="53">
        <v>836</v>
      </c>
      <c r="N143" s="95">
        <v>71.06</v>
      </c>
      <c r="O143" s="95">
        <v>68.0139354066986</v>
      </c>
      <c r="P143" s="53">
        <v>696</v>
      </c>
      <c r="Q143" s="53">
        <v>766</v>
      </c>
      <c r="R143" s="51">
        <v>26</v>
      </c>
      <c r="S143" s="51">
        <v>29</v>
      </c>
      <c r="T143" s="102">
        <v>3</v>
      </c>
      <c r="U143" s="51">
        <v>6</v>
      </c>
      <c r="V143" s="51">
        <v>-64</v>
      </c>
      <c r="W143" s="51">
        <v>0</v>
      </c>
      <c r="X143" s="72">
        <f t="shared" si="2"/>
        <v>0.100574712643678</v>
      </c>
      <c r="Y143" s="102"/>
      <c r="Z143" s="51" t="s">
        <v>94</v>
      </c>
      <c r="AA143" s="51">
        <v>850</v>
      </c>
      <c r="AB143" s="102">
        <v>4016</v>
      </c>
      <c r="AC143" s="80"/>
    </row>
    <row r="144" spans="1:29">
      <c r="A144" s="51">
        <v>142</v>
      </c>
      <c r="B144" s="51">
        <v>12113</v>
      </c>
      <c r="C144" s="51" t="s">
        <v>253</v>
      </c>
      <c r="D144" s="51">
        <v>746</v>
      </c>
      <c r="E144" s="52" t="s">
        <v>187</v>
      </c>
      <c r="F144" s="51" t="s">
        <v>60</v>
      </c>
      <c r="G144" s="51">
        <v>0.8</v>
      </c>
      <c r="H144" s="95">
        <v>6.168988</v>
      </c>
      <c r="I144" s="95">
        <v>5.310327</v>
      </c>
      <c r="J144" s="95">
        <v>1.80283211796799</v>
      </c>
      <c r="K144" s="95">
        <v>1.39546648</v>
      </c>
      <c r="L144" s="51">
        <v>973</v>
      </c>
      <c r="M144" s="53">
        <v>913</v>
      </c>
      <c r="N144" s="95">
        <v>63.47</v>
      </c>
      <c r="O144" s="95">
        <v>58.1634939759036</v>
      </c>
      <c r="P144" s="53">
        <v>669</v>
      </c>
      <c r="Q144" s="53">
        <v>683</v>
      </c>
      <c r="R144" s="51">
        <v>27</v>
      </c>
      <c r="S144" s="51">
        <v>29</v>
      </c>
      <c r="T144" s="102">
        <v>2</v>
      </c>
      <c r="U144" s="105">
        <v>12</v>
      </c>
      <c r="V144" s="51">
        <v>-2</v>
      </c>
      <c r="W144" s="51">
        <v>0</v>
      </c>
      <c r="X144" s="72">
        <f t="shared" si="2"/>
        <v>0.0209267563527653</v>
      </c>
      <c r="Y144" s="102"/>
      <c r="Z144" s="51" t="s">
        <v>94</v>
      </c>
      <c r="AA144" s="51">
        <v>850</v>
      </c>
      <c r="AB144" s="102">
        <v>4016</v>
      </c>
      <c r="AC144" s="80"/>
    </row>
    <row r="145" spans="1:29">
      <c r="A145" s="51">
        <v>143</v>
      </c>
      <c r="B145" s="51">
        <v>11769</v>
      </c>
      <c r="C145" s="51" t="s">
        <v>254</v>
      </c>
      <c r="D145" s="51">
        <v>744</v>
      </c>
      <c r="E145" s="52" t="s">
        <v>244</v>
      </c>
      <c r="F145" s="51" t="s">
        <v>31</v>
      </c>
      <c r="G145" s="51">
        <v>0.5</v>
      </c>
      <c r="H145" s="95">
        <v>5.008289</v>
      </c>
      <c r="I145" s="95">
        <v>4.074063</v>
      </c>
      <c r="J145" s="95">
        <v>1.24393788124191</v>
      </c>
      <c r="K145" s="95">
        <v>0.81702444</v>
      </c>
      <c r="L145" s="51">
        <v>678</v>
      </c>
      <c r="M145" s="53">
        <v>542</v>
      </c>
      <c r="N145" s="95">
        <v>69.26</v>
      </c>
      <c r="O145" s="95">
        <v>75.1672140221402</v>
      </c>
      <c r="P145" s="53">
        <v>521</v>
      </c>
      <c r="Q145" s="53">
        <v>470</v>
      </c>
      <c r="R145" s="51">
        <v>27</v>
      </c>
      <c r="S145" s="51">
        <v>27</v>
      </c>
      <c r="T145" s="51">
        <v>0</v>
      </c>
      <c r="U145" s="51">
        <v>12</v>
      </c>
      <c r="V145" s="51">
        <v>63</v>
      </c>
      <c r="W145" s="51">
        <v>48</v>
      </c>
      <c r="X145" s="72">
        <f t="shared" si="2"/>
        <v>-0.0978886756238004</v>
      </c>
      <c r="Y145" s="102"/>
      <c r="Z145" s="51" t="s">
        <v>33</v>
      </c>
      <c r="AA145" s="51">
        <v>800</v>
      </c>
      <c r="AB145" s="51">
        <v>3507</v>
      </c>
      <c r="AC145" s="80"/>
    </row>
    <row r="146" spans="1:29">
      <c r="A146" s="51">
        <v>144</v>
      </c>
      <c r="B146" s="51">
        <v>11596</v>
      </c>
      <c r="C146" s="51" t="s">
        <v>255</v>
      </c>
      <c r="D146" s="51">
        <v>730</v>
      </c>
      <c r="E146" s="52" t="s">
        <v>148</v>
      </c>
      <c r="F146" s="51" t="s">
        <v>42</v>
      </c>
      <c r="G146" s="51">
        <v>0.8</v>
      </c>
      <c r="H146" s="95">
        <v>4.078506</v>
      </c>
      <c r="I146" s="95">
        <v>3.449203</v>
      </c>
      <c r="J146" s="95">
        <v>1.27593347881998</v>
      </c>
      <c r="K146" s="95">
        <v>0.95418598</v>
      </c>
      <c r="L146" s="51">
        <v>744</v>
      </c>
      <c r="M146" s="53">
        <v>619</v>
      </c>
      <c r="N146" s="95">
        <v>54.82</v>
      </c>
      <c r="O146" s="95">
        <v>55.7221809369952</v>
      </c>
      <c r="P146" s="53">
        <v>487</v>
      </c>
      <c r="Q146" s="53">
        <v>442</v>
      </c>
      <c r="R146" s="51">
        <v>27</v>
      </c>
      <c r="S146" s="51">
        <v>27</v>
      </c>
      <c r="T146" s="51">
        <v>0</v>
      </c>
      <c r="U146" s="51">
        <v>12</v>
      </c>
      <c r="V146" s="51">
        <v>57</v>
      </c>
      <c r="W146" s="51">
        <v>48</v>
      </c>
      <c r="X146" s="72">
        <f t="shared" si="2"/>
        <v>-0.0924024640657084</v>
      </c>
      <c r="Y146" s="102"/>
      <c r="Z146" s="51" t="s">
        <v>94</v>
      </c>
      <c r="AA146" s="51">
        <v>850</v>
      </c>
      <c r="AB146" s="51">
        <v>4159</v>
      </c>
      <c r="AC146" s="80"/>
    </row>
    <row r="147" spans="1:30">
      <c r="A147" s="51">
        <v>145</v>
      </c>
      <c r="B147" s="51">
        <v>12460</v>
      </c>
      <c r="C147" s="51" t="s">
        <v>256</v>
      </c>
      <c r="D147" s="51">
        <v>745</v>
      </c>
      <c r="E147" s="52" t="s">
        <v>257</v>
      </c>
      <c r="F147" s="51" t="s">
        <v>42</v>
      </c>
      <c r="G147" s="51">
        <v>0.5</v>
      </c>
      <c r="H147" s="95">
        <v>2.460404</v>
      </c>
      <c r="I147" s="95">
        <v>2.786383</v>
      </c>
      <c r="J147" s="95">
        <v>0.696400294550979</v>
      </c>
      <c r="K147" s="95">
        <v>0.60722504</v>
      </c>
      <c r="L147" s="51">
        <v>439</v>
      </c>
      <c r="M147" s="53">
        <v>539</v>
      </c>
      <c r="N147" s="95">
        <v>56.05</v>
      </c>
      <c r="O147" s="95">
        <v>51.6954174397032</v>
      </c>
      <c r="P147" s="53">
        <v>372</v>
      </c>
      <c r="Q147" s="53">
        <v>478</v>
      </c>
      <c r="R147" s="51">
        <v>25</v>
      </c>
      <c r="S147" s="51">
        <v>28</v>
      </c>
      <c r="T147" s="51">
        <v>3</v>
      </c>
      <c r="U147" s="105">
        <v>12</v>
      </c>
      <c r="V147" s="51">
        <v>-94</v>
      </c>
      <c r="W147" s="51">
        <v>0</v>
      </c>
      <c r="X147" s="72">
        <f t="shared" si="2"/>
        <v>0.28494623655914</v>
      </c>
      <c r="Y147" s="102"/>
      <c r="Z147" s="51" t="s">
        <v>43</v>
      </c>
      <c r="AA147" s="51">
        <v>750</v>
      </c>
      <c r="AB147" s="102">
        <v>2039</v>
      </c>
      <c r="AC147" s="104">
        <f>VLOOKUP(B147,'[2]各门店员工动销考核（12.31）'!$B$1:$X$65536,23,0)</f>
        <v>0.127272727272727</v>
      </c>
      <c r="AD147" s="80" t="e">
        <f>VLOOKUP(D147,#REF!,12,0)</f>
        <v>#REF!</v>
      </c>
    </row>
    <row r="148" spans="1:30">
      <c r="A148" s="51">
        <v>146</v>
      </c>
      <c r="B148" s="51">
        <v>12276</v>
      </c>
      <c r="C148" s="51" t="s">
        <v>258</v>
      </c>
      <c r="D148" s="51">
        <v>745</v>
      </c>
      <c r="E148" s="52" t="s">
        <v>257</v>
      </c>
      <c r="F148" s="51" t="s">
        <v>42</v>
      </c>
      <c r="G148" s="51">
        <v>0.6</v>
      </c>
      <c r="H148" s="95">
        <v>3.696798</v>
      </c>
      <c r="I148" s="95">
        <v>3.398098</v>
      </c>
      <c r="J148" s="95">
        <v>1.10365636482198</v>
      </c>
      <c r="K148" s="95">
        <v>0.9080898</v>
      </c>
      <c r="L148" s="51">
        <v>431</v>
      </c>
      <c r="M148" s="53">
        <v>487</v>
      </c>
      <c r="N148" s="95">
        <v>85.77</v>
      </c>
      <c r="O148" s="95">
        <v>69.7761396303901</v>
      </c>
      <c r="P148" s="53">
        <v>379</v>
      </c>
      <c r="Q148" s="53">
        <v>462</v>
      </c>
      <c r="R148" s="51">
        <v>25</v>
      </c>
      <c r="S148" s="51">
        <v>29</v>
      </c>
      <c r="T148" s="51">
        <v>4</v>
      </c>
      <c r="U148" s="105">
        <v>12</v>
      </c>
      <c r="V148" s="51">
        <v>-71</v>
      </c>
      <c r="W148" s="51">
        <v>0</v>
      </c>
      <c r="X148" s="72">
        <f t="shared" si="2"/>
        <v>0.218997361477573</v>
      </c>
      <c r="Y148" s="102"/>
      <c r="Z148" s="51" t="s">
        <v>43</v>
      </c>
      <c r="AA148" s="51">
        <v>750</v>
      </c>
      <c r="AB148" s="102">
        <v>2039</v>
      </c>
      <c r="AC148" s="104">
        <f>VLOOKUP(B148,'[2]各门店员工动销考核（12.31）'!$B$1:$X$65536,23,0)</f>
        <v>-0.116550116550117</v>
      </c>
      <c r="AD148" s="80" t="e">
        <f>VLOOKUP(D148,#REF!,12,0)</f>
        <v>#REF!</v>
      </c>
    </row>
    <row r="149" spans="1:29">
      <c r="A149" s="51">
        <v>147</v>
      </c>
      <c r="B149" s="51">
        <v>11504</v>
      </c>
      <c r="C149" s="51" t="s">
        <v>259</v>
      </c>
      <c r="D149" s="51">
        <v>745</v>
      </c>
      <c r="E149" s="52" t="s">
        <v>257</v>
      </c>
      <c r="F149" s="51" t="s">
        <v>42</v>
      </c>
      <c r="G149" s="51">
        <v>1.7</v>
      </c>
      <c r="H149" s="95">
        <v>4.548369</v>
      </c>
      <c r="I149" s="95">
        <v>4.070227</v>
      </c>
      <c r="J149" s="95">
        <v>1.04934419399535</v>
      </c>
      <c r="K149" s="95">
        <v>0.905681</v>
      </c>
      <c r="L149" s="51">
        <v>592</v>
      </c>
      <c r="M149" s="53">
        <v>627</v>
      </c>
      <c r="N149" s="95">
        <v>76.83</v>
      </c>
      <c r="O149" s="95">
        <v>64.9159011164274</v>
      </c>
      <c r="P149" s="53">
        <v>532</v>
      </c>
      <c r="Q149" s="53">
        <v>577</v>
      </c>
      <c r="R149" s="51">
        <v>26</v>
      </c>
      <c r="S149" s="51">
        <v>29</v>
      </c>
      <c r="T149" s="102">
        <v>3</v>
      </c>
      <c r="U149" s="51">
        <v>8</v>
      </c>
      <c r="V149" s="51">
        <v>-37</v>
      </c>
      <c r="W149" s="51">
        <v>0</v>
      </c>
      <c r="X149" s="72">
        <f t="shared" si="2"/>
        <v>0.0845864661654135</v>
      </c>
      <c r="Y149" s="102"/>
      <c r="Z149" s="51" t="s">
        <v>43</v>
      </c>
      <c r="AA149" s="51">
        <v>750</v>
      </c>
      <c r="AB149" s="102">
        <v>2039</v>
      </c>
      <c r="AC149" s="80"/>
    </row>
    <row r="150" spans="1:29">
      <c r="A150" s="51">
        <v>148</v>
      </c>
      <c r="B150" s="51">
        <v>12209</v>
      </c>
      <c r="C150" s="51" t="s">
        <v>260</v>
      </c>
      <c r="D150" s="51">
        <v>745</v>
      </c>
      <c r="E150" s="52" t="s">
        <v>257</v>
      </c>
      <c r="F150" s="51" t="s">
        <v>42</v>
      </c>
      <c r="G150" s="95">
        <v>0.651411593099956</v>
      </c>
      <c r="H150" s="95">
        <v>3.124777</v>
      </c>
      <c r="I150" s="95">
        <v>0.460391</v>
      </c>
      <c r="J150" s="95">
        <v>0.832417159633</v>
      </c>
      <c r="K150" s="95">
        <v>0.11472415</v>
      </c>
      <c r="L150" s="51">
        <v>543</v>
      </c>
      <c r="M150" s="53">
        <v>91</v>
      </c>
      <c r="N150" s="95">
        <v>57.55</v>
      </c>
      <c r="O150" s="95">
        <v>50.5924175824176</v>
      </c>
      <c r="P150" s="53">
        <v>447</v>
      </c>
      <c r="Q150" s="53">
        <v>116</v>
      </c>
      <c r="R150" s="51">
        <v>29</v>
      </c>
      <c r="S150" s="51">
        <v>8</v>
      </c>
      <c r="T150" s="51">
        <v>-21</v>
      </c>
      <c r="U150" s="51">
        <v>12</v>
      </c>
      <c r="V150" s="53">
        <v>19.3103448275862</v>
      </c>
      <c r="W150" s="51">
        <v>36</v>
      </c>
      <c r="X150" s="72">
        <f t="shared" si="2"/>
        <v>-0.740492170022371</v>
      </c>
      <c r="Y150" s="102" t="s">
        <v>157</v>
      </c>
      <c r="Z150" s="51" t="s">
        <v>43</v>
      </c>
      <c r="AA150" s="51">
        <v>750</v>
      </c>
      <c r="AB150" s="102">
        <v>2039</v>
      </c>
      <c r="AC150" s="80"/>
    </row>
    <row r="151" spans="1:29">
      <c r="A151" s="51">
        <v>149</v>
      </c>
      <c r="B151" s="51">
        <v>11333</v>
      </c>
      <c r="C151" s="51" t="s">
        <v>261</v>
      </c>
      <c r="D151" s="51">
        <v>744</v>
      </c>
      <c r="E151" s="52" t="s">
        <v>244</v>
      </c>
      <c r="F151" s="51" t="s">
        <v>31</v>
      </c>
      <c r="G151" s="51">
        <v>1.5</v>
      </c>
      <c r="H151" s="95">
        <v>7.329997</v>
      </c>
      <c r="I151" s="95">
        <v>7.012959</v>
      </c>
      <c r="J151" s="95">
        <v>1.92986004351896</v>
      </c>
      <c r="K151" s="95">
        <v>1.66315503</v>
      </c>
      <c r="L151" s="51">
        <v>789</v>
      </c>
      <c r="M151" s="53">
        <v>766</v>
      </c>
      <c r="N151" s="95">
        <v>92.22</v>
      </c>
      <c r="O151" s="95">
        <v>91.5529895561358</v>
      </c>
      <c r="P151" s="53">
        <v>667</v>
      </c>
      <c r="Q151" s="53">
        <v>680</v>
      </c>
      <c r="R151" s="51">
        <v>27</v>
      </c>
      <c r="S151" s="51">
        <v>28</v>
      </c>
      <c r="T151" s="102">
        <v>1</v>
      </c>
      <c r="U151" s="51">
        <v>8</v>
      </c>
      <c r="V151" s="51">
        <v>-5</v>
      </c>
      <c r="W151" s="51">
        <v>0</v>
      </c>
      <c r="X151" s="72">
        <f t="shared" si="2"/>
        <v>0.0194902548725637</v>
      </c>
      <c r="Y151" s="102"/>
      <c r="Z151" s="51" t="s">
        <v>33</v>
      </c>
      <c r="AA151" s="51">
        <v>800</v>
      </c>
      <c r="AB151" s="102">
        <v>3507</v>
      </c>
      <c r="AC151" s="80"/>
    </row>
    <row r="152" spans="1:29">
      <c r="A152" s="51">
        <v>150</v>
      </c>
      <c r="B152" s="51">
        <v>12254</v>
      </c>
      <c r="C152" s="51" t="s">
        <v>262</v>
      </c>
      <c r="D152" s="51">
        <v>750</v>
      </c>
      <c r="E152" s="52" t="s">
        <v>231</v>
      </c>
      <c r="F152" s="51" t="s">
        <v>69</v>
      </c>
      <c r="G152" s="51">
        <v>0.7</v>
      </c>
      <c r="H152" s="95">
        <v>11.720667</v>
      </c>
      <c r="I152" s="95">
        <v>8.49377</v>
      </c>
      <c r="J152" s="95">
        <v>3.73844647871751</v>
      </c>
      <c r="K152" s="95">
        <v>2.6243679</v>
      </c>
      <c r="L152" s="51">
        <v>1384</v>
      </c>
      <c r="M152" s="53">
        <v>1095</v>
      </c>
      <c r="N152" s="95">
        <v>84.18</v>
      </c>
      <c r="O152" s="95">
        <v>77.5686757990868</v>
      </c>
      <c r="P152" s="53">
        <v>746</v>
      </c>
      <c r="Q152" s="53">
        <v>679</v>
      </c>
      <c r="R152" s="51">
        <v>27</v>
      </c>
      <c r="S152" s="51">
        <v>27</v>
      </c>
      <c r="T152" s="51">
        <v>0</v>
      </c>
      <c r="U152" s="51">
        <v>12</v>
      </c>
      <c r="V152" s="51">
        <v>79</v>
      </c>
      <c r="W152" s="51">
        <v>48</v>
      </c>
      <c r="X152" s="72">
        <f t="shared" si="2"/>
        <v>-0.0898123324396783</v>
      </c>
      <c r="Y152" s="102"/>
      <c r="Z152" s="51" t="s">
        <v>49</v>
      </c>
      <c r="AA152" s="51">
        <v>950</v>
      </c>
      <c r="AB152" s="51">
        <v>9559</v>
      </c>
      <c r="AC152" s="80"/>
    </row>
    <row r="153" spans="1:29">
      <c r="A153" s="51">
        <v>151</v>
      </c>
      <c r="B153" s="51">
        <v>12493</v>
      </c>
      <c r="C153" s="51" t="s">
        <v>263</v>
      </c>
      <c r="D153" s="51">
        <v>329</v>
      </c>
      <c r="E153" s="52" t="s">
        <v>250</v>
      </c>
      <c r="F153" s="51" t="s">
        <v>26</v>
      </c>
      <c r="G153" s="51">
        <v>0.5</v>
      </c>
      <c r="H153" s="95">
        <v>2.418247</v>
      </c>
      <c r="I153" s="95">
        <v>2.054753</v>
      </c>
      <c r="J153" s="95">
        <v>0.55574264056209</v>
      </c>
      <c r="K153" s="95">
        <v>0.42089075</v>
      </c>
      <c r="L153" s="51">
        <v>367</v>
      </c>
      <c r="M153" s="53">
        <v>293</v>
      </c>
      <c r="N153" s="95">
        <v>65.89</v>
      </c>
      <c r="O153" s="95">
        <v>70.1280887372014</v>
      </c>
      <c r="P153" s="53">
        <v>361</v>
      </c>
      <c r="Q153" s="53">
        <v>330</v>
      </c>
      <c r="R153" s="51">
        <v>25</v>
      </c>
      <c r="S153" s="51">
        <v>28</v>
      </c>
      <c r="T153" s="51">
        <v>3</v>
      </c>
      <c r="U153" s="51">
        <v>12</v>
      </c>
      <c r="V153" s="51">
        <v>43</v>
      </c>
      <c r="W153" s="51">
        <v>36</v>
      </c>
      <c r="X153" s="72">
        <f t="shared" si="2"/>
        <v>-0.0858725761772853</v>
      </c>
      <c r="Y153" s="102"/>
      <c r="Z153" s="51" t="s">
        <v>28</v>
      </c>
      <c r="AA153" s="51">
        <v>700</v>
      </c>
      <c r="AB153" s="51">
        <v>1344</v>
      </c>
      <c r="AC153" s="80"/>
    </row>
    <row r="154" spans="1:29">
      <c r="A154" s="51">
        <v>152</v>
      </c>
      <c r="B154" s="51">
        <v>8957</v>
      </c>
      <c r="C154" s="51" t="s">
        <v>264</v>
      </c>
      <c r="D154" s="51">
        <v>744</v>
      </c>
      <c r="E154" s="52" t="s">
        <v>244</v>
      </c>
      <c r="F154" s="51" t="s">
        <v>31</v>
      </c>
      <c r="G154" s="51">
        <v>5.5</v>
      </c>
      <c r="H154" s="95">
        <v>6.502281</v>
      </c>
      <c r="I154" s="95">
        <v>5.019224</v>
      </c>
      <c r="J154" s="95">
        <v>1.59785190310868</v>
      </c>
      <c r="K154" s="95">
        <v>0.85246163</v>
      </c>
      <c r="L154" s="51">
        <v>807</v>
      </c>
      <c r="M154" s="53">
        <v>583</v>
      </c>
      <c r="N154" s="95">
        <v>77.22</v>
      </c>
      <c r="O154" s="95">
        <v>86.0930360205832</v>
      </c>
      <c r="P154" s="53">
        <v>579</v>
      </c>
      <c r="Q154" s="53">
        <v>551</v>
      </c>
      <c r="R154" s="51">
        <v>28</v>
      </c>
      <c r="S154" s="51">
        <v>30</v>
      </c>
      <c r="T154" s="51">
        <v>2</v>
      </c>
      <c r="U154" s="51">
        <v>6</v>
      </c>
      <c r="V154" s="51">
        <v>34</v>
      </c>
      <c r="W154" s="51">
        <v>36</v>
      </c>
      <c r="X154" s="72">
        <f t="shared" si="2"/>
        <v>-0.0483592400690846</v>
      </c>
      <c r="Y154" s="102"/>
      <c r="Z154" s="51" t="s">
        <v>33</v>
      </c>
      <c r="AA154" s="51">
        <v>800</v>
      </c>
      <c r="AB154" s="51">
        <v>3507</v>
      </c>
      <c r="AC154" s="80"/>
    </row>
    <row r="155" spans="1:29">
      <c r="A155" s="51">
        <v>153</v>
      </c>
      <c r="B155" s="51">
        <v>11961</v>
      </c>
      <c r="C155" s="51" t="s">
        <v>265</v>
      </c>
      <c r="D155" s="51">
        <v>713</v>
      </c>
      <c r="E155" s="52" t="s">
        <v>266</v>
      </c>
      <c r="F155" s="51" t="s">
        <v>26</v>
      </c>
      <c r="G155" s="51">
        <v>1.2</v>
      </c>
      <c r="H155" s="95">
        <v>4.330285</v>
      </c>
      <c r="I155" s="95">
        <v>3.756575</v>
      </c>
      <c r="J155" s="95">
        <v>1.33739299132001</v>
      </c>
      <c r="K155" s="95">
        <v>0.79432053</v>
      </c>
      <c r="L155" s="51">
        <v>566</v>
      </c>
      <c r="M155" s="53">
        <v>479</v>
      </c>
      <c r="N155" s="95">
        <v>76.51</v>
      </c>
      <c r="O155" s="95">
        <v>78.4253653444676</v>
      </c>
      <c r="P155" s="53">
        <v>625</v>
      </c>
      <c r="Q155" s="53">
        <v>568</v>
      </c>
      <c r="R155" s="51">
        <v>29</v>
      </c>
      <c r="S155" s="51">
        <v>27</v>
      </c>
      <c r="T155" s="51">
        <v>-2</v>
      </c>
      <c r="U155" s="51">
        <v>8</v>
      </c>
      <c r="V155" s="51">
        <v>65</v>
      </c>
      <c r="W155" s="51">
        <v>0</v>
      </c>
      <c r="X155" s="72">
        <f t="shared" si="2"/>
        <v>-0.0912</v>
      </c>
      <c r="Y155" s="102" t="s">
        <v>100</v>
      </c>
      <c r="Z155" s="51" t="s">
        <v>28</v>
      </c>
      <c r="AA155" s="51">
        <v>700</v>
      </c>
      <c r="AB155" s="51">
        <v>1033</v>
      </c>
      <c r="AC155" s="80"/>
    </row>
    <row r="156" spans="1:30">
      <c r="A156" s="51">
        <v>154</v>
      </c>
      <c r="B156" s="51">
        <v>12488</v>
      </c>
      <c r="C156" s="51" t="s">
        <v>267</v>
      </c>
      <c r="D156" s="51">
        <v>743</v>
      </c>
      <c r="E156" s="52" t="s">
        <v>268</v>
      </c>
      <c r="F156" s="51" t="s">
        <v>69</v>
      </c>
      <c r="G156" s="51">
        <v>0.5</v>
      </c>
      <c r="H156" s="95">
        <v>2.286561</v>
      </c>
      <c r="I156" s="95">
        <v>3.054228</v>
      </c>
      <c r="J156" s="95">
        <v>0.6327204037914</v>
      </c>
      <c r="K156" s="95">
        <v>0.77006259</v>
      </c>
      <c r="L156" s="51">
        <v>596</v>
      </c>
      <c r="M156" s="53">
        <v>708</v>
      </c>
      <c r="N156" s="95">
        <v>38.37</v>
      </c>
      <c r="O156" s="95">
        <v>43.138813559322</v>
      </c>
      <c r="P156" s="53">
        <v>394</v>
      </c>
      <c r="Q156" s="53">
        <v>526</v>
      </c>
      <c r="R156" s="51">
        <v>25</v>
      </c>
      <c r="S156" s="51">
        <v>30</v>
      </c>
      <c r="T156" s="51">
        <v>5</v>
      </c>
      <c r="U156" s="105">
        <v>12</v>
      </c>
      <c r="V156" s="51">
        <v>-120</v>
      </c>
      <c r="W156" s="51">
        <v>0</v>
      </c>
      <c r="X156" s="72">
        <f t="shared" si="2"/>
        <v>0.33502538071066</v>
      </c>
      <c r="Y156" s="102"/>
      <c r="Z156" s="51" t="s">
        <v>33</v>
      </c>
      <c r="AA156" s="51">
        <v>800</v>
      </c>
      <c r="AB156" s="102">
        <v>3067</v>
      </c>
      <c r="AC156" s="104">
        <f>VLOOKUP(B156,'[2]各门店员工动销考核（12.31）'!$B$1:$X$65536,23,0)</f>
        <v>0.0207253886010363</v>
      </c>
      <c r="AD156" s="80" t="e">
        <f>VLOOKUP(D156,#REF!,12,0)</f>
        <v>#REF!</v>
      </c>
    </row>
    <row r="157" spans="1:29">
      <c r="A157" s="51">
        <v>155</v>
      </c>
      <c r="B157" s="51">
        <v>10893</v>
      </c>
      <c r="C157" s="51" t="s">
        <v>269</v>
      </c>
      <c r="D157" s="51">
        <v>743</v>
      </c>
      <c r="E157" s="52" t="s">
        <v>268</v>
      </c>
      <c r="F157" s="51" t="s">
        <v>69</v>
      </c>
      <c r="G157" s="51">
        <v>2.5</v>
      </c>
      <c r="H157" s="95">
        <v>4.972488</v>
      </c>
      <c r="I157" s="95">
        <v>5.192892</v>
      </c>
      <c r="J157" s="95">
        <v>1.3298944911224</v>
      </c>
      <c r="K157" s="95">
        <v>1.21822547</v>
      </c>
      <c r="L157" s="51">
        <v>973</v>
      </c>
      <c r="M157" s="53">
        <v>974</v>
      </c>
      <c r="N157" s="95">
        <v>51.1</v>
      </c>
      <c r="O157" s="95">
        <v>53.315112936345</v>
      </c>
      <c r="P157" s="53">
        <v>600</v>
      </c>
      <c r="Q157" s="53">
        <v>678</v>
      </c>
      <c r="R157" s="51">
        <v>28</v>
      </c>
      <c r="S157" s="51">
        <v>28</v>
      </c>
      <c r="T157" s="102">
        <v>0</v>
      </c>
      <c r="U157" s="51">
        <v>6</v>
      </c>
      <c r="V157" s="51">
        <v>-72</v>
      </c>
      <c r="W157" s="51">
        <v>0</v>
      </c>
      <c r="X157" s="72">
        <f t="shared" si="2"/>
        <v>0.13</v>
      </c>
      <c r="Y157" s="102"/>
      <c r="Z157" s="51" t="s">
        <v>33</v>
      </c>
      <c r="AA157" s="51">
        <v>800</v>
      </c>
      <c r="AB157" s="102">
        <v>3067</v>
      </c>
      <c r="AC157" s="80"/>
    </row>
    <row r="158" spans="1:29">
      <c r="A158" s="51">
        <v>156</v>
      </c>
      <c r="B158" s="51">
        <v>11761</v>
      </c>
      <c r="C158" s="51" t="s">
        <v>270</v>
      </c>
      <c r="D158" s="51">
        <v>743</v>
      </c>
      <c r="E158" s="52" t="s">
        <v>268</v>
      </c>
      <c r="F158" s="51" t="s">
        <v>69</v>
      </c>
      <c r="G158" s="51">
        <v>0.5</v>
      </c>
      <c r="H158" s="95">
        <v>3.858903</v>
      </c>
      <c r="I158" s="95">
        <v>3.309901</v>
      </c>
      <c r="J158" s="95">
        <v>1.07088868346792</v>
      </c>
      <c r="K158" s="95">
        <v>0.83056261</v>
      </c>
      <c r="L158" s="51">
        <v>968</v>
      </c>
      <c r="M158" s="53">
        <v>792</v>
      </c>
      <c r="N158" s="95">
        <v>39.86</v>
      </c>
      <c r="O158" s="95">
        <v>41.7916792929293</v>
      </c>
      <c r="P158" s="53">
        <v>572</v>
      </c>
      <c r="Q158" s="53">
        <v>550</v>
      </c>
      <c r="R158" s="51">
        <v>27</v>
      </c>
      <c r="S158" s="51">
        <v>23</v>
      </c>
      <c r="T158" s="51">
        <v>-4</v>
      </c>
      <c r="U158" s="51">
        <v>12</v>
      </c>
      <c r="V158" s="51">
        <v>-50</v>
      </c>
      <c r="W158" s="51">
        <v>0</v>
      </c>
      <c r="X158" s="72">
        <f t="shared" si="2"/>
        <v>-0.0384615384615385</v>
      </c>
      <c r="Y158" s="102" t="s">
        <v>271</v>
      </c>
      <c r="Z158" s="51" t="s">
        <v>33</v>
      </c>
      <c r="AA158" s="51">
        <v>800</v>
      </c>
      <c r="AB158" s="51">
        <v>3067</v>
      </c>
      <c r="AC158" s="80"/>
    </row>
    <row r="159" spans="1:29">
      <c r="A159" s="51">
        <v>157</v>
      </c>
      <c r="B159" s="51">
        <v>11379</v>
      </c>
      <c r="C159" s="51" t="s">
        <v>272</v>
      </c>
      <c r="D159" s="51">
        <v>742</v>
      </c>
      <c r="E159" s="52" t="s">
        <v>273</v>
      </c>
      <c r="F159" s="51" t="s">
        <v>31</v>
      </c>
      <c r="G159" s="51">
        <v>1.8</v>
      </c>
      <c r="H159" s="95">
        <v>8.488013</v>
      </c>
      <c r="I159" s="95">
        <v>4.795603</v>
      </c>
      <c r="J159" s="95">
        <v>2.13734745155702</v>
      </c>
      <c r="K159" s="95">
        <v>1.05355727</v>
      </c>
      <c r="L159" s="51">
        <v>836</v>
      </c>
      <c r="M159" s="53">
        <v>658</v>
      </c>
      <c r="N159" s="95">
        <v>101.53</v>
      </c>
      <c r="O159" s="95">
        <v>72.8815045592705</v>
      </c>
      <c r="P159" s="53">
        <v>494</v>
      </c>
      <c r="Q159" s="53">
        <v>508</v>
      </c>
      <c r="R159" s="51">
        <v>29</v>
      </c>
      <c r="S159" s="51">
        <v>26</v>
      </c>
      <c r="T159" s="51">
        <v>-3</v>
      </c>
      <c r="U159" s="51">
        <v>8</v>
      </c>
      <c r="V159" s="51">
        <v>-6</v>
      </c>
      <c r="W159" s="51">
        <v>0</v>
      </c>
      <c r="X159" s="72">
        <f t="shared" si="2"/>
        <v>0.0283400809716599</v>
      </c>
      <c r="Y159" s="102"/>
      <c r="Z159" s="51" t="s">
        <v>28</v>
      </c>
      <c r="AA159" s="51">
        <v>700</v>
      </c>
      <c r="AB159" s="102">
        <v>940</v>
      </c>
      <c r="AC159" s="80"/>
    </row>
    <row r="160" spans="1:29">
      <c r="A160" s="51">
        <v>158</v>
      </c>
      <c r="B160" s="51">
        <v>11078</v>
      </c>
      <c r="C160" s="51" t="s">
        <v>274</v>
      </c>
      <c r="D160" s="51">
        <v>742</v>
      </c>
      <c r="E160" s="52" t="s">
        <v>273</v>
      </c>
      <c r="F160" s="51" t="s">
        <v>31</v>
      </c>
      <c r="G160" s="51">
        <v>2.5</v>
      </c>
      <c r="H160" s="95">
        <v>8.689657</v>
      </c>
      <c r="I160" s="95">
        <v>3.526177</v>
      </c>
      <c r="J160" s="95">
        <v>1.85456732346595</v>
      </c>
      <c r="K160" s="95">
        <v>0.88799299</v>
      </c>
      <c r="L160" s="51">
        <v>856</v>
      </c>
      <c r="M160" s="53">
        <v>364</v>
      </c>
      <c r="N160" s="95">
        <v>101.51</v>
      </c>
      <c r="O160" s="95">
        <v>96.8729945054945</v>
      </c>
      <c r="P160" s="53">
        <v>456</v>
      </c>
      <c r="Q160" s="53">
        <v>353</v>
      </c>
      <c r="R160" s="51">
        <v>29</v>
      </c>
      <c r="S160" s="51">
        <v>27</v>
      </c>
      <c r="T160" s="51">
        <v>-2</v>
      </c>
      <c r="U160" s="51">
        <v>6</v>
      </c>
      <c r="V160" s="51">
        <v>109</v>
      </c>
      <c r="W160" s="51">
        <v>48</v>
      </c>
      <c r="X160" s="72">
        <f t="shared" si="2"/>
        <v>-0.225877192982456</v>
      </c>
      <c r="Y160" s="102"/>
      <c r="Z160" s="51" t="s">
        <v>28</v>
      </c>
      <c r="AA160" s="51">
        <v>700</v>
      </c>
      <c r="AB160" s="51">
        <v>940</v>
      </c>
      <c r="AC160" s="80"/>
    </row>
    <row r="161" spans="1:29">
      <c r="A161" s="51">
        <v>159</v>
      </c>
      <c r="B161" s="51">
        <v>11107</v>
      </c>
      <c r="C161" s="51" t="s">
        <v>275</v>
      </c>
      <c r="D161" s="51">
        <v>742</v>
      </c>
      <c r="E161" s="52" t="s">
        <v>273</v>
      </c>
      <c r="F161" s="51" t="s">
        <v>31</v>
      </c>
      <c r="G161" s="51">
        <v>1.5</v>
      </c>
      <c r="H161" s="95">
        <v>8.555963</v>
      </c>
      <c r="I161" s="95">
        <v>3.58151</v>
      </c>
      <c r="J161" s="95">
        <v>1.99944168626997</v>
      </c>
      <c r="K161" s="95">
        <v>0.35902744</v>
      </c>
      <c r="L161" s="51">
        <v>783</v>
      </c>
      <c r="M161" s="53">
        <v>199</v>
      </c>
      <c r="N161" s="95">
        <v>109.27</v>
      </c>
      <c r="O161" s="95">
        <v>179.975376884422</v>
      </c>
      <c r="P161" s="53">
        <v>452</v>
      </c>
      <c r="Q161" s="53">
        <v>187</v>
      </c>
      <c r="R161" s="51">
        <v>25</v>
      </c>
      <c r="S161" s="51">
        <v>15</v>
      </c>
      <c r="T161" s="51">
        <v>-10</v>
      </c>
      <c r="U161" s="51">
        <v>8</v>
      </c>
      <c r="V161" s="51">
        <v>273</v>
      </c>
      <c r="W161" s="51">
        <v>72</v>
      </c>
      <c r="X161" s="72">
        <f t="shared" si="2"/>
        <v>-0.586283185840708</v>
      </c>
      <c r="Y161" s="102"/>
      <c r="Z161" s="51" t="s">
        <v>28</v>
      </c>
      <c r="AA161" s="51">
        <v>700</v>
      </c>
      <c r="AB161" s="51">
        <v>940</v>
      </c>
      <c r="AC161" s="80"/>
    </row>
    <row r="162" spans="1:29">
      <c r="A162" s="51">
        <v>160</v>
      </c>
      <c r="B162" s="51">
        <v>12502</v>
      </c>
      <c r="C162" s="51" t="s">
        <v>276</v>
      </c>
      <c r="D162" s="51">
        <v>742</v>
      </c>
      <c r="E162" s="52" t="s">
        <v>273</v>
      </c>
      <c r="F162" s="51" t="s">
        <v>31</v>
      </c>
      <c r="G162" s="51">
        <v>0.5</v>
      </c>
      <c r="H162" s="95">
        <v>3.410043</v>
      </c>
      <c r="I162" s="95">
        <v>1.531052</v>
      </c>
      <c r="J162" s="95">
        <v>0.88558475072599</v>
      </c>
      <c r="K162" s="95">
        <v>0.20881691</v>
      </c>
      <c r="L162" s="51">
        <v>564</v>
      </c>
      <c r="M162" s="53">
        <v>123</v>
      </c>
      <c r="N162" s="95">
        <v>60.46</v>
      </c>
      <c r="O162" s="95">
        <v>124.475772357724</v>
      </c>
      <c r="P162" s="53">
        <v>325</v>
      </c>
      <c r="Q162" s="53">
        <v>120</v>
      </c>
      <c r="R162" s="51">
        <v>29</v>
      </c>
      <c r="S162" s="51">
        <v>13</v>
      </c>
      <c r="T162" s="51">
        <v>-16</v>
      </c>
      <c r="U162" s="51">
        <v>12</v>
      </c>
      <c r="V162" s="51">
        <v>217</v>
      </c>
      <c r="W162" s="51">
        <v>72</v>
      </c>
      <c r="X162" s="72">
        <f t="shared" si="2"/>
        <v>-0.630769230769231</v>
      </c>
      <c r="Y162" s="102"/>
      <c r="Z162" s="51" t="s">
        <v>28</v>
      </c>
      <c r="AA162" s="51">
        <v>700</v>
      </c>
      <c r="AB162" s="51">
        <v>940</v>
      </c>
      <c r="AC162" s="80"/>
    </row>
    <row r="163" spans="1:30">
      <c r="A163" s="51">
        <v>161</v>
      </c>
      <c r="B163" s="51">
        <v>7666</v>
      </c>
      <c r="C163" s="51" t="s">
        <v>277</v>
      </c>
      <c r="D163" s="51">
        <v>741</v>
      </c>
      <c r="E163" s="52" t="s">
        <v>278</v>
      </c>
      <c r="F163" s="51" t="s">
        <v>42</v>
      </c>
      <c r="G163" s="51">
        <v>1.6</v>
      </c>
      <c r="H163" s="95">
        <v>4.269059</v>
      </c>
      <c r="I163" s="95">
        <v>4.249551</v>
      </c>
      <c r="J163" s="95">
        <v>1.06191394034397</v>
      </c>
      <c r="K163" s="95">
        <v>0.81636541</v>
      </c>
      <c r="L163" s="51">
        <v>447</v>
      </c>
      <c r="M163" s="53">
        <v>531</v>
      </c>
      <c r="N163" s="95">
        <v>95.5</v>
      </c>
      <c r="O163" s="95">
        <v>80.029209039548</v>
      </c>
      <c r="P163" s="53">
        <v>364</v>
      </c>
      <c r="Q163" s="53">
        <v>477</v>
      </c>
      <c r="R163" s="51">
        <v>26</v>
      </c>
      <c r="S163" s="51">
        <v>29</v>
      </c>
      <c r="T163" s="51">
        <v>3</v>
      </c>
      <c r="U163" s="51">
        <v>8</v>
      </c>
      <c r="V163" s="51">
        <v>-105</v>
      </c>
      <c r="W163" s="51">
        <v>0</v>
      </c>
      <c r="X163" s="72">
        <f t="shared" si="2"/>
        <v>0.31043956043956</v>
      </c>
      <c r="Y163" s="102"/>
      <c r="Z163" s="51" t="s">
        <v>28</v>
      </c>
      <c r="AA163" s="51">
        <v>700</v>
      </c>
      <c r="AB163" s="102">
        <v>1301</v>
      </c>
      <c r="AC163" s="104">
        <f>VLOOKUP(B163,'[2]各门店员工动销考核（12.31）'!$B$1:$X$65536,23,0)</f>
        <v>-0.0618556701030928</v>
      </c>
      <c r="AD163" s="80" t="e">
        <f>VLOOKUP(D163,#REF!,12,0)</f>
        <v>#REF!</v>
      </c>
    </row>
    <row r="164" spans="1:30">
      <c r="A164" s="51">
        <v>162</v>
      </c>
      <c r="B164" s="51">
        <v>12486</v>
      </c>
      <c r="C164" s="51" t="s">
        <v>279</v>
      </c>
      <c r="D164" s="51">
        <v>741</v>
      </c>
      <c r="E164" s="52" t="s">
        <v>278</v>
      </c>
      <c r="F164" s="51" t="s">
        <v>42</v>
      </c>
      <c r="G164" s="51">
        <v>0.5</v>
      </c>
      <c r="H164" s="95">
        <v>1.947078</v>
      </c>
      <c r="I164" s="95">
        <v>2.066979</v>
      </c>
      <c r="J164" s="95">
        <v>0.39424671401201</v>
      </c>
      <c r="K164" s="95">
        <v>0.42538724</v>
      </c>
      <c r="L164" s="51">
        <v>388</v>
      </c>
      <c r="M164" s="53">
        <v>469</v>
      </c>
      <c r="N164" s="95">
        <v>50.18</v>
      </c>
      <c r="O164" s="95">
        <v>44.0720469083156</v>
      </c>
      <c r="P164" s="53">
        <v>303</v>
      </c>
      <c r="Q164" s="53">
        <v>369</v>
      </c>
      <c r="R164" s="51">
        <v>26</v>
      </c>
      <c r="S164" s="51">
        <v>29</v>
      </c>
      <c r="T164" s="51">
        <v>3</v>
      </c>
      <c r="U164" s="105">
        <v>12</v>
      </c>
      <c r="V164" s="51">
        <v>-54</v>
      </c>
      <c r="W164" s="51">
        <v>0</v>
      </c>
      <c r="X164" s="72">
        <f t="shared" si="2"/>
        <v>0.217821782178218</v>
      </c>
      <c r="Y164" s="102"/>
      <c r="Z164" s="51" t="s">
        <v>28</v>
      </c>
      <c r="AA164" s="51">
        <v>700</v>
      </c>
      <c r="AB164" s="102">
        <v>1301</v>
      </c>
      <c r="AC164" s="104">
        <f>VLOOKUP(B164,'[2]各门店员工动销考核（12.31）'!$B$1:$X$65536,23,0)</f>
        <v>0.0412371134020619</v>
      </c>
      <c r="AD164" s="80" t="e">
        <f>VLOOKUP(D164,#REF!,12,0)</f>
        <v>#REF!</v>
      </c>
    </row>
    <row r="165" spans="1:29">
      <c r="A165" s="51">
        <v>163</v>
      </c>
      <c r="B165" s="51">
        <v>12204</v>
      </c>
      <c r="C165" s="51" t="s">
        <v>280</v>
      </c>
      <c r="D165" s="51">
        <v>741</v>
      </c>
      <c r="E165" s="52" t="s">
        <v>278</v>
      </c>
      <c r="F165" s="51" t="s">
        <v>42</v>
      </c>
      <c r="G165" s="95">
        <v>0.651411593099956</v>
      </c>
      <c r="H165" s="95">
        <v>2.583738</v>
      </c>
      <c r="I165" s="95">
        <v>0.536717</v>
      </c>
      <c r="J165" s="95">
        <v>0.669616146699953</v>
      </c>
      <c r="K165" s="95">
        <v>0.09247255</v>
      </c>
      <c r="L165" s="51">
        <v>434</v>
      </c>
      <c r="M165" s="53">
        <v>91</v>
      </c>
      <c r="N165" s="95">
        <v>59.53</v>
      </c>
      <c r="O165" s="95">
        <v>58.9798901098901</v>
      </c>
      <c r="P165" s="53">
        <v>326</v>
      </c>
      <c r="Q165" s="53">
        <v>110</v>
      </c>
      <c r="R165" s="51">
        <v>27</v>
      </c>
      <c r="S165" s="51">
        <v>8</v>
      </c>
      <c r="T165" s="102">
        <v>-19</v>
      </c>
      <c r="U165" s="105">
        <v>12</v>
      </c>
      <c r="V165" s="53">
        <v>-1.4074074074074</v>
      </c>
      <c r="W165" s="51">
        <v>0</v>
      </c>
      <c r="X165" s="72">
        <f t="shared" si="2"/>
        <v>-0.662576687116564</v>
      </c>
      <c r="Y165" s="102" t="s">
        <v>83</v>
      </c>
      <c r="Z165" s="51" t="s">
        <v>28</v>
      </c>
      <c r="AA165" s="51">
        <v>700</v>
      </c>
      <c r="AB165" s="102">
        <v>1301</v>
      </c>
      <c r="AC165" s="80"/>
    </row>
    <row r="166" spans="1:29">
      <c r="A166" s="51">
        <v>164</v>
      </c>
      <c r="B166" s="51">
        <v>9749</v>
      </c>
      <c r="C166" s="51" t="s">
        <v>281</v>
      </c>
      <c r="D166" s="51">
        <v>740</v>
      </c>
      <c r="E166" s="52" t="s">
        <v>282</v>
      </c>
      <c r="F166" s="51" t="s">
        <v>69</v>
      </c>
      <c r="G166" s="51">
        <v>2.6</v>
      </c>
      <c r="H166" s="95">
        <v>6.774271</v>
      </c>
      <c r="I166" s="95">
        <v>6.065783</v>
      </c>
      <c r="J166" s="95">
        <v>2.031855530451</v>
      </c>
      <c r="K166" s="95">
        <v>1.89495175</v>
      </c>
      <c r="L166" s="51">
        <v>1024</v>
      </c>
      <c r="M166" s="53">
        <v>928</v>
      </c>
      <c r="N166" s="95">
        <v>66.15</v>
      </c>
      <c r="O166" s="95">
        <v>65.3640409482759</v>
      </c>
      <c r="P166" s="53">
        <v>676</v>
      </c>
      <c r="Q166" s="53">
        <v>713</v>
      </c>
      <c r="R166" s="51">
        <v>25</v>
      </c>
      <c r="S166" s="51">
        <v>28</v>
      </c>
      <c r="T166" s="102">
        <v>3</v>
      </c>
      <c r="U166" s="51">
        <v>6</v>
      </c>
      <c r="V166" s="51">
        <v>-31</v>
      </c>
      <c r="W166" s="51">
        <v>0</v>
      </c>
      <c r="X166" s="72">
        <f t="shared" si="2"/>
        <v>0.0547337278106509</v>
      </c>
      <c r="Y166" s="102"/>
      <c r="Z166" s="51" t="s">
        <v>43</v>
      </c>
      <c r="AA166" s="51">
        <v>750</v>
      </c>
      <c r="AB166" s="102">
        <v>2111</v>
      </c>
      <c r="AC166" s="80"/>
    </row>
    <row r="167" spans="1:29">
      <c r="A167" s="51">
        <v>165</v>
      </c>
      <c r="B167" s="51">
        <v>9200</v>
      </c>
      <c r="C167" s="51" t="s">
        <v>283</v>
      </c>
      <c r="D167" s="51">
        <v>308</v>
      </c>
      <c r="E167" s="52" t="s">
        <v>284</v>
      </c>
      <c r="F167" s="51" t="s">
        <v>31</v>
      </c>
      <c r="G167" s="51">
        <v>4.5</v>
      </c>
      <c r="H167" s="95">
        <v>5.342736</v>
      </c>
      <c r="I167" s="95">
        <v>2.393547</v>
      </c>
      <c r="J167" s="95">
        <v>1.72917267513174</v>
      </c>
      <c r="K167" s="95">
        <v>0.666264</v>
      </c>
      <c r="L167" s="51">
        <v>658</v>
      </c>
      <c r="M167" s="53">
        <v>415</v>
      </c>
      <c r="N167" s="95">
        <v>69.41</v>
      </c>
      <c r="O167" s="95">
        <v>57.6758313253012</v>
      </c>
      <c r="P167" s="53">
        <v>391</v>
      </c>
      <c r="Q167" s="53">
        <v>375</v>
      </c>
      <c r="R167" s="51">
        <v>25</v>
      </c>
      <c r="S167" s="51">
        <v>26</v>
      </c>
      <c r="T167" s="51">
        <v>1</v>
      </c>
      <c r="U167" s="51">
        <v>6</v>
      </c>
      <c r="V167" s="51">
        <v>22</v>
      </c>
      <c r="W167" s="51">
        <v>36</v>
      </c>
      <c r="X167" s="72">
        <f t="shared" si="2"/>
        <v>-0.040920716112532</v>
      </c>
      <c r="Y167" s="102"/>
      <c r="Z167" s="51" t="s">
        <v>43</v>
      </c>
      <c r="AA167" s="51">
        <v>750</v>
      </c>
      <c r="AB167" s="51">
        <v>2984</v>
      </c>
      <c r="AC167" s="80"/>
    </row>
    <row r="168" spans="1:29">
      <c r="A168" s="51">
        <v>166</v>
      </c>
      <c r="B168" s="51">
        <v>6506</v>
      </c>
      <c r="C168" s="51" t="s">
        <v>285</v>
      </c>
      <c r="D168" s="51">
        <v>738</v>
      </c>
      <c r="E168" s="52" t="s">
        <v>286</v>
      </c>
      <c r="F168" s="51" t="s">
        <v>26</v>
      </c>
      <c r="G168" s="51">
        <v>8.3</v>
      </c>
      <c r="H168" s="95">
        <v>4.823822</v>
      </c>
      <c r="I168" s="95">
        <v>3.848917</v>
      </c>
      <c r="J168" s="95">
        <v>1.35065771717468</v>
      </c>
      <c r="K168" s="95">
        <v>0.85951572</v>
      </c>
      <c r="L168" s="51">
        <v>535</v>
      </c>
      <c r="M168" s="53">
        <v>478</v>
      </c>
      <c r="N168" s="95">
        <v>90.16</v>
      </c>
      <c r="O168" s="95">
        <v>80.5212761506276</v>
      </c>
      <c r="P168" s="53">
        <v>509</v>
      </c>
      <c r="Q168" s="53">
        <v>535</v>
      </c>
      <c r="R168" s="51">
        <v>27</v>
      </c>
      <c r="S168" s="51">
        <v>27</v>
      </c>
      <c r="T168" s="102">
        <v>0</v>
      </c>
      <c r="U168" s="51">
        <v>6</v>
      </c>
      <c r="V168" s="51">
        <v>-20</v>
      </c>
      <c r="W168" s="51">
        <v>0</v>
      </c>
      <c r="X168" s="72">
        <f t="shared" si="2"/>
        <v>0.0510805500982318</v>
      </c>
      <c r="Y168" s="102"/>
      <c r="Z168" s="51" t="s">
        <v>28</v>
      </c>
      <c r="AA168" s="51">
        <v>700</v>
      </c>
      <c r="AB168" s="102">
        <v>1027</v>
      </c>
      <c r="AC168" s="80"/>
    </row>
    <row r="169" spans="1:29">
      <c r="A169" s="51">
        <v>167</v>
      </c>
      <c r="B169" s="51">
        <v>6884</v>
      </c>
      <c r="C169" s="51" t="s">
        <v>287</v>
      </c>
      <c r="D169" s="51">
        <v>54</v>
      </c>
      <c r="E169" s="52" t="s">
        <v>288</v>
      </c>
      <c r="F169" s="51" t="s">
        <v>26</v>
      </c>
      <c r="G169" s="51">
        <v>7.3</v>
      </c>
      <c r="H169" s="95">
        <v>3.968186</v>
      </c>
      <c r="I169" s="95">
        <v>3.724496</v>
      </c>
      <c r="J169" s="95">
        <v>1.11646606861999</v>
      </c>
      <c r="K169" s="95">
        <v>1.00899104</v>
      </c>
      <c r="L169" s="51">
        <v>651</v>
      </c>
      <c r="M169" s="53">
        <v>581</v>
      </c>
      <c r="N169" s="95">
        <v>60.96</v>
      </c>
      <c r="O169" s="95">
        <v>64.1049225473322</v>
      </c>
      <c r="P169" s="53">
        <v>473</v>
      </c>
      <c r="Q169" s="53">
        <v>438</v>
      </c>
      <c r="R169" s="51">
        <v>25</v>
      </c>
      <c r="S169" s="51">
        <v>25</v>
      </c>
      <c r="T169" s="51">
        <v>0</v>
      </c>
      <c r="U169" s="51">
        <v>6</v>
      </c>
      <c r="V169" s="51">
        <v>41</v>
      </c>
      <c r="W169" s="51">
        <v>36</v>
      </c>
      <c r="X169" s="72">
        <f t="shared" si="2"/>
        <v>-0.0739957716701903</v>
      </c>
      <c r="Y169" s="102"/>
      <c r="Z169" s="51" t="s">
        <v>33</v>
      </c>
      <c r="AA169" s="51">
        <v>800</v>
      </c>
      <c r="AB169" s="51">
        <v>3180</v>
      </c>
      <c r="AC169" s="80"/>
    </row>
    <row r="170" spans="1:30">
      <c r="A170" s="51">
        <v>168</v>
      </c>
      <c r="B170" s="51">
        <v>11109</v>
      </c>
      <c r="C170" s="51" t="s">
        <v>289</v>
      </c>
      <c r="D170" s="51">
        <v>737</v>
      </c>
      <c r="E170" s="52" t="s">
        <v>290</v>
      </c>
      <c r="F170" s="51" t="s">
        <v>69</v>
      </c>
      <c r="G170" s="51">
        <v>1.5</v>
      </c>
      <c r="H170" s="95">
        <v>7.205684</v>
      </c>
      <c r="I170" s="95">
        <v>6.92542</v>
      </c>
      <c r="J170" s="95">
        <v>2.24523637248877</v>
      </c>
      <c r="K170" s="95">
        <v>2.11473406</v>
      </c>
      <c r="L170" s="51">
        <v>960</v>
      </c>
      <c r="M170" s="53">
        <v>1062</v>
      </c>
      <c r="N170" s="95">
        <v>74.86</v>
      </c>
      <c r="O170" s="95">
        <v>65.2111111111111</v>
      </c>
      <c r="P170" s="53">
        <v>616</v>
      </c>
      <c r="Q170" s="53">
        <v>763</v>
      </c>
      <c r="R170" s="51">
        <v>26</v>
      </c>
      <c r="S170" s="51">
        <v>30</v>
      </c>
      <c r="T170" s="51">
        <v>4</v>
      </c>
      <c r="U170" s="51">
        <v>8</v>
      </c>
      <c r="V170" s="51">
        <v>-139</v>
      </c>
      <c r="W170" s="51">
        <v>0</v>
      </c>
      <c r="X170" s="72">
        <f t="shared" si="2"/>
        <v>0.238636363636364</v>
      </c>
      <c r="Y170" s="102"/>
      <c r="Z170" s="51" t="s">
        <v>33</v>
      </c>
      <c r="AA170" s="51">
        <v>800</v>
      </c>
      <c r="AB170" s="102">
        <v>3908</v>
      </c>
      <c r="AC170" s="104">
        <f>VLOOKUP(B170,'[2]各门店员工动销考核（12.31）'!$B$1:$X$65536,23,0)</f>
        <v>-0.00162074554294976</v>
      </c>
      <c r="AD170" s="80" t="e">
        <f>VLOOKUP(D170,#REF!,12,0)</f>
        <v>#REF!</v>
      </c>
    </row>
    <row r="171" spans="1:29">
      <c r="A171" s="51">
        <v>169</v>
      </c>
      <c r="B171" s="51">
        <v>12475</v>
      </c>
      <c r="C171" s="51" t="s">
        <v>291</v>
      </c>
      <c r="D171" s="51">
        <v>737</v>
      </c>
      <c r="E171" s="52" t="s">
        <v>290</v>
      </c>
      <c r="F171" s="51" t="s">
        <v>69</v>
      </c>
      <c r="G171" s="51">
        <v>0.5</v>
      </c>
      <c r="H171" s="95">
        <v>3.201701</v>
      </c>
      <c r="I171" s="95">
        <v>3.040406</v>
      </c>
      <c r="J171" s="95">
        <v>0.95046052062052</v>
      </c>
      <c r="K171" s="95">
        <v>0.68801021</v>
      </c>
      <c r="L171" s="51">
        <v>797</v>
      </c>
      <c r="M171" s="53">
        <v>839</v>
      </c>
      <c r="N171" s="95">
        <v>40.17</v>
      </c>
      <c r="O171" s="95">
        <v>36.2384505363528</v>
      </c>
      <c r="P171" s="53">
        <v>538</v>
      </c>
      <c r="Q171" s="53">
        <v>610</v>
      </c>
      <c r="R171" s="51">
        <v>27</v>
      </c>
      <c r="S171" s="51">
        <v>28</v>
      </c>
      <c r="T171" s="102">
        <v>1</v>
      </c>
      <c r="U171" s="105">
        <v>12</v>
      </c>
      <c r="V171" s="51">
        <v>-60</v>
      </c>
      <c r="W171" s="51">
        <v>0</v>
      </c>
      <c r="X171" s="72">
        <f t="shared" si="2"/>
        <v>0.133828996282528</v>
      </c>
      <c r="Y171" s="102"/>
      <c r="Z171" s="51" t="s">
        <v>33</v>
      </c>
      <c r="AA171" s="51">
        <v>800</v>
      </c>
      <c r="AB171" s="102">
        <v>3908</v>
      </c>
      <c r="AC171" s="80"/>
    </row>
    <row r="172" spans="1:29">
      <c r="A172" s="51">
        <v>170</v>
      </c>
      <c r="B172" s="51">
        <v>12218</v>
      </c>
      <c r="C172" s="51" t="s">
        <v>292</v>
      </c>
      <c r="D172" s="51">
        <v>737</v>
      </c>
      <c r="E172" s="52" t="s">
        <v>290</v>
      </c>
      <c r="F172" s="51" t="s">
        <v>69</v>
      </c>
      <c r="G172" s="95">
        <v>0.651411593099956</v>
      </c>
      <c r="H172" s="95">
        <v>3.541905</v>
      </c>
      <c r="I172" s="95">
        <v>1.066126</v>
      </c>
      <c r="J172" s="95">
        <v>0.956055566600012</v>
      </c>
      <c r="K172" s="95">
        <v>0.24001749</v>
      </c>
      <c r="L172" s="51">
        <v>814</v>
      </c>
      <c r="M172" s="53">
        <v>234</v>
      </c>
      <c r="N172" s="95">
        <v>43.51</v>
      </c>
      <c r="O172" s="95">
        <v>45.5609401709402</v>
      </c>
      <c r="P172" s="53">
        <v>536</v>
      </c>
      <c r="Q172" s="53">
        <v>240</v>
      </c>
      <c r="R172" s="51">
        <v>28</v>
      </c>
      <c r="S172" s="51">
        <v>9</v>
      </c>
      <c r="T172" s="102">
        <v>-19</v>
      </c>
      <c r="U172" s="105">
        <v>12</v>
      </c>
      <c r="V172" s="53">
        <v>-55.7142857142857</v>
      </c>
      <c r="W172" s="51">
        <v>0</v>
      </c>
      <c r="X172" s="72">
        <f t="shared" si="2"/>
        <v>-0.552238805970149</v>
      </c>
      <c r="Y172" s="102" t="s">
        <v>157</v>
      </c>
      <c r="Z172" s="51" t="s">
        <v>33</v>
      </c>
      <c r="AA172" s="51">
        <v>800</v>
      </c>
      <c r="AB172" s="102">
        <v>3908</v>
      </c>
      <c r="AC172" s="80"/>
    </row>
    <row r="173" spans="1:29">
      <c r="A173" s="51">
        <v>171</v>
      </c>
      <c r="B173" s="51">
        <v>11642</v>
      </c>
      <c r="C173" s="51" t="s">
        <v>293</v>
      </c>
      <c r="D173" s="51">
        <v>737</v>
      </c>
      <c r="E173" s="52" t="s">
        <v>290</v>
      </c>
      <c r="F173" s="51" t="s">
        <v>69</v>
      </c>
      <c r="G173" s="51">
        <v>0.3</v>
      </c>
      <c r="H173" s="95">
        <v>8.477733</v>
      </c>
      <c r="I173" s="95">
        <v>6.872913</v>
      </c>
      <c r="J173" s="95">
        <v>2.57184168938077</v>
      </c>
      <c r="K173" s="95">
        <v>1.86356909</v>
      </c>
      <c r="L173" s="51">
        <v>1118</v>
      </c>
      <c r="M173" s="53">
        <v>1087</v>
      </c>
      <c r="N173" s="95">
        <v>75.83</v>
      </c>
      <c r="O173" s="95">
        <v>63.2282704691812</v>
      </c>
      <c r="P173" s="53">
        <v>735</v>
      </c>
      <c r="Q173" s="53">
        <v>753</v>
      </c>
      <c r="R173" s="51">
        <v>28</v>
      </c>
      <c r="S173" s="51">
        <v>30</v>
      </c>
      <c r="T173" s="102">
        <v>2</v>
      </c>
      <c r="U173" s="51">
        <v>0</v>
      </c>
      <c r="V173" s="51">
        <v>-18</v>
      </c>
      <c r="W173" s="51">
        <v>0</v>
      </c>
      <c r="X173" s="72">
        <f t="shared" si="2"/>
        <v>0.0244897959183673</v>
      </c>
      <c r="Y173" s="102"/>
      <c r="Z173" s="51" t="s">
        <v>33</v>
      </c>
      <c r="AA173" s="51">
        <v>800</v>
      </c>
      <c r="AB173" s="102">
        <v>3908</v>
      </c>
      <c r="AC173" s="80"/>
    </row>
    <row r="174" spans="1:29">
      <c r="A174" s="51">
        <v>172</v>
      </c>
      <c r="B174" s="51">
        <v>12443</v>
      </c>
      <c r="C174" s="51" t="s">
        <v>294</v>
      </c>
      <c r="D174" s="51">
        <v>737</v>
      </c>
      <c r="E174" s="52" t="s">
        <v>290</v>
      </c>
      <c r="F174" s="51" t="s">
        <v>69</v>
      </c>
      <c r="G174" s="51">
        <v>0.5</v>
      </c>
      <c r="H174" s="95">
        <v>3.304891</v>
      </c>
      <c r="I174" s="95">
        <v>2.51483</v>
      </c>
      <c r="J174" s="95">
        <v>1.00375238282099</v>
      </c>
      <c r="K174" s="95">
        <v>0.67341187</v>
      </c>
      <c r="L174" s="51">
        <v>630</v>
      </c>
      <c r="M174" s="53">
        <v>572</v>
      </c>
      <c r="N174" s="95">
        <v>52.46</v>
      </c>
      <c r="O174" s="95">
        <v>43.9655594405594</v>
      </c>
      <c r="P174" s="53">
        <v>456</v>
      </c>
      <c r="Q174" s="53">
        <v>479</v>
      </c>
      <c r="R174" s="51">
        <v>24</v>
      </c>
      <c r="S174" s="51">
        <v>28</v>
      </c>
      <c r="T174" s="102">
        <v>4</v>
      </c>
      <c r="U174" s="105">
        <v>12</v>
      </c>
      <c r="V174" s="51">
        <v>-11</v>
      </c>
      <c r="W174" s="51">
        <v>0</v>
      </c>
      <c r="X174" s="72">
        <f t="shared" si="2"/>
        <v>0.0504385964912281</v>
      </c>
      <c r="Y174" s="102"/>
      <c r="Z174" s="51" t="s">
        <v>33</v>
      </c>
      <c r="AA174" s="51">
        <v>800</v>
      </c>
      <c r="AB174" s="102">
        <v>3908</v>
      </c>
      <c r="AC174" s="80"/>
    </row>
    <row r="175" spans="1:29">
      <c r="A175" s="51">
        <v>173</v>
      </c>
      <c r="B175" s="51">
        <v>12752</v>
      </c>
      <c r="C175" s="51" t="s">
        <v>295</v>
      </c>
      <c r="D175" s="51">
        <v>733</v>
      </c>
      <c r="E175" s="52" t="s">
        <v>141</v>
      </c>
      <c r="F175" s="51" t="s">
        <v>69</v>
      </c>
      <c r="G175" s="51">
        <v>0.1</v>
      </c>
      <c r="H175" s="95">
        <v>1.354384</v>
      </c>
      <c r="I175" s="95">
        <v>1.753306</v>
      </c>
      <c r="J175" s="95">
        <v>0.45371665871664</v>
      </c>
      <c r="K175" s="95">
        <v>0.53201999</v>
      </c>
      <c r="L175" s="51">
        <v>422</v>
      </c>
      <c r="M175" s="53">
        <v>477</v>
      </c>
      <c r="N175" s="95">
        <v>32.09</v>
      </c>
      <c r="O175" s="95">
        <v>36.7569392033543</v>
      </c>
      <c r="P175" s="53">
        <v>345</v>
      </c>
      <c r="Q175" s="53">
        <v>411</v>
      </c>
      <c r="R175" s="51">
        <v>18</v>
      </c>
      <c r="S175" s="51">
        <v>29</v>
      </c>
      <c r="T175" s="102">
        <v>11</v>
      </c>
      <c r="U175" s="51">
        <v>0</v>
      </c>
      <c r="V175" s="51">
        <v>-66</v>
      </c>
      <c r="W175" s="51">
        <v>0</v>
      </c>
      <c r="X175" s="72">
        <f t="shared" si="2"/>
        <v>0.191304347826087</v>
      </c>
      <c r="Y175" s="102"/>
      <c r="Z175" s="51" t="s">
        <v>43</v>
      </c>
      <c r="AA175" s="51">
        <v>750</v>
      </c>
      <c r="AB175" s="102">
        <v>2387</v>
      </c>
      <c r="AC175" s="80"/>
    </row>
    <row r="176" spans="1:29">
      <c r="A176" s="51">
        <v>174</v>
      </c>
      <c r="B176" s="51">
        <v>11004</v>
      </c>
      <c r="C176" s="51" t="s">
        <v>296</v>
      </c>
      <c r="D176" s="51">
        <v>733</v>
      </c>
      <c r="E176" s="52" t="s">
        <v>141</v>
      </c>
      <c r="F176" s="51" t="s">
        <v>69</v>
      </c>
      <c r="G176" s="51">
        <v>2.6</v>
      </c>
      <c r="H176" s="95">
        <v>3.507784</v>
      </c>
      <c r="I176" s="95">
        <v>2.180523</v>
      </c>
      <c r="J176" s="95">
        <v>1.01933208198601</v>
      </c>
      <c r="K176" s="95">
        <v>0.61351648</v>
      </c>
      <c r="L176" s="51">
        <v>771</v>
      </c>
      <c r="M176" s="53">
        <v>538</v>
      </c>
      <c r="N176" s="95">
        <v>45.36</v>
      </c>
      <c r="O176" s="95">
        <v>40.5301672862454</v>
      </c>
      <c r="P176" s="53">
        <v>544</v>
      </c>
      <c r="Q176" s="53">
        <v>439</v>
      </c>
      <c r="R176" s="51">
        <v>28</v>
      </c>
      <c r="S176" s="51">
        <v>30</v>
      </c>
      <c r="T176" s="51">
        <v>2</v>
      </c>
      <c r="U176" s="51">
        <v>6</v>
      </c>
      <c r="V176" s="51">
        <v>111</v>
      </c>
      <c r="W176" s="51">
        <v>48</v>
      </c>
      <c r="X176" s="72">
        <f t="shared" si="2"/>
        <v>-0.193014705882353</v>
      </c>
      <c r="Y176" s="102"/>
      <c r="Z176" s="51" t="s">
        <v>43</v>
      </c>
      <c r="AA176" s="51">
        <v>750</v>
      </c>
      <c r="AB176" s="51">
        <v>2387</v>
      </c>
      <c r="AC176" s="80"/>
    </row>
    <row r="177" spans="1:29">
      <c r="A177" s="51">
        <v>175</v>
      </c>
      <c r="B177" s="51">
        <v>12487</v>
      </c>
      <c r="C177" s="51" t="s">
        <v>297</v>
      </c>
      <c r="D177" s="51">
        <v>581</v>
      </c>
      <c r="E177" s="52" t="s">
        <v>68</v>
      </c>
      <c r="F177" s="51" t="s">
        <v>42</v>
      </c>
      <c r="G177" s="51">
        <v>0.5</v>
      </c>
      <c r="H177" s="95">
        <v>2.811265</v>
      </c>
      <c r="I177" s="95">
        <v>2.45379</v>
      </c>
      <c r="J177" s="95">
        <v>0.706260219352973</v>
      </c>
      <c r="K177" s="95">
        <v>0.46636847</v>
      </c>
      <c r="L177" s="51">
        <v>760</v>
      </c>
      <c r="M177" s="53">
        <v>638</v>
      </c>
      <c r="N177" s="95">
        <v>37.02</v>
      </c>
      <c r="O177" s="95">
        <v>38.46065830721</v>
      </c>
      <c r="P177" s="53">
        <v>456</v>
      </c>
      <c r="Q177" s="53">
        <v>463</v>
      </c>
      <c r="R177" s="51">
        <v>28</v>
      </c>
      <c r="S177" s="51">
        <v>30</v>
      </c>
      <c r="T177" s="51">
        <v>2</v>
      </c>
      <c r="U177" s="51">
        <v>12</v>
      </c>
      <c r="V177" s="51">
        <v>5</v>
      </c>
      <c r="W177" s="51">
        <v>7.5</v>
      </c>
      <c r="X177" s="72">
        <f t="shared" si="2"/>
        <v>0.0153508771929825</v>
      </c>
      <c r="Y177" s="102" t="s">
        <v>32</v>
      </c>
      <c r="Z177" s="51" t="s">
        <v>57</v>
      </c>
      <c r="AA177" s="51">
        <v>900</v>
      </c>
      <c r="AB177" s="51">
        <v>5460</v>
      </c>
      <c r="AC177" s="80"/>
    </row>
    <row r="178" spans="1:29">
      <c r="A178" s="51">
        <v>176</v>
      </c>
      <c r="B178" s="51">
        <v>4121</v>
      </c>
      <c r="C178" s="51" t="s">
        <v>298</v>
      </c>
      <c r="D178" s="51">
        <v>52</v>
      </c>
      <c r="E178" s="52" t="s">
        <v>299</v>
      </c>
      <c r="F178" s="51" t="s">
        <v>26</v>
      </c>
      <c r="G178" s="51">
        <v>0.3</v>
      </c>
      <c r="H178" s="95">
        <v>4.221197</v>
      </c>
      <c r="I178" s="95">
        <v>2.474488</v>
      </c>
      <c r="J178" s="95">
        <v>1.03872176314613</v>
      </c>
      <c r="K178" s="95">
        <v>0.56944008</v>
      </c>
      <c r="L178" s="51">
        <v>565</v>
      </c>
      <c r="M178" s="53">
        <v>472</v>
      </c>
      <c r="N178" s="95">
        <v>74.81</v>
      </c>
      <c r="O178" s="95">
        <v>52.425593220339</v>
      </c>
      <c r="P178" s="53">
        <v>466</v>
      </c>
      <c r="Q178" s="53">
        <v>425</v>
      </c>
      <c r="R178" s="51">
        <v>27</v>
      </c>
      <c r="S178" s="51">
        <v>26</v>
      </c>
      <c r="T178" s="51">
        <v>-1</v>
      </c>
      <c r="U178" s="51">
        <v>0</v>
      </c>
      <c r="V178" s="51">
        <v>41</v>
      </c>
      <c r="W178" s="51">
        <v>0</v>
      </c>
      <c r="X178" s="72">
        <f t="shared" si="2"/>
        <v>-0.0879828326180258</v>
      </c>
      <c r="Y178" s="102"/>
      <c r="Z178" s="51" t="s">
        <v>43</v>
      </c>
      <c r="AA178" s="51">
        <v>750</v>
      </c>
      <c r="AB178" s="102">
        <v>2006</v>
      </c>
      <c r="AC178" s="80"/>
    </row>
    <row r="179" spans="1:29">
      <c r="A179" s="51">
        <v>177</v>
      </c>
      <c r="B179" s="51">
        <v>11397</v>
      </c>
      <c r="C179" s="51" t="s">
        <v>300</v>
      </c>
      <c r="D179" s="51">
        <v>723</v>
      </c>
      <c r="E179" s="52" t="s">
        <v>301</v>
      </c>
      <c r="F179" s="51" t="s">
        <v>31</v>
      </c>
      <c r="G179" s="51">
        <v>1.8</v>
      </c>
      <c r="H179" s="95">
        <v>4.592311</v>
      </c>
      <c r="I179" s="95">
        <v>3.748723</v>
      </c>
      <c r="J179" s="95">
        <v>1.18865698896399</v>
      </c>
      <c r="K179" s="95">
        <v>1.06153733</v>
      </c>
      <c r="L179" s="51">
        <v>979</v>
      </c>
      <c r="M179" s="53">
        <v>828</v>
      </c>
      <c r="N179" s="95">
        <v>46.91</v>
      </c>
      <c r="O179" s="95">
        <v>45.2744323671498</v>
      </c>
      <c r="P179" s="53">
        <v>657</v>
      </c>
      <c r="Q179" s="53">
        <v>604</v>
      </c>
      <c r="R179" s="51">
        <v>27</v>
      </c>
      <c r="S179" s="51">
        <v>30</v>
      </c>
      <c r="T179" s="51">
        <v>3</v>
      </c>
      <c r="U179" s="51">
        <v>8</v>
      </c>
      <c r="V179" s="51">
        <v>61</v>
      </c>
      <c r="W179" s="51">
        <v>48</v>
      </c>
      <c r="X179" s="72">
        <f t="shared" si="2"/>
        <v>-0.0806697108066971</v>
      </c>
      <c r="Y179" s="102"/>
      <c r="Z179" s="51" t="s">
        <v>43</v>
      </c>
      <c r="AA179" s="51">
        <v>750</v>
      </c>
      <c r="AB179" s="51">
        <v>2516</v>
      </c>
      <c r="AC179" s="80"/>
    </row>
    <row r="180" spans="1:29">
      <c r="A180" s="51">
        <v>178</v>
      </c>
      <c r="B180" s="51">
        <v>9731</v>
      </c>
      <c r="C180" s="51" t="s">
        <v>302</v>
      </c>
      <c r="D180" s="51">
        <v>706</v>
      </c>
      <c r="E180" s="52" t="s">
        <v>303</v>
      </c>
      <c r="F180" s="51" t="s">
        <v>26</v>
      </c>
      <c r="G180" s="51">
        <v>4.8</v>
      </c>
      <c r="H180" s="95">
        <v>3.391281</v>
      </c>
      <c r="I180" s="95">
        <v>2.461211</v>
      </c>
      <c r="J180" s="95">
        <v>1.08314023150223</v>
      </c>
      <c r="K180" s="95">
        <v>0.73046695</v>
      </c>
      <c r="L180" s="51">
        <v>608</v>
      </c>
      <c r="M180" s="53">
        <v>521</v>
      </c>
      <c r="N180" s="95">
        <v>55.78</v>
      </c>
      <c r="O180" s="95">
        <v>47.2401343570058</v>
      </c>
      <c r="P180" s="53">
        <v>572</v>
      </c>
      <c r="Q180" s="53">
        <v>526</v>
      </c>
      <c r="R180" s="51">
        <v>26</v>
      </c>
      <c r="S180" s="51">
        <v>28</v>
      </c>
      <c r="T180" s="51">
        <v>2</v>
      </c>
      <c r="U180" s="51">
        <v>6</v>
      </c>
      <c r="V180" s="51">
        <v>52</v>
      </c>
      <c r="W180" s="51">
        <v>36</v>
      </c>
      <c r="X180" s="72">
        <f t="shared" si="2"/>
        <v>-0.0804195804195804</v>
      </c>
      <c r="Y180" s="102"/>
      <c r="Z180" s="51" t="s">
        <v>28</v>
      </c>
      <c r="AA180" s="51">
        <v>700</v>
      </c>
      <c r="AB180" s="51">
        <v>1672</v>
      </c>
      <c r="AC180" s="80"/>
    </row>
    <row r="181" spans="1:29">
      <c r="A181" s="51">
        <v>179</v>
      </c>
      <c r="B181" s="51">
        <v>6810</v>
      </c>
      <c r="C181" s="51" t="s">
        <v>304</v>
      </c>
      <c r="D181" s="51">
        <v>730</v>
      </c>
      <c r="E181" s="52" t="s">
        <v>148</v>
      </c>
      <c r="F181" s="51" t="s">
        <v>42</v>
      </c>
      <c r="G181" s="51">
        <v>8.1</v>
      </c>
      <c r="H181" s="95">
        <v>6.954286</v>
      </c>
      <c r="I181" s="95">
        <v>5.430115</v>
      </c>
      <c r="J181" s="95">
        <v>1.9444279071718</v>
      </c>
      <c r="K181" s="95">
        <v>1.33012176</v>
      </c>
      <c r="L181" s="51">
        <v>865</v>
      </c>
      <c r="M181" s="53">
        <v>806</v>
      </c>
      <c r="N181" s="95">
        <v>80.4</v>
      </c>
      <c r="O181" s="95">
        <v>67.3711538461538</v>
      </c>
      <c r="P181" s="53">
        <v>567</v>
      </c>
      <c r="Q181" s="53">
        <v>586</v>
      </c>
      <c r="R181" s="51">
        <v>29</v>
      </c>
      <c r="S181" s="51">
        <v>29</v>
      </c>
      <c r="T181" s="51">
        <v>0</v>
      </c>
      <c r="U181" s="51">
        <v>6</v>
      </c>
      <c r="V181" s="51">
        <v>-13</v>
      </c>
      <c r="W181" s="51">
        <v>0</v>
      </c>
      <c r="X181" s="72">
        <f t="shared" si="2"/>
        <v>0.0335097001763668</v>
      </c>
      <c r="Y181" s="102"/>
      <c r="Z181" s="51" t="s">
        <v>94</v>
      </c>
      <c r="AA181" s="51">
        <v>850</v>
      </c>
      <c r="AB181" s="102">
        <v>4159</v>
      </c>
      <c r="AC181" s="80"/>
    </row>
    <row r="182" spans="1:29">
      <c r="A182" s="51">
        <v>180</v>
      </c>
      <c r="B182" s="51">
        <v>9138</v>
      </c>
      <c r="C182" s="51" t="s">
        <v>305</v>
      </c>
      <c r="D182" s="51">
        <v>732</v>
      </c>
      <c r="E182" s="52" t="s">
        <v>306</v>
      </c>
      <c r="F182" s="51" t="s">
        <v>193</v>
      </c>
      <c r="G182" s="51">
        <v>5.5</v>
      </c>
      <c r="H182" s="95">
        <v>6.157788</v>
      </c>
      <c r="I182" s="95">
        <v>4.915869</v>
      </c>
      <c r="J182" s="95">
        <v>1.72132955476795</v>
      </c>
      <c r="K182" s="95">
        <v>1.22716038</v>
      </c>
      <c r="L182" s="51">
        <v>945</v>
      </c>
      <c r="M182" s="53">
        <v>733</v>
      </c>
      <c r="N182" s="95">
        <v>65.16</v>
      </c>
      <c r="O182" s="95">
        <v>67.0650613915416</v>
      </c>
      <c r="P182" s="53">
        <v>654</v>
      </c>
      <c r="Q182" s="53">
        <v>602</v>
      </c>
      <c r="R182" s="51">
        <v>28</v>
      </c>
      <c r="S182" s="51">
        <v>30</v>
      </c>
      <c r="T182" s="51">
        <v>2</v>
      </c>
      <c r="U182" s="51">
        <v>6</v>
      </c>
      <c r="V182" s="51">
        <v>58</v>
      </c>
      <c r="W182" s="51">
        <v>36</v>
      </c>
      <c r="X182" s="72">
        <f t="shared" si="2"/>
        <v>-0.0795107033639144</v>
      </c>
      <c r="Y182" s="102"/>
      <c r="Z182" s="51" t="s">
        <v>28</v>
      </c>
      <c r="AA182" s="51">
        <v>700</v>
      </c>
      <c r="AB182" s="51">
        <v>1672</v>
      </c>
      <c r="AC182" s="80"/>
    </row>
    <row r="183" spans="1:29">
      <c r="A183" s="51">
        <v>181</v>
      </c>
      <c r="B183" s="51">
        <v>9669</v>
      </c>
      <c r="C183" s="51" t="s">
        <v>307</v>
      </c>
      <c r="D183" s="51">
        <v>307</v>
      </c>
      <c r="E183" s="52" t="s">
        <v>46</v>
      </c>
      <c r="F183" s="51" t="s">
        <v>47</v>
      </c>
      <c r="G183" s="51">
        <v>5</v>
      </c>
      <c r="H183" s="95">
        <v>14.065572</v>
      </c>
      <c r="I183" s="95">
        <v>8.757741</v>
      </c>
      <c r="J183" s="95">
        <v>3.09136071269575</v>
      </c>
      <c r="K183" s="95">
        <v>1.59674322</v>
      </c>
      <c r="L183" s="51">
        <v>978</v>
      </c>
      <c r="M183" s="53">
        <v>804</v>
      </c>
      <c r="N183" s="95">
        <v>139.96</v>
      </c>
      <c r="O183" s="95">
        <v>108.927126865672</v>
      </c>
      <c r="P183" s="53">
        <v>698</v>
      </c>
      <c r="Q183" s="53">
        <v>648</v>
      </c>
      <c r="R183" s="51">
        <v>30</v>
      </c>
      <c r="S183" s="51">
        <v>31</v>
      </c>
      <c r="T183" s="51">
        <v>1</v>
      </c>
      <c r="U183" s="51">
        <v>6</v>
      </c>
      <c r="V183" s="51">
        <v>56</v>
      </c>
      <c r="W183" s="51">
        <v>36</v>
      </c>
      <c r="X183" s="72">
        <f t="shared" si="2"/>
        <v>-0.0716332378223496</v>
      </c>
      <c r="Y183" s="102"/>
      <c r="Z183" s="51" t="s">
        <v>49</v>
      </c>
      <c r="AA183" s="51">
        <v>950</v>
      </c>
      <c r="AB183" s="51">
        <v>12241</v>
      </c>
      <c r="AC183" s="80"/>
    </row>
    <row r="184" spans="1:29">
      <c r="A184" s="51">
        <v>182</v>
      </c>
      <c r="B184" s="51">
        <v>11876</v>
      </c>
      <c r="C184" s="51" t="s">
        <v>308</v>
      </c>
      <c r="D184" s="51">
        <v>511</v>
      </c>
      <c r="E184" s="52" t="s">
        <v>309</v>
      </c>
      <c r="F184" s="51" t="s">
        <v>31</v>
      </c>
      <c r="G184" s="51">
        <v>0.5</v>
      </c>
      <c r="H184" s="95">
        <v>5.02735</v>
      </c>
      <c r="I184" s="95">
        <v>3.977416</v>
      </c>
      <c r="J184" s="95">
        <v>1.37994485886154</v>
      </c>
      <c r="K184" s="95">
        <v>0.99393213</v>
      </c>
      <c r="L184" s="51">
        <v>874</v>
      </c>
      <c r="M184" s="53">
        <v>781</v>
      </c>
      <c r="N184" s="95">
        <v>57.52</v>
      </c>
      <c r="O184" s="95">
        <v>50.9272215108835</v>
      </c>
      <c r="P184" s="53">
        <v>615</v>
      </c>
      <c r="Q184" s="53">
        <v>583</v>
      </c>
      <c r="R184" s="51">
        <v>29</v>
      </c>
      <c r="S184" s="51">
        <v>27</v>
      </c>
      <c r="T184" s="51">
        <v>-2</v>
      </c>
      <c r="U184" s="51">
        <v>12</v>
      </c>
      <c r="V184" s="51">
        <v>44</v>
      </c>
      <c r="W184" s="51">
        <v>36</v>
      </c>
      <c r="X184" s="72">
        <f t="shared" si="2"/>
        <v>-0.0520325203252033</v>
      </c>
      <c r="Y184" s="102"/>
      <c r="Z184" s="51" t="s">
        <v>33</v>
      </c>
      <c r="AA184" s="51">
        <v>800</v>
      </c>
      <c r="AB184" s="51">
        <v>3839</v>
      </c>
      <c r="AC184" s="80"/>
    </row>
    <row r="185" spans="1:29">
      <c r="A185" s="51">
        <v>183</v>
      </c>
      <c r="B185" s="51">
        <v>5406</v>
      </c>
      <c r="C185" s="51" t="s">
        <v>310</v>
      </c>
      <c r="D185" s="51">
        <v>514</v>
      </c>
      <c r="E185" s="52" t="s">
        <v>311</v>
      </c>
      <c r="F185" s="51" t="s">
        <v>37</v>
      </c>
      <c r="G185" s="51">
        <v>9.1</v>
      </c>
      <c r="H185" s="95">
        <v>7.793931</v>
      </c>
      <c r="I185" s="95">
        <v>6.839524</v>
      </c>
      <c r="J185" s="95">
        <v>2.14904358371532</v>
      </c>
      <c r="K185" s="95">
        <v>1.52376808</v>
      </c>
      <c r="L185" s="51">
        <v>1097</v>
      </c>
      <c r="M185" s="53">
        <v>1103</v>
      </c>
      <c r="N185" s="95">
        <v>71.05</v>
      </c>
      <c r="O185" s="95">
        <v>62.0083771532185</v>
      </c>
      <c r="P185" s="53">
        <v>800</v>
      </c>
      <c r="Q185" s="53">
        <v>801</v>
      </c>
      <c r="R185" s="51">
        <v>29</v>
      </c>
      <c r="S185" s="51">
        <v>30</v>
      </c>
      <c r="T185" s="51">
        <v>1</v>
      </c>
      <c r="U185" s="51">
        <v>6</v>
      </c>
      <c r="V185" s="51">
        <v>5</v>
      </c>
      <c r="W185" s="51">
        <v>30</v>
      </c>
      <c r="X185" s="72">
        <f t="shared" si="2"/>
        <v>0.00125</v>
      </c>
      <c r="Y185" s="102"/>
      <c r="Z185" s="51" t="s">
        <v>94</v>
      </c>
      <c r="AA185" s="51">
        <v>850</v>
      </c>
      <c r="AB185" s="51">
        <v>4636</v>
      </c>
      <c r="AC185" s="80"/>
    </row>
    <row r="186" spans="1:29">
      <c r="A186" s="51">
        <v>184</v>
      </c>
      <c r="B186" s="51">
        <v>12513</v>
      </c>
      <c r="C186" s="51" t="s">
        <v>312</v>
      </c>
      <c r="D186" s="51">
        <v>727</v>
      </c>
      <c r="E186" s="52" t="s">
        <v>313</v>
      </c>
      <c r="F186" s="51" t="s">
        <v>42</v>
      </c>
      <c r="G186" s="51">
        <v>0.5</v>
      </c>
      <c r="H186" s="95">
        <v>3.131264</v>
      </c>
      <c r="I186" s="95">
        <v>3.526122</v>
      </c>
      <c r="J186" s="95">
        <v>0.869829487150029</v>
      </c>
      <c r="K186" s="95">
        <v>0.92792603</v>
      </c>
      <c r="L186" s="51">
        <v>610</v>
      </c>
      <c r="M186" s="53">
        <v>747</v>
      </c>
      <c r="N186" s="95">
        <v>51.33</v>
      </c>
      <c r="O186" s="95">
        <v>47.2037751004016</v>
      </c>
      <c r="P186" s="53">
        <v>444</v>
      </c>
      <c r="Q186" s="53">
        <v>527</v>
      </c>
      <c r="R186" s="51">
        <v>28</v>
      </c>
      <c r="S186" s="51">
        <v>31</v>
      </c>
      <c r="T186" s="51">
        <v>3</v>
      </c>
      <c r="U186" s="105">
        <v>12</v>
      </c>
      <c r="V186" s="51">
        <v>-71</v>
      </c>
      <c r="W186" s="51">
        <v>0</v>
      </c>
      <c r="X186" s="72">
        <f t="shared" si="2"/>
        <v>0.186936936936937</v>
      </c>
      <c r="Y186" s="102"/>
      <c r="Z186" s="51" t="s">
        <v>43</v>
      </c>
      <c r="AA186" s="51">
        <v>750</v>
      </c>
      <c r="AB186" s="102">
        <v>2262</v>
      </c>
      <c r="AC186" s="80"/>
    </row>
    <row r="187" spans="1:29">
      <c r="A187" s="51">
        <v>185</v>
      </c>
      <c r="B187" s="51">
        <v>6456</v>
      </c>
      <c r="C187" s="51" t="s">
        <v>314</v>
      </c>
      <c r="D187" s="51">
        <v>727</v>
      </c>
      <c r="E187" s="52" t="s">
        <v>313</v>
      </c>
      <c r="F187" s="51" t="s">
        <v>42</v>
      </c>
      <c r="G187" s="51">
        <v>8.4</v>
      </c>
      <c r="H187" s="95">
        <v>4.065228</v>
      </c>
      <c r="I187" s="95">
        <v>4.343889</v>
      </c>
      <c r="J187" s="95">
        <v>1.27333505585539</v>
      </c>
      <c r="K187" s="95">
        <v>1.11410986</v>
      </c>
      <c r="L187" s="51">
        <v>587</v>
      </c>
      <c r="M187" s="53">
        <v>635</v>
      </c>
      <c r="N187" s="95">
        <v>69.25</v>
      </c>
      <c r="O187" s="95">
        <v>68.4077007874016</v>
      </c>
      <c r="P187" s="53">
        <v>483</v>
      </c>
      <c r="Q187" s="53">
        <v>560</v>
      </c>
      <c r="R187" s="51">
        <v>26</v>
      </c>
      <c r="S187" s="51">
        <v>31</v>
      </c>
      <c r="T187" s="102">
        <v>5</v>
      </c>
      <c r="U187" s="51">
        <v>6</v>
      </c>
      <c r="V187" s="51">
        <v>-71</v>
      </c>
      <c r="W187" s="51">
        <v>0</v>
      </c>
      <c r="X187" s="72">
        <f t="shared" si="2"/>
        <v>0.159420289855072</v>
      </c>
      <c r="Y187" s="102"/>
      <c r="Z187" s="51" t="s">
        <v>43</v>
      </c>
      <c r="AA187" s="51">
        <v>750</v>
      </c>
      <c r="AB187" s="102">
        <v>2262</v>
      </c>
      <c r="AC187" s="80"/>
    </row>
    <row r="188" spans="1:29">
      <c r="A188" s="51">
        <v>186</v>
      </c>
      <c r="B188" s="51">
        <v>8060</v>
      </c>
      <c r="C188" s="51" t="s">
        <v>315</v>
      </c>
      <c r="D188" s="51">
        <v>727</v>
      </c>
      <c r="E188" s="52" t="s">
        <v>313</v>
      </c>
      <c r="F188" s="51" t="s">
        <v>42</v>
      </c>
      <c r="G188" s="51">
        <v>6.8</v>
      </c>
      <c r="H188" s="95">
        <v>4.601408</v>
      </c>
      <c r="I188" s="95">
        <v>4.178598</v>
      </c>
      <c r="J188" s="95">
        <v>1.45496605272775</v>
      </c>
      <c r="K188" s="95">
        <v>1.1105842</v>
      </c>
      <c r="L188" s="51">
        <v>637</v>
      </c>
      <c r="M188" s="53">
        <v>578</v>
      </c>
      <c r="N188" s="95">
        <v>72.24</v>
      </c>
      <c r="O188" s="95">
        <v>72.2940830449827</v>
      </c>
      <c r="P188" s="53">
        <v>473</v>
      </c>
      <c r="Q188" s="53">
        <v>500</v>
      </c>
      <c r="R188" s="51">
        <v>28</v>
      </c>
      <c r="S188" s="51">
        <v>29</v>
      </c>
      <c r="T188" s="102">
        <v>1</v>
      </c>
      <c r="U188" s="51">
        <v>6</v>
      </c>
      <c r="V188" s="51">
        <v>-21</v>
      </c>
      <c r="W188" s="51">
        <v>0</v>
      </c>
      <c r="X188" s="72">
        <f t="shared" si="2"/>
        <v>0.0570824524312896</v>
      </c>
      <c r="Y188" s="102"/>
      <c r="Z188" s="51" t="s">
        <v>43</v>
      </c>
      <c r="AA188" s="51">
        <v>750</v>
      </c>
      <c r="AB188" s="102">
        <v>2262</v>
      </c>
      <c r="AC188" s="80"/>
    </row>
    <row r="189" spans="1:29">
      <c r="A189" s="51">
        <v>187</v>
      </c>
      <c r="B189" s="51">
        <v>11512</v>
      </c>
      <c r="C189" s="51" t="s">
        <v>316</v>
      </c>
      <c r="D189" s="51">
        <v>726</v>
      </c>
      <c r="E189" s="52" t="s">
        <v>317</v>
      </c>
      <c r="F189" s="51" t="s">
        <v>42</v>
      </c>
      <c r="G189" s="51">
        <v>1.6</v>
      </c>
      <c r="H189" s="95">
        <v>3.993378</v>
      </c>
      <c r="I189" s="95">
        <v>3.785833</v>
      </c>
      <c r="J189" s="95">
        <v>1.19782709298922</v>
      </c>
      <c r="K189" s="95">
        <v>0.80125551</v>
      </c>
      <c r="L189" s="51">
        <v>637</v>
      </c>
      <c r="M189" s="53">
        <v>619</v>
      </c>
      <c r="N189" s="95">
        <v>62.94</v>
      </c>
      <c r="O189" s="95">
        <v>61.1604684975767</v>
      </c>
      <c r="P189" s="53">
        <v>487</v>
      </c>
      <c r="Q189" s="53">
        <v>542</v>
      </c>
      <c r="R189" s="51">
        <v>26</v>
      </c>
      <c r="S189" s="51">
        <v>29</v>
      </c>
      <c r="T189" s="102">
        <v>3</v>
      </c>
      <c r="U189" s="51">
        <v>8</v>
      </c>
      <c r="V189" s="51">
        <v>-47</v>
      </c>
      <c r="W189" s="51">
        <v>0</v>
      </c>
      <c r="X189" s="72">
        <f t="shared" si="2"/>
        <v>0.112936344969199</v>
      </c>
      <c r="Y189" s="102"/>
      <c r="Z189" s="51" t="s">
        <v>33</v>
      </c>
      <c r="AA189" s="51">
        <v>800</v>
      </c>
      <c r="AB189" s="102">
        <v>3018</v>
      </c>
      <c r="AC189" s="80"/>
    </row>
    <row r="190" spans="1:29">
      <c r="A190" s="51">
        <v>188</v>
      </c>
      <c r="B190" s="51">
        <v>6607</v>
      </c>
      <c r="C190" s="51" t="s">
        <v>318</v>
      </c>
      <c r="D190" s="51">
        <v>726</v>
      </c>
      <c r="E190" s="52" t="s">
        <v>317</v>
      </c>
      <c r="F190" s="51" t="s">
        <v>42</v>
      </c>
      <c r="G190" s="51">
        <v>8.3</v>
      </c>
      <c r="H190" s="95">
        <v>6.987729</v>
      </c>
      <c r="I190" s="95">
        <v>4.516874</v>
      </c>
      <c r="J190" s="95">
        <v>1.85783512356426</v>
      </c>
      <c r="K190" s="95">
        <v>1.10556086</v>
      </c>
      <c r="L190" s="51">
        <v>891</v>
      </c>
      <c r="M190" s="53">
        <v>715</v>
      </c>
      <c r="N190" s="95">
        <v>79.69</v>
      </c>
      <c r="O190" s="95">
        <v>63.1730629370629</v>
      </c>
      <c r="P190" s="53">
        <v>611</v>
      </c>
      <c r="Q190" s="53">
        <v>619</v>
      </c>
      <c r="R190" s="51">
        <v>27</v>
      </c>
      <c r="S190" s="51">
        <v>29</v>
      </c>
      <c r="T190" s="102">
        <v>2</v>
      </c>
      <c r="U190" s="51">
        <v>6</v>
      </c>
      <c r="V190" s="51">
        <v>-2</v>
      </c>
      <c r="W190" s="51">
        <v>0</v>
      </c>
      <c r="X190" s="72">
        <f t="shared" si="2"/>
        <v>0.0130932896890344</v>
      </c>
      <c r="Y190" s="102"/>
      <c r="Z190" s="51" t="s">
        <v>33</v>
      </c>
      <c r="AA190" s="51">
        <v>800</v>
      </c>
      <c r="AB190" s="102">
        <v>3018</v>
      </c>
      <c r="AC190" s="80"/>
    </row>
    <row r="191" spans="1:29">
      <c r="A191" s="51">
        <v>189</v>
      </c>
      <c r="B191" s="51">
        <v>11711</v>
      </c>
      <c r="C191" s="51" t="s">
        <v>319</v>
      </c>
      <c r="D191" s="51">
        <v>101453</v>
      </c>
      <c r="E191" s="52" t="s">
        <v>208</v>
      </c>
      <c r="F191" s="51" t="s">
        <v>26</v>
      </c>
      <c r="G191" s="51">
        <v>1.5</v>
      </c>
      <c r="H191" s="95">
        <v>5.619746</v>
      </c>
      <c r="I191" s="95">
        <v>3.73011</v>
      </c>
      <c r="J191" s="95">
        <v>1.59866019686699</v>
      </c>
      <c r="K191" s="95">
        <v>1.04764979</v>
      </c>
      <c r="L191" s="51">
        <v>859</v>
      </c>
      <c r="M191" s="53">
        <v>640</v>
      </c>
      <c r="N191" s="95">
        <v>65.42</v>
      </c>
      <c r="O191" s="95">
        <v>58.28296875</v>
      </c>
      <c r="P191" s="53">
        <v>613</v>
      </c>
      <c r="Q191" s="53">
        <v>573</v>
      </c>
      <c r="R191" s="51">
        <v>26</v>
      </c>
      <c r="S191" s="51">
        <v>29</v>
      </c>
      <c r="T191" s="51">
        <v>3</v>
      </c>
      <c r="U191" s="51">
        <v>8</v>
      </c>
      <c r="V191" s="51">
        <v>48</v>
      </c>
      <c r="W191" s="51">
        <v>40</v>
      </c>
      <c r="X191" s="72">
        <f t="shared" si="2"/>
        <v>-0.065252854812398</v>
      </c>
      <c r="Y191" s="102"/>
      <c r="Z191" s="51" t="s">
        <v>33</v>
      </c>
      <c r="AA191" s="51">
        <v>800</v>
      </c>
      <c r="AB191" s="51">
        <v>3315</v>
      </c>
      <c r="AC191" s="80"/>
    </row>
    <row r="192" spans="1:29">
      <c r="A192" s="51">
        <v>190</v>
      </c>
      <c r="B192" s="51">
        <v>9988</v>
      </c>
      <c r="C192" s="51" t="s">
        <v>320</v>
      </c>
      <c r="D192" s="51">
        <v>329</v>
      </c>
      <c r="E192" s="52" t="s">
        <v>250</v>
      </c>
      <c r="F192" s="51" t="s">
        <v>26</v>
      </c>
      <c r="G192" s="51">
        <v>4.5</v>
      </c>
      <c r="H192" s="95">
        <v>6.372495</v>
      </c>
      <c r="I192" s="95">
        <v>3.425432</v>
      </c>
      <c r="J192" s="95">
        <v>1.71140988647303</v>
      </c>
      <c r="K192" s="95">
        <v>0.72208238</v>
      </c>
      <c r="L192" s="51">
        <v>413</v>
      </c>
      <c r="M192" s="53">
        <v>280</v>
      </c>
      <c r="N192" s="95">
        <v>154.67</v>
      </c>
      <c r="O192" s="95">
        <v>122.336857142857</v>
      </c>
      <c r="P192" s="53">
        <v>385</v>
      </c>
      <c r="Q192" s="53">
        <v>347</v>
      </c>
      <c r="R192" s="51">
        <v>28</v>
      </c>
      <c r="S192" s="51">
        <v>28</v>
      </c>
      <c r="T192" s="51">
        <v>0</v>
      </c>
      <c r="U192" s="51">
        <v>6</v>
      </c>
      <c r="V192" s="51">
        <v>44</v>
      </c>
      <c r="W192" s="51">
        <v>36</v>
      </c>
      <c r="X192" s="72">
        <f t="shared" si="2"/>
        <v>-0.0987012987012987</v>
      </c>
      <c r="Y192" s="102"/>
      <c r="Z192" s="51" t="s">
        <v>28</v>
      </c>
      <c r="AA192" s="51">
        <v>700</v>
      </c>
      <c r="AB192" s="51">
        <v>1344</v>
      </c>
      <c r="AC192" s="80"/>
    </row>
    <row r="193" spans="1:29">
      <c r="A193" s="51">
        <v>191</v>
      </c>
      <c r="B193" s="51">
        <v>12489</v>
      </c>
      <c r="C193" s="51" t="s">
        <v>321</v>
      </c>
      <c r="D193" s="51">
        <v>724</v>
      </c>
      <c r="E193" s="52" t="s">
        <v>93</v>
      </c>
      <c r="F193" s="51" t="s">
        <v>69</v>
      </c>
      <c r="G193" s="51">
        <v>0.5</v>
      </c>
      <c r="H193" s="95">
        <v>4.250718</v>
      </c>
      <c r="I193" s="95">
        <v>4.344898</v>
      </c>
      <c r="J193" s="95">
        <v>1.20034045495997</v>
      </c>
      <c r="K193" s="95">
        <v>1.08320825</v>
      </c>
      <c r="L193" s="51">
        <v>897</v>
      </c>
      <c r="M193" s="53">
        <v>834</v>
      </c>
      <c r="N193" s="95">
        <v>47.05</v>
      </c>
      <c r="O193" s="95">
        <v>52.0970983213429</v>
      </c>
      <c r="P193" s="53">
        <v>569</v>
      </c>
      <c r="Q193" s="53">
        <v>619</v>
      </c>
      <c r="R193" s="51">
        <v>26</v>
      </c>
      <c r="S193" s="51">
        <v>27</v>
      </c>
      <c r="T193" s="102">
        <v>1</v>
      </c>
      <c r="U193" s="105">
        <v>12</v>
      </c>
      <c r="V193" s="51">
        <v>-38</v>
      </c>
      <c r="W193" s="51">
        <v>0</v>
      </c>
      <c r="X193" s="72">
        <f t="shared" si="2"/>
        <v>0.0878734622144113</v>
      </c>
      <c r="Y193" s="102"/>
      <c r="Z193" s="51" t="s">
        <v>94</v>
      </c>
      <c r="AA193" s="51">
        <v>850</v>
      </c>
      <c r="AB193" s="102">
        <v>4467</v>
      </c>
      <c r="AC193" s="80"/>
    </row>
    <row r="194" spans="1:29">
      <c r="A194" s="51">
        <v>192</v>
      </c>
      <c r="B194" s="51">
        <v>11447</v>
      </c>
      <c r="C194" s="51" t="s">
        <v>322</v>
      </c>
      <c r="D194" s="51">
        <v>724</v>
      </c>
      <c r="E194" s="52" t="s">
        <v>93</v>
      </c>
      <c r="F194" s="51" t="s">
        <v>69</v>
      </c>
      <c r="G194" s="51">
        <v>1.7</v>
      </c>
      <c r="H194" s="95">
        <v>7.325887</v>
      </c>
      <c r="I194" s="95">
        <v>7.004307</v>
      </c>
      <c r="J194" s="95">
        <v>2.2216652310984</v>
      </c>
      <c r="K194" s="95">
        <v>1.51998142</v>
      </c>
      <c r="L194" s="51">
        <v>1209</v>
      </c>
      <c r="M194" s="53">
        <v>1110</v>
      </c>
      <c r="N194" s="95">
        <v>60.59</v>
      </c>
      <c r="O194" s="95">
        <v>63.1018648648649</v>
      </c>
      <c r="P194" s="53">
        <v>756</v>
      </c>
      <c r="Q194" s="53">
        <v>779</v>
      </c>
      <c r="R194" s="51">
        <v>28</v>
      </c>
      <c r="S194" s="51">
        <v>30</v>
      </c>
      <c r="T194" s="102">
        <v>2</v>
      </c>
      <c r="U194" s="51">
        <v>8</v>
      </c>
      <c r="V194" s="51">
        <v>-15</v>
      </c>
      <c r="W194" s="51">
        <v>0</v>
      </c>
      <c r="X194" s="72">
        <f t="shared" si="2"/>
        <v>0.0304232804232804</v>
      </c>
      <c r="Y194" s="102"/>
      <c r="Z194" s="51" t="s">
        <v>94</v>
      </c>
      <c r="AA194" s="51">
        <v>850</v>
      </c>
      <c r="AB194" s="102">
        <v>4467</v>
      </c>
      <c r="AC194" s="80"/>
    </row>
    <row r="195" spans="1:29">
      <c r="A195" s="51">
        <v>193</v>
      </c>
      <c r="B195" s="51">
        <v>12754</v>
      </c>
      <c r="C195" s="51" t="s">
        <v>323</v>
      </c>
      <c r="D195" s="51">
        <v>724</v>
      </c>
      <c r="E195" s="52" t="s">
        <v>93</v>
      </c>
      <c r="F195" s="51" t="s">
        <v>69</v>
      </c>
      <c r="G195" s="95">
        <v>0.0651102232369427</v>
      </c>
      <c r="H195" s="95">
        <v>0.994466</v>
      </c>
      <c r="I195" s="95">
        <v>0.501041</v>
      </c>
      <c r="J195" s="95">
        <v>0.349846152267</v>
      </c>
      <c r="K195" s="95">
        <v>0.13808378</v>
      </c>
      <c r="L195" s="51">
        <v>276</v>
      </c>
      <c r="M195" s="53">
        <v>103</v>
      </c>
      <c r="N195" s="95">
        <v>36.03</v>
      </c>
      <c r="O195" s="95">
        <v>48.6447572815534</v>
      </c>
      <c r="P195" s="53">
        <v>216</v>
      </c>
      <c r="Q195" s="53">
        <v>118</v>
      </c>
      <c r="R195" s="51">
        <v>17</v>
      </c>
      <c r="S195" s="51">
        <v>9</v>
      </c>
      <c r="T195" s="102">
        <v>-8</v>
      </c>
      <c r="U195" s="51">
        <v>0</v>
      </c>
      <c r="V195" s="51">
        <v>98</v>
      </c>
      <c r="W195" s="51">
        <v>0</v>
      </c>
      <c r="X195" s="72">
        <f t="shared" si="2"/>
        <v>-0.453703703703704</v>
      </c>
      <c r="Y195" s="102"/>
      <c r="Z195" s="51" t="s">
        <v>94</v>
      </c>
      <c r="AA195" s="51">
        <v>850</v>
      </c>
      <c r="AB195" s="102">
        <v>4467</v>
      </c>
      <c r="AC195" s="80"/>
    </row>
    <row r="196" spans="1:29">
      <c r="A196" s="51">
        <v>194</v>
      </c>
      <c r="B196" s="51">
        <v>7006</v>
      </c>
      <c r="C196" s="51" t="s">
        <v>324</v>
      </c>
      <c r="D196" s="51">
        <v>515</v>
      </c>
      <c r="E196" s="52" t="s">
        <v>30</v>
      </c>
      <c r="F196" s="51" t="s">
        <v>31</v>
      </c>
      <c r="G196" s="51">
        <v>8</v>
      </c>
      <c r="H196" s="95">
        <v>6.811049</v>
      </c>
      <c r="I196" s="95">
        <v>5.104114</v>
      </c>
      <c r="J196" s="95">
        <v>2.19032769919698</v>
      </c>
      <c r="K196" s="95">
        <v>1.15848784</v>
      </c>
      <c r="L196" s="51">
        <v>1046</v>
      </c>
      <c r="M196" s="53">
        <v>770</v>
      </c>
      <c r="N196" s="95">
        <v>65.11</v>
      </c>
      <c r="O196" s="95">
        <v>66.2871948051948</v>
      </c>
      <c r="P196" s="53">
        <v>681</v>
      </c>
      <c r="Q196" s="53">
        <v>586</v>
      </c>
      <c r="R196" s="51">
        <v>29</v>
      </c>
      <c r="S196" s="51">
        <v>30</v>
      </c>
      <c r="T196" s="51">
        <v>1</v>
      </c>
      <c r="U196" s="51">
        <v>6</v>
      </c>
      <c r="V196" s="51">
        <v>101</v>
      </c>
      <c r="W196" s="51">
        <v>48</v>
      </c>
      <c r="X196" s="72">
        <f t="shared" ref="X196:X259" si="3">(Q196-P196)/P196</f>
        <v>-0.139500734214391</v>
      </c>
      <c r="Y196" s="102"/>
      <c r="Z196" s="51" t="s">
        <v>33</v>
      </c>
      <c r="AA196" s="51">
        <v>800</v>
      </c>
      <c r="AB196" s="51">
        <v>3572</v>
      </c>
      <c r="AC196" s="80"/>
    </row>
    <row r="197" spans="1:29">
      <c r="A197" s="51">
        <v>195</v>
      </c>
      <c r="B197" s="51">
        <v>7583</v>
      </c>
      <c r="C197" s="51" t="s">
        <v>325</v>
      </c>
      <c r="D197" s="51">
        <v>343</v>
      </c>
      <c r="E197" s="52" t="s">
        <v>56</v>
      </c>
      <c r="F197" s="51" t="s">
        <v>42</v>
      </c>
      <c r="G197" s="51">
        <v>7.5</v>
      </c>
      <c r="H197" s="95">
        <v>22.637428</v>
      </c>
      <c r="I197" s="95">
        <v>14.098771</v>
      </c>
      <c r="J197" s="95">
        <v>6.8616533368254</v>
      </c>
      <c r="K197" s="95">
        <v>3.89616073</v>
      </c>
      <c r="L197" s="51">
        <v>1615</v>
      </c>
      <c r="M197" s="53">
        <v>1070</v>
      </c>
      <c r="N197" s="95">
        <v>137.04</v>
      </c>
      <c r="O197" s="95">
        <v>131.764214953271</v>
      </c>
      <c r="P197" s="53">
        <v>926</v>
      </c>
      <c r="Q197" s="53">
        <v>870</v>
      </c>
      <c r="R197" s="51">
        <v>28</v>
      </c>
      <c r="S197" s="51">
        <v>31</v>
      </c>
      <c r="T197" s="51">
        <v>3</v>
      </c>
      <c r="U197" s="51">
        <v>6</v>
      </c>
      <c r="V197" s="51">
        <v>62</v>
      </c>
      <c r="W197" s="51">
        <v>48</v>
      </c>
      <c r="X197" s="72">
        <f t="shared" si="3"/>
        <v>-0.060475161987041</v>
      </c>
      <c r="Y197" s="102"/>
      <c r="Z197" s="51" t="s">
        <v>57</v>
      </c>
      <c r="AA197" s="51">
        <v>900</v>
      </c>
      <c r="AB197" s="51">
        <v>5196</v>
      </c>
      <c r="AC197" s="80"/>
    </row>
    <row r="198" spans="1:29">
      <c r="A198" s="51">
        <v>196</v>
      </c>
      <c r="B198" s="51">
        <v>8386</v>
      </c>
      <c r="C198" s="51" t="s">
        <v>326</v>
      </c>
      <c r="D198" s="51">
        <v>723</v>
      </c>
      <c r="E198" s="52" t="s">
        <v>301</v>
      </c>
      <c r="F198" s="51" t="s">
        <v>31</v>
      </c>
      <c r="G198" s="51">
        <v>5.5</v>
      </c>
      <c r="H198" s="95">
        <v>4.41057</v>
      </c>
      <c r="I198" s="95">
        <v>4.558514</v>
      </c>
      <c r="J198" s="95">
        <v>1.13714972226874</v>
      </c>
      <c r="K198" s="95">
        <v>1.04895766</v>
      </c>
      <c r="L198" s="51">
        <v>742</v>
      </c>
      <c r="M198" s="53">
        <v>842</v>
      </c>
      <c r="N198" s="95">
        <v>59.44</v>
      </c>
      <c r="O198" s="95">
        <v>54.1391211401425</v>
      </c>
      <c r="P198" s="53">
        <v>558</v>
      </c>
      <c r="Q198" s="53">
        <v>634</v>
      </c>
      <c r="R198" s="51">
        <v>22</v>
      </c>
      <c r="S198" s="51">
        <v>28</v>
      </c>
      <c r="T198" s="102">
        <v>6</v>
      </c>
      <c r="U198" s="51">
        <v>6</v>
      </c>
      <c r="V198" s="51">
        <v>-70</v>
      </c>
      <c r="W198" s="51">
        <v>0</v>
      </c>
      <c r="X198" s="72">
        <f t="shared" si="3"/>
        <v>0.136200716845878</v>
      </c>
      <c r="Y198" s="102"/>
      <c r="Z198" s="51" t="s">
        <v>43</v>
      </c>
      <c r="AA198" s="51">
        <v>750</v>
      </c>
      <c r="AB198" s="102">
        <v>2516</v>
      </c>
      <c r="AC198" s="80"/>
    </row>
    <row r="199" spans="1:29">
      <c r="A199" s="51">
        <v>197</v>
      </c>
      <c r="B199" s="51">
        <v>12054</v>
      </c>
      <c r="C199" s="51" t="s">
        <v>327</v>
      </c>
      <c r="D199" s="51">
        <v>752</v>
      </c>
      <c r="E199" s="52" t="s">
        <v>226</v>
      </c>
      <c r="F199" s="51" t="s">
        <v>42</v>
      </c>
      <c r="G199" s="51">
        <v>0.9</v>
      </c>
      <c r="H199" s="95">
        <v>3.777645</v>
      </c>
      <c r="I199" s="95">
        <v>2.800235</v>
      </c>
      <c r="J199" s="95">
        <v>0.838565915009011</v>
      </c>
      <c r="K199" s="95">
        <v>0.65480865</v>
      </c>
      <c r="L199" s="51">
        <v>650</v>
      </c>
      <c r="M199" s="53">
        <v>505</v>
      </c>
      <c r="N199" s="95">
        <v>58.12</v>
      </c>
      <c r="O199" s="95">
        <v>55.450198019802</v>
      </c>
      <c r="P199" s="53">
        <v>480</v>
      </c>
      <c r="Q199" s="53">
        <v>451</v>
      </c>
      <c r="R199" s="51">
        <v>28</v>
      </c>
      <c r="S199" s="51">
        <v>30</v>
      </c>
      <c r="T199" s="51">
        <v>2</v>
      </c>
      <c r="U199" s="51">
        <v>12</v>
      </c>
      <c r="V199" s="51">
        <v>41</v>
      </c>
      <c r="W199" s="51">
        <v>36</v>
      </c>
      <c r="X199" s="72">
        <f t="shared" si="3"/>
        <v>-0.0604166666666667</v>
      </c>
      <c r="Y199" s="102"/>
      <c r="Z199" s="51" t="s">
        <v>28</v>
      </c>
      <c r="AA199" s="51">
        <v>700</v>
      </c>
      <c r="AB199" s="51">
        <v>1864</v>
      </c>
      <c r="AC199" s="80"/>
    </row>
    <row r="200" spans="1:29">
      <c r="A200" s="51">
        <v>198</v>
      </c>
      <c r="B200" s="51">
        <v>7107</v>
      </c>
      <c r="C200" s="51" t="s">
        <v>328</v>
      </c>
      <c r="D200" s="51">
        <v>307</v>
      </c>
      <c r="E200" s="52" t="s">
        <v>46</v>
      </c>
      <c r="F200" s="51" t="s">
        <v>47</v>
      </c>
      <c r="G200" s="51">
        <v>7.9</v>
      </c>
      <c r="H200" s="95">
        <v>24.659028</v>
      </c>
      <c r="I200" s="95">
        <v>17.665222</v>
      </c>
      <c r="J200" s="95">
        <v>5.2517568123921</v>
      </c>
      <c r="K200" s="95">
        <v>3.46781522</v>
      </c>
      <c r="L200" s="51">
        <v>1549</v>
      </c>
      <c r="M200" s="53">
        <v>1183</v>
      </c>
      <c r="N200" s="95">
        <v>155.74</v>
      </c>
      <c r="O200" s="95">
        <v>149.325629754861</v>
      </c>
      <c r="P200" s="53">
        <v>940</v>
      </c>
      <c r="Q200" s="53">
        <v>861</v>
      </c>
      <c r="R200" s="51">
        <v>30</v>
      </c>
      <c r="S200" s="51">
        <v>31</v>
      </c>
      <c r="T200" s="51">
        <v>1</v>
      </c>
      <c r="U200" s="51">
        <v>6</v>
      </c>
      <c r="V200" s="51">
        <v>85</v>
      </c>
      <c r="W200" s="51">
        <v>48</v>
      </c>
      <c r="X200" s="72">
        <f t="shared" si="3"/>
        <v>-0.0840425531914894</v>
      </c>
      <c r="Y200" s="102"/>
      <c r="Z200" s="51" t="s">
        <v>49</v>
      </c>
      <c r="AA200" s="51">
        <v>950</v>
      </c>
      <c r="AB200" s="51">
        <v>12241</v>
      </c>
      <c r="AC200" s="80"/>
    </row>
    <row r="201" spans="1:29">
      <c r="A201" s="51">
        <v>199</v>
      </c>
      <c r="B201" s="51">
        <v>4310</v>
      </c>
      <c r="C201" s="51" t="s">
        <v>329</v>
      </c>
      <c r="D201" s="51">
        <v>721</v>
      </c>
      <c r="E201" s="52" t="s">
        <v>330</v>
      </c>
      <c r="F201" s="51" t="s">
        <v>193</v>
      </c>
      <c r="G201" s="51">
        <v>10.2</v>
      </c>
      <c r="H201" s="95">
        <v>5.963119</v>
      </c>
      <c r="I201" s="95">
        <v>4.691757</v>
      </c>
      <c r="J201" s="95">
        <v>1.90195101300004</v>
      </c>
      <c r="K201" s="95">
        <v>1.36754881</v>
      </c>
      <c r="L201" s="51">
        <v>973</v>
      </c>
      <c r="M201" s="53">
        <v>994</v>
      </c>
      <c r="N201" s="95">
        <v>61.29</v>
      </c>
      <c r="O201" s="95">
        <v>47.2007746478873</v>
      </c>
      <c r="P201" s="53">
        <v>661</v>
      </c>
      <c r="Q201" s="53">
        <v>697</v>
      </c>
      <c r="R201" s="51">
        <v>28</v>
      </c>
      <c r="S201" s="51">
        <v>31</v>
      </c>
      <c r="T201" s="102">
        <v>3</v>
      </c>
      <c r="U201" s="51">
        <v>6</v>
      </c>
      <c r="V201" s="51">
        <v>-30</v>
      </c>
      <c r="W201" s="51">
        <v>0</v>
      </c>
      <c r="X201" s="72">
        <f t="shared" si="3"/>
        <v>0.0544629349470499</v>
      </c>
      <c r="Y201" s="102"/>
      <c r="Z201" s="51" t="s">
        <v>33</v>
      </c>
      <c r="AA201" s="51">
        <v>800</v>
      </c>
      <c r="AB201" s="102">
        <v>3020</v>
      </c>
      <c r="AC201" s="80"/>
    </row>
    <row r="202" spans="1:29">
      <c r="A202" s="51">
        <v>200</v>
      </c>
      <c r="B202" s="51">
        <v>12682</v>
      </c>
      <c r="C202" s="51" t="s">
        <v>331</v>
      </c>
      <c r="D202" s="51">
        <v>371</v>
      </c>
      <c r="E202" s="52" t="s">
        <v>332</v>
      </c>
      <c r="F202" s="51" t="s">
        <v>37</v>
      </c>
      <c r="G202" s="51">
        <v>0.3</v>
      </c>
      <c r="H202" s="95">
        <v>2.742452</v>
      </c>
      <c r="I202" s="95">
        <v>1.97192</v>
      </c>
      <c r="J202" s="95">
        <v>0.883618934172845</v>
      </c>
      <c r="K202" s="95">
        <v>0.61620061</v>
      </c>
      <c r="L202" s="51">
        <v>613</v>
      </c>
      <c r="M202" s="53">
        <v>491</v>
      </c>
      <c r="N202" s="95">
        <v>44.74</v>
      </c>
      <c r="O202" s="95">
        <v>40.1613034623218</v>
      </c>
      <c r="P202" s="53">
        <v>394</v>
      </c>
      <c r="Q202" s="53">
        <v>369</v>
      </c>
      <c r="R202" s="51">
        <v>28</v>
      </c>
      <c r="S202" s="51">
        <v>27</v>
      </c>
      <c r="T202" s="51">
        <v>-1</v>
      </c>
      <c r="U202" s="51">
        <v>0</v>
      </c>
      <c r="V202" s="51">
        <v>25</v>
      </c>
      <c r="W202" s="51">
        <v>0</v>
      </c>
      <c r="X202" s="72">
        <f t="shared" si="3"/>
        <v>-0.0634517766497462</v>
      </c>
      <c r="Y202" s="102"/>
      <c r="Z202" s="51" t="s">
        <v>43</v>
      </c>
      <c r="AA202" s="51">
        <v>750</v>
      </c>
      <c r="AB202" s="102">
        <v>2030</v>
      </c>
      <c r="AC202" s="80"/>
    </row>
    <row r="203" spans="1:29">
      <c r="A203" s="51">
        <v>201</v>
      </c>
      <c r="B203" s="51">
        <v>6494</v>
      </c>
      <c r="C203" s="51" t="s">
        <v>333</v>
      </c>
      <c r="D203" s="51">
        <v>707</v>
      </c>
      <c r="E203" s="52" t="s">
        <v>145</v>
      </c>
      <c r="F203" s="51" t="s">
        <v>69</v>
      </c>
      <c r="G203" s="51">
        <v>8.4</v>
      </c>
      <c r="H203" s="95">
        <v>9.072877</v>
      </c>
      <c r="I203" s="95">
        <v>7.169178</v>
      </c>
      <c r="J203" s="95">
        <v>2.57082471202369</v>
      </c>
      <c r="K203" s="95">
        <v>1.93652794</v>
      </c>
      <c r="L203" s="51">
        <v>1254</v>
      </c>
      <c r="M203" s="53">
        <v>946</v>
      </c>
      <c r="N203" s="95">
        <v>72.31</v>
      </c>
      <c r="O203" s="95">
        <v>75.7841226215645</v>
      </c>
      <c r="P203" s="53">
        <v>674</v>
      </c>
      <c r="Q203" s="53">
        <v>637</v>
      </c>
      <c r="R203" s="51">
        <v>29</v>
      </c>
      <c r="S203" s="51">
        <v>29</v>
      </c>
      <c r="T203" s="51">
        <v>0</v>
      </c>
      <c r="U203" s="51">
        <v>6</v>
      </c>
      <c r="V203" s="51">
        <v>43</v>
      </c>
      <c r="W203" s="51">
        <v>36</v>
      </c>
      <c r="X203" s="72">
        <f t="shared" si="3"/>
        <v>-0.0548961424332344</v>
      </c>
      <c r="Y203" s="102"/>
      <c r="Z203" s="51" t="s">
        <v>94</v>
      </c>
      <c r="AA203" s="51">
        <v>850</v>
      </c>
      <c r="AB203" s="51">
        <v>4428</v>
      </c>
      <c r="AC203" s="80"/>
    </row>
    <row r="204" spans="1:29">
      <c r="A204" s="51">
        <v>202</v>
      </c>
      <c r="B204" s="51">
        <v>6823</v>
      </c>
      <c r="C204" s="51" t="s">
        <v>334</v>
      </c>
      <c r="D204" s="51">
        <v>720</v>
      </c>
      <c r="E204" s="52" t="s">
        <v>335</v>
      </c>
      <c r="F204" s="51" t="s">
        <v>60</v>
      </c>
      <c r="G204" s="51">
        <v>8.1</v>
      </c>
      <c r="H204" s="95">
        <v>5.203486</v>
      </c>
      <c r="I204" s="95">
        <v>4.212455</v>
      </c>
      <c r="J204" s="95">
        <v>1.48833380875986</v>
      </c>
      <c r="K204" s="95">
        <v>1.04380133</v>
      </c>
      <c r="L204" s="51">
        <v>585</v>
      </c>
      <c r="M204" s="53">
        <v>554</v>
      </c>
      <c r="N204" s="95">
        <v>88.95</v>
      </c>
      <c r="O204" s="95">
        <v>76.0370938628159</v>
      </c>
      <c r="P204" s="53">
        <v>469</v>
      </c>
      <c r="Q204" s="53">
        <v>544</v>
      </c>
      <c r="R204" s="51">
        <v>27</v>
      </c>
      <c r="S204" s="51">
        <v>28</v>
      </c>
      <c r="T204" s="102">
        <v>1</v>
      </c>
      <c r="U204" s="51">
        <v>6</v>
      </c>
      <c r="V204" s="51">
        <v>-69</v>
      </c>
      <c r="W204" s="51">
        <v>0</v>
      </c>
      <c r="X204" s="72">
        <f t="shared" si="3"/>
        <v>0.159914712153518</v>
      </c>
      <c r="Y204" s="102"/>
      <c r="Z204" s="51" t="s">
        <v>28</v>
      </c>
      <c r="AA204" s="51">
        <v>700</v>
      </c>
      <c r="AB204" s="102">
        <v>1788</v>
      </c>
      <c r="AC204" s="80"/>
    </row>
    <row r="205" spans="1:29">
      <c r="A205" s="51">
        <v>203</v>
      </c>
      <c r="B205" s="51">
        <v>11142</v>
      </c>
      <c r="C205" s="51" t="s">
        <v>336</v>
      </c>
      <c r="D205" s="51">
        <v>720</v>
      </c>
      <c r="E205" s="52" t="s">
        <v>335</v>
      </c>
      <c r="F205" s="51" t="s">
        <v>60</v>
      </c>
      <c r="G205" s="51">
        <v>2.4</v>
      </c>
      <c r="H205" s="95">
        <v>3.241297</v>
      </c>
      <c r="I205" s="95">
        <v>2.841891</v>
      </c>
      <c r="J205" s="95">
        <v>0.88126976621538</v>
      </c>
      <c r="K205" s="95">
        <v>0.69227232</v>
      </c>
      <c r="L205" s="51">
        <v>560</v>
      </c>
      <c r="M205" s="53">
        <v>533</v>
      </c>
      <c r="N205" s="95">
        <v>57.88</v>
      </c>
      <c r="O205" s="95">
        <v>53.3187804878049</v>
      </c>
      <c r="P205" s="53">
        <v>436</v>
      </c>
      <c r="Q205" s="53">
        <v>489</v>
      </c>
      <c r="R205" s="51">
        <v>27</v>
      </c>
      <c r="S205" s="51">
        <v>28</v>
      </c>
      <c r="T205" s="102">
        <v>1</v>
      </c>
      <c r="U205" s="51">
        <v>6</v>
      </c>
      <c r="V205" s="51">
        <v>-47</v>
      </c>
      <c r="W205" s="51">
        <v>0</v>
      </c>
      <c r="X205" s="72">
        <f t="shared" si="3"/>
        <v>0.121559633027523</v>
      </c>
      <c r="Y205" s="102"/>
      <c r="Z205" s="51" t="s">
        <v>28</v>
      </c>
      <c r="AA205" s="51">
        <v>700</v>
      </c>
      <c r="AB205" s="102">
        <v>1788</v>
      </c>
      <c r="AC205" s="80"/>
    </row>
    <row r="206" spans="1:29">
      <c r="A206" s="51">
        <v>204</v>
      </c>
      <c r="B206" s="51">
        <v>5875</v>
      </c>
      <c r="C206" s="51" t="s">
        <v>337</v>
      </c>
      <c r="D206" s="51">
        <v>720</v>
      </c>
      <c r="E206" s="52" t="s">
        <v>335</v>
      </c>
      <c r="F206" s="51" t="s">
        <v>60</v>
      </c>
      <c r="G206" s="51">
        <v>2.7</v>
      </c>
      <c r="H206" s="95">
        <v>3.485429</v>
      </c>
      <c r="I206" s="95">
        <v>3.22958</v>
      </c>
      <c r="J206" s="95">
        <v>0.977781991115369</v>
      </c>
      <c r="K206" s="95">
        <v>0.83089917</v>
      </c>
      <c r="L206" s="51">
        <v>468</v>
      </c>
      <c r="M206" s="53">
        <v>491</v>
      </c>
      <c r="N206" s="95">
        <v>74.47</v>
      </c>
      <c r="O206" s="95">
        <v>65.7755600814664</v>
      </c>
      <c r="P206" s="53">
        <v>443</v>
      </c>
      <c r="Q206" s="53">
        <v>479</v>
      </c>
      <c r="R206" s="51">
        <v>26</v>
      </c>
      <c r="S206" s="51">
        <v>30</v>
      </c>
      <c r="T206" s="102">
        <v>4</v>
      </c>
      <c r="U206" s="51">
        <v>6</v>
      </c>
      <c r="V206" s="51">
        <v>-30</v>
      </c>
      <c r="W206" s="51">
        <v>0</v>
      </c>
      <c r="X206" s="72">
        <f t="shared" si="3"/>
        <v>0.0812641083521445</v>
      </c>
      <c r="Y206" s="102"/>
      <c r="Z206" s="51" t="s">
        <v>28</v>
      </c>
      <c r="AA206" s="51">
        <v>700</v>
      </c>
      <c r="AB206" s="102">
        <v>1788</v>
      </c>
      <c r="AC206" s="80"/>
    </row>
    <row r="207" spans="1:30">
      <c r="A207" s="51">
        <v>205</v>
      </c>
      <c r="B207" s="51">
        <v>11993</v>
      </c>
      <c r="C207" s="51" t="s">
        <v>338</v>
      </c>
      <c r="D207" s="51">
        <v>718</v>
      </c>
      <c r="E207" s="52" t="s">
        <v>339</v>
      </c>
      <c r="F207" s="51" t="s">
        <v>31</v>
      </c>
      <c r="G207" s="51">
        <v>1.1</v>
      </c>
      <c r="H207" s="95">
        <v>3.116283</v>
      </c>
      <c r="I207" s="95">
        <v>2.903781</v>
      </c>
      <c r="J207" s="95">
        <v>0.768215127214661</v>
      </c>
      <c r="K207" s="95">
        <v>0.35746365</v>
      </c>
      <c r="L207" s="51">
        <v>568</v>
      </c>
      <c r="M207" s="53">
        <v>540</v>
      </c>
      <c r="N207" s="95">
        <v>54.86</v>
      </c>
      <c r="O207" s="95">
        <v>53.7737222222222</v>
      </c>
      <c r="P207" s="53">
        <v>424</v>
      </c>
      <c r="Q207" s="53">
        <v>568</v>
      </c>
      <c r="R207" s="51">
        <v>28</v>
      </c>
      <c r="S207" s="51">
        <v>27</v>
      </c>
      <c r="T207" s="51">
        <v>-1</v>
      </c>
      <c r="U207" s="51">
        <v>8</v>
      </c>
      <c r="V207" s="51">
        <v>-136</v>
      </c>
      <c r="W207" s="51">
        <v>0</v>
      </c>
      <c r="X207" s="72">
        <f t="shared" si="3"/>
        <v>0.339622641509434</v>
      </c>
      <c r="Y207" s="102"/>
      <c r="Z207" s="51" t="s">
        <v>28</v>
      </c>
      <c r="AA207" s="51">
        <v>700</v>
      </c>
      <c r="AB207" s="102">
        <v>1148</v>
      </c>
      <c r="AC207" s="104">
        <f>VLOOKUP(B207,'[2]各门店员工动销考核（12.31）'!$B$1:$X$65536,23,0)</f>
        <v>-0.166994106090373</v>
      </c>
      <c r="AD207" s="80" t="e">
        <f>VLOOKUP(D207,#REF!,12,0)</f>
        <v>#REF!</v>
      </c>
    </row>
    <row r="208" spans="1:29">
      <c r="A208" s="51">
        <v>206</v>
      </c>
      <c r="B208" s="51">
        <v>9130</v>
      </c>
      <c r="C208" s="51" t="s">
        <v>340</v>
      </c>
      <c r="D208" s="51">
        <v>718</v>
      </c>
      <c r="E208" s="52" t="s">
        <v>339</v>
      </c>
      <c r="F208" s="51" t="s">
        <v>31</v>
      </c>
      <c r="G208" s="51">
        <v>5.5</v>
      </c>
      <c r="H208" s="95">
        <v>3.753798</v>
      </c>
      <c r="I208" s="95">
        <v>2.919007</v>
      </c>
      <c r="J208" s="95">
        <v>0.881563254062949</v>
      </c>
      <c r="K208" s="95">
        <v>0.36865045</v>
      </c>
      <c r="L208" s="51">
        <v>598</v>
      </c>
      <c r="M208" s="53">
        <v>569</v>
      </c>
      <c r="N208" s="95">
        <v>62.77</v>
      </c>
      <c r="O208" s="95">
        <v>51.3006502636204</v>
      </c>
      <c r="P208" s="53">
        <v>499</v>
      </c>
      <c r="Q208" s="53">
        <v>549</v>
      </c>
      <c r="R208" s="51">
        <v>30</v>
      </c>
      <c r="S208" s="51">
        <v>24</v>
      </c>
      <c r="T208" s="102">
        <v>-6</v>
      </c>
      <c r="U208" s="51">
        <v>6</v>
      </c>
      <c r="V208" s="51">
        <v>-44</v>
      </c>
      <c r="W208" s="51">
        <v>0</v>
      </c>
      <c r="X208" s="72">
        <f t="shared" si="3"/>
        <v>0.100200400801603</v>
      </c>
      <c r="Y208" s="102"/>
      <c r="Z208" s="51" t="s">
        <v>28</v>
      </c>
      <c r="AA208" s="51">
        <v>700</v>
      </c>
      <c r="AB208" s="102">
        <v>1148</v>
      </c>
      <c r="AC208" s="80"/>
    </row>
    <row r="209" spans="1:29">
      <c r="A209" s="51">
        <v>207</v>
      </c>
      <c r="B209" s="51">
        <v>11627</v>
      </c>
      <c r="C209" s="51" t="s">
        <v>341</v>
      </c>
      <c r="D209" s="51">
        <v>717</v>
      </c>
      <c r="E209" s="52" t="s">
        <v>342</v>
      </c>
      <c r="F209" s="51" t="s">
        <v>60</v>
      </c>
      <c r="G209" s="51">
        <v>1.6</v>
      </c>
      <c r="H209" s="95">
        <v>4.707222</v>
      </c>
      <c r="I209" s="95">
        <v>4.099668</v>
      </c>
      <c r="J209" s="95">
        <v>1.40212226006001</v>
      </c>
      <c r="K209" s="95">
        <v>1.12496783</v>
      </c>
      <c r="L209" s="51">
        <v>742</v>
      </c>
      <c r="M209" s="53">
        <v>742</v>
      </c>
      <c r="N209" s="95">
        <v>63.44</v>
      </c>
      <c r="O209" s="95">
        <v>55.251590296496</v>
      </c>
      <c r="P209" s="53">
        <v>561</v>
      </c>
      <c r="Q209" s="53">
        <v>614</v>
      </c>
      <c r="R209" s="51">
        <v>25</v>
      </c>
      <c r="S209" s="51">
        <v>29</v>
      </c>
      <c r="T209" s="102">
        <v>4</v>
      </c>
      <c r="U209" s="51">
        <v>8</v>
      </c>
      <c r="V209" s="51">
        <v>-45</v>
      </c>
      <c r="W209" s="51">
        <v>0</v>
      </c>
      <c r="X209" s="72">
        <f t="shared" si="3"/>
        <v>0.0944741532976827</v>
      </c>
      <c r="Y209" s="102"/>
      <c r="Z209" s="51" t="s">
        <v>43</v>
      </c>
      <c r="AA209" s="51">
        <v>750</v>
      </c>
      <c r="AB209" s="102">
        <v>2518</v>
      </c>
      <c r="AC209" s="80"/>
    </row>
    <row r="210" spans="1:29">
      <c r="A210" s="51">
        <v>208</v>
      </c>
      <c r="B210" s="51">
        <v>6752</v>
      </c>
      <c r="C210" s="51" t="s">
        <v>343</v>
      </c>
      <c r="D210" s="51">
        <v>717</v>
      </c>
      <c r="E210" s="52" t="s">
        <v>342</v>
      </c>
      <c r="F210" s="51" t="s">
        <v>60</v>
      </c>
      <c r="G210" s="51">
        <v>8.2</v>
      </c>
      <c r="H210" s="95">
        <v>5.724067</v>
      </c>
      <c r="I210" s="95">
        <v>4.265198</v>
      </c>
      <c r="J210" s="95">
        <v>1.671234450672</v>
      </c>
      <c r="K210" s="95">
        <v>1.10746147</v>
      </c>
      <c r="L210" s="51">
        <v>799</v>
      </c>
      <c r="M210" s="53">
        <v>709</v>
      </c>
      <c r="N210" s="95">
        <v>71.64</v>
      </c>
      <c r="O210" s="95">
        <v>60.1579407616361</v>
      </c>
      <c r="P210" s="53">
        <v>609</v>
      </c>
      <c r="Q210" s="53">
        <v>644</v>
      </c>
      <c r="R210" s="51">
        <v>26</v>
      </c>
      <c r="S210" s="51">
        <v>27</v>
      </c>
      <c r="T210" s="102">
        <v>1</v>
      </c>
      <c r="U210" s="51">
        <v>6</v>
      </c>
      <c r="V210" s="51">
        <v>-29</v>
      </c>
      <c r="W210" s="51">
        <v>0</v>
      </c>
      <c r="X210" s="72">
        <f t="shared" si="3"/>
        <v>0.0574712643678161</v>
      </c>
      <c r="Y210" s="102"/>
      <c r="Z210" s="51" t="s">
        <v>43</v>
      </c>
      <c r="AA210" s="51">
        <v>750</v>
      </c>
      <c r="AB210" s="102">
        <v>2518</v>
      </c>
      <c r="AC210" s="80"/>
    </row>
    <row r="211" spans="1:29">
      <c r="A211" s="51">
        <v>209</v>
      </c>
      <c r="B211" s="51">
        <v>6731</v>
      </c>
      <c r="C211" s="51" t="s">
        <v>344</v>
      </c>
      <c r="D211" s="51">
        <v>717</v>
      </c>
      <c r="E211" s="52" t="s">
        <v>342</v>
      </c>
      <c r="F211" s="51" t="s">
        <v>60</v>
      </c>
      <c r="G211" s="51">
        <v>1.4</v>
      </c>
      <c r="H211" s="95">
        <v>6.420399</v>
      </c>
      <c r="I211" s="95">
        <v>5.020574</v>
      </c>
      <c r="J211" s="95">
        <v>1.90043849712238</v>
      </c>
      <c r="K211" s="95">
        <v>1.29540239</v>
      </c>
      <c r="L211" s="51">
        <v>806</v>
      </c>
      <c r="M211" s="53">
        <v>736</v>
      </c>
      <c r="N211" s="95">
        <v>79.66</v>
      </c>
      <c r="O211" s="95">
        <v>68.2143206521739</v>
      </c>
      <c r="P211" s="53">
        <v>606</v>
      </c>
      <c r="Q211" s="53">
        <v>632</v>
      </c>
      <c r="R211" s="51">
        <v>27</v>
      </c>
      <c r="S211" s="51">
        <v>28</v>
      </c>
      <c r="T211" s="102">
        <v>1</v>
      </c>
      <c r="U211" s="51">
        <v>8</v>
      </c>
      <c r="V211" s="51">
        <v>-18</v>
      </c>
      <c r="W211" s="51">
        <v>0</v>
      </c>
      <c r="X211" s="72">
        <f t="shared" si="3"/>
        <v>0.0429042904290429</v>
      </c>
      <c r="Y211" s="102"/>
      <c r="Z211" s="51" t="s">
        <v>43</v>
      </c>
      <c r="AA211" s="51">
        <v>750</v>
      </c>
      <c r="AB211" s="102">
        <v>2518</v>
      </c>
      <c r="AC211" s="80"/>
    </row>
    <row r="212" spans="1:29">
      <c r="A212" s="51">
        <v>210</v>
      </c>
      <c r="B212" s="51">
        <v>8354</v>
      </c>
      <c r="C212" s="51" t="s">
        <v>345</v>
      </c>
      <c r="D212" s="51">
        <v>716</v>
      </c>
      <c r="E212" s="52" t="s">
        <v>346</v>
      </c>
      <c r="F212" s="51" t="s">
        <v>60</v>
      </c>
      <c r="G212" s="51">
        <v>6.6</v>
      </c>
      <c r="H212" s="95">
        <v>6.645486</v>
      </c>
      <c r="I212" s="95">
        <v>5.269189</v>
      </c>
      <c r="J212" s="95">
        <v>2.16566660458487</v>
      </c>
      <c r="K212" s="95">
        <v>1.56345411</v>
      </c>
      <c r="L212" s="51">
        <v>890</v>
      </c>
      <c r="M212" s="53">
        <v>923</v>
      </c>
      <c r="N212" s="95">
        <v>74.67</v>
      </c>
      <c r="O212" s="95">
        <v>57.0876381365114</v>
      </c>
      <c r="P212" s="53">
        <v>653</v>
      </c>
      <c r="Q212" s="53">
        <v>708</v>
      </c>
      <c r="R212" s="51">
        <v>27</v>
      </c>
      <c r="S212" s="51">
        <v>30</v>
      </c>
      <c r="T212" s="102">
        <v>3</v>
      </c>
      <c r="U212" s="51">
        <v>6</v>
      </c>
      <c r="V212" s="51">
        <v>-49</v>
      </c>
      <c r="W212" s="51">
        <v>0</v>
      </c>
      <c r="X212" s="72">
        <f t="shared" si="3"/>
        <v>0.0842266462480858</v>
      </c>
      <c r="Y212" s="102"/>
      <c r="Z212" s="51" t="s">
        <v>43</v>
      </c>
      <c r="AA212" s="51">
        <v>750</v>
      </c>
      <c r="AB212" s="102">
        <v>2827</v>
      </c>
      <c r="AC212" s="80"/>
    </row>
    <row r="213" spans="1:29">
      <c r="A213" s="51">
        <v>211</v>
      </c>
      <c r="B213" s="51">
        <v>7661</v>
      </c>
      <c r="C213" s="51" t="s">
        <v>233</v>
      </c>
      <c r="D213" s="51">
        <v>716</v>
      </c>
      <c r="E213" s="52" t="s">
        <v>346</v>
      </c>
      <c r="F213" s="51" t="s">
        <v>60</v>
      </c>
      <c r="G213" s="51">
        <v>7.3</v>
      </c>
      <c r="H213" s="95">
        <v>7.948987</v>
      </c>
      <c r="I213" s="95">
        <v>6.055777</v>
      </c>
      <c r="J213" s="95">
        <v>2.51181877851076</v>
      </c>
      <c r="K213" s="95">
        <v>1.82935843</v>
      </c>
      <c r="L213" s="51">
        <v>952</v>
      </c>
      <c r="M213" s="53">
        <v>875</v>
      </c>
      <c r="N213" s="95">
        <v>83.5</v>
      </c>
      <c r="O213" s="95">
        <v>69.20888</v>
      </c>
      <c r="P213" s="53">
        <v>596</v>
      </c>
      <c r="Q213" s="53">
        <v>644</v>
      </c>
      <c r="R213" s="51">
        <v>27</v>
      </c>
      <c r="S213" s="51">
        <v>28</v>
      </c>
      <c r="T213" s="51">
        <v>1</v>
      </c>
      <c r="U213" s="51">
        <v>6</v>
      </c>
      <c r="V213" s="51">
        <v>-42</v>
      </c>
      <c r="W213" s="51">
        <v>0</v>
      </c>
      <c r="X213" s="72">
        <f t="shared" si="3"/>
        <v>0.0805369127516778</v>
      </c>
      <c r="Y213" s="102"/>
      <c r="Z213" s="51" t="s">
        <v>43</v>
      </c>
      <c r="AA213" s="51">
        <v>750</v>
      </c>
      <c r="AB213" s="102">
        <v>2827</v>
      </c>
      <c r="AC213" s="80"/>
    </row>
    <row r="214" spans="1:29">
      <c r="A214" s="51">
        <v>212</v>
      </c>
      <c r="B214" s="51">
        <v>12412</v>
      </c>
      <c r="C214" s="51" t="s">
        <v>347</v>
      </c>
      <c r="D214" s="51">
        <v>716</v>
      </c>
      <c r="E214" s="52" t="s">
        <v>346</v>
      </c>
      <c r="F214" s="51" t="s">
        <v>60</v>
      </c>
      <c r="G214" s="51">
        <v>0.5</v>
      </c>
      <c r="H214" s="95">
        <v>4.449388</v>
      </c>
      <c r="I214" s="95">
        <v>3.920186</v>
      </c>
      <c r="J214" s="95">
        <v>1.36336137543998</v>
      </c>
      <c r="K214" s="95">
        <v>1.06875925</v>
      </c>
      <c r="L214" s="51">
        <v>709</v>
      </c>
      <c r="M214" s="53">
        <v>677</v>
      </c>
      <c r="N214" s="95">
        <v>62.76</v>
      </c>
      <c r="O214" s="95">
        <v>57.905258493353</v>
      </c>
      <c r="P214" s="53">
        <v>522</v>
      </c>
      <c r="Q214" s="53">
        <v>555</v>
      </c>
      <c r="R214" s="51">
        <v>26</v>
      </c>
      <c r="S214" s="51">
        <v>27</v>
      </c>
      <c r="T214" s="102">
        <v>1</v>
      </c>
      <c r="U214" s="105">
        <v>12</v>
      </c>
      <c r="V214" s="51">
        <v>-21</v>
      </c>
      <c r="W214" s="51">
        <v>0</v>
      </c>
      <c r="X214" s="72">
        <f t="shared" si="3"/>
        <v>0.0632183908045977</v>
      </c>
      <c r="Y214" s="102"/>
      <c r="Z214" s="51" t="s">
        <v>43</v>
      </c>
      <c r="AA214" s="51">
        <v>750</v>
      </c>
      <c r="AB214" s="102">
        <v>2827</v>
      </c>
      <c r="AC214" s="80"/>
    </row>
    <row r="215" s="80" customFormat="1" spans="1:28">
      <c r="A215" s="51">
        <v>213</v>
      </c>
      <c r="B215" s="51">
        <v>6492</v>
      </c>
      <c r="C215" s="51" t="s">
        <v>348</v>
      </c>
      <c r="D215" s="51">
        <v>713</v>
      </c>
      <c r="E215" s="52" t="s">
        <v>266</v>
      </c>
      <c r="F215" s="51" t="s">
        <v>26</v>
      </c>
      <c r="G215" s="51">
        <v>8.4</v>
      </c>
      <c r="H215" s="95">
        <v>4.334666</v>
      </c>
      <c r="I215" s="95">
        <v>3.96804</v>
      </c>
      <c r="J215" s="95">
        <v>1.39574407099998</v>
      </c>
      <c r="K215" s="95">
        <v>0.93547568</v>
      </c>
      <c r="L215" s="51">
        <v>511</v>
      </c>
      <c r="M215" s="53">
        <v>483</v>
      </c>
      <c r="N215" s="95">
        <v>84.83</v>
      </c>
      <c r="O215" s="95">
        <v>82.1540372670808</v>
      </c>
      <c r="P215" s="53">
        <v>584</v>
      </c>
      <c r="Q215" s="53">
        <v>584</v>
      </c>
      <c r="R215" s="51">
        <v>27</v>
      </c>
      <c r="S215" s="51">
        <v>27</v>
      </c>
      <c r="T215" s="51">
        <v>0</v>
      </c>
      <c r="U215" s="51">
        <v>6</v>
      </c>
      <c r="V215" s="51">
        <v>6</v>
      </c>
      <c r="W215" s="51">
        <v>0</v>
      </c>
      <c r="X215" s="72">
        <f t="shared" si="3"/>
        <v>0</v>
      </c>
      <c r="Y215" s="102" t="s">
        <v>349</v>
      </c>
      <c r="Z215" s="51" t="s">
        <v>28</v>
      </c>
      <c r="AA215" s="51">
        <v>700</v>
      </c>
      <c r="AB215" s="51">
        <v>1033</v>
      </c>
    </row>
    <row r="216" spans="1:29">
      <c r="A216" s="51">
        <v>214</v>
      </c>
      <c r="B216" s="51">
        <v>11774</v>
      </c>
      <c r="C216" s="51" t="s">
        <v>350</v>
      </c>
      <c r="D216" s="51">
        <v>105910</v>
      </c>
      <c r="E216" s="52" t="s">
        <v>96</v>
      </c>
      <c r="F216" s="51" t="s">
        <v>69</v>
      </c>
      <c r="G216" s="51">
        <v>0.5</v>
      </c>
      <c r="H216" s="95">
        <v>3.11043</v>
      </c>
      <c r="I216" s="95">
        <v>2.512145</v>
      </c>
      <c r="J216" s="95">
        <v>0.726838378300016</v>
      </c>
      <c r="K216" s="95">
        <v>0.64824832</v>
      </c>
      <c r="L216" s="51">
        <v>520</v>
      </c>
      <c r="M216" s="53">
        <v>465</v>
      </c>
      <c r="N216" s="95">
        <v>59.82</v>
      </c>
      <c r="O216" s="95">
        <v>54.024623655914</v>
      </c>
      <c r="P216" s="53">
        <v>399</v>
      </c>
      <c r="Q216" s="53">
        <v>379</v>
      </c>
      <c r="R216" s="51">
        <v>29</v>
      </c>
      <c r="S216" s="51">
        <v>30</v>
      </c>
      <c r="T216" s="51">
        <v>1</v>
      </c>
      <c r="U216" s="51">
        <v>12</v>
      </c>
      <c r="V216" s="51">
        <v>32</v>
      </c>
      <c r="W216" s="51">
        <v>36</v>
      </c>
      <c r="X216" s="72">
        <f t="shared" si="3"/>
        <v>-0.050125313283208</v>
      </c>
      <c r="Y216" s="102"/>
      <c r="Z216" s="51" t="s">
        <v>43</v>
      </c>
      <c r="AA216" s="51">
        <v>750</v>
      </c>
      <c r="AB216" s="51">
        <v>2064</v>
      </c>
      <c r="AC216" s="80"/>
    </row>
    <row r="217" spans="1:30">
      <c r="A217" s="51">
        <v>215</v>
      </c>
      <c r="B217" s="51">
        <v>11383</v>
      </c>
      <c r="C217" s="51" t="s">
        <v>351</v>
      </c>
      <c r="D217" s="51">
        <v>712</v>
      </c>
      <c r="E217" s="52" t="s">
        <v>174</v>
      </c>
      <c r="F217" s="51" t="s">
        <v>69</v>
      </c>
      <c r="G217" s="51">
        <v>1.8</v>
      </c>
      <c r="H217" s="95">
        <v>4.607672</v>
      </c>
      <c r="I217" s="95">
        <v>4.883462</v>
      </c>
      <c r="J217" s="95">
        <v>1.48466168141994</v>
      </c>
      <c r="K217" s="95">
        <v>1.48765569</v>
      </c>
      <c r="L217" s="51">
        <v>578</v>
      </c>
      <c r="M217" s="53">
        <v>751</v>
      </c>
      <c r="N217" s="95">
        <v>79.72</v>
      </c>
      <c r="O217" s="95">
        <v>65.0261251664447</v>
      </c>
      <c r="P217" s="53">
        <v>491</v>
      </c>
      <c r="Q217" s="53">
        <v>594</v>
      </c>
      <c r="R217" s="51">
        <v>26</v>
      </c>
      <c r="S217" s="51">
        <v>26</v>
      </c>
      <c r="T217" s="51">
        <v>0</v>
      </c>
      <c r="U217" s="51">
        <v>8</v>
      </c>
      <c r="V217" s="51">
        <v>-95</v>
      </c>
      <c r="W217" s="51">
        <v>0</v>
      </c>
      <c r="X217" s="72">
        <f t="shared" si="3"/>
        <v>0.209775967413442</v>
      </c>
      <c r="Y217" s="102"/>
      <c r="Z217" s="51" t="s">
        <v>94</v>
      </c>
      <c r="AA217" s="51">
        <v>850</v>
      </c>
      <c r="AB217" s="102">
        <v>4888</v>
      </c>
      <c r="AC217" s="104">
        <f>VLOOKUP(B217,'[2]各门店员工动销考核（12.31）'!$B$1:$X$65536,23,0)</f>
        <v>0.074398249452954</v>
      </c>
      <c r="AD217" s="80" t="e">
        <f>VLOOKUP(D217,#REF!,12,0)</f>
        <v>#REF!</v>
      </c>
    </row>
    <row r="218" spans="1:29">
      <c r="A218" s="51">
        <v>216</v>
      </c>
      <c r="B218" s="51">
        <v>10177</v>
      </c>
      <c r="C218" s="51" t="s">
        <v>352</v>
      </c>
      <c r="D218" s="51">
        <v>726</v>
      </c>
      <c r="E218" s="52" t="s">
        <v>317</v>
      </c>
      <c r="F218" s="51" t="s">
        <v>42</v>
      </c>
      <c r="G218" s="51">
        <v>4.3</v>
      </c>
      <c r="H218" s="95">
        <v>7.229417</v>
      </c>
      <c r="I218" s="95">
        <v>5.066114</v>
      </c>
      <c r="J218" s="95">
        <v>1.97198222552496</v>
      </c>
      <c r="K218" s="95">
        <v>1.2928294</v>
      </c>
      <c r="L218" s="51">
        <v>753</v>
      </c>
      <c r="M218" s="53">
        <v>607</v>
      </c>
      <c r="N218" s="95">
        <v>96.3</v>
      </c>
      <c r="O218" s="95">
        <v>83.4615156507413</v>
      </c>
      <c r="P218" s="53">
        <v>590</v>
      </c>
      <c r="Q218" s="53">
        <v>561</v>
      </c>
      <c r="R218" s="51">
        <v>26</v>
      </c>
      <c r="S218" s="51">
        <v>28</v>
      </c>
      <c r="T218" s="51">
        <v>2</v>
      </c>
      <c r="U218" s="51">
        <v>6</v>
      </c>
      <c r="V218" s="51">
        <v>35</v>
      </c>
      <c r="W218" s="51">
        <v>36</v>
      </c>
      <c r="X218" s="72">
        <f t="shared" si="3"/>
        <v>-0.0491525423728814</v>
      </c>
      <c r="Y218" s="102"/>
      <c r="Z218" s="51" t="s">
        <v>33</v>
      </c>
      <c r="AA218" s="51">
        <v>800</v>
      </c>
      <c r="AB218" s="51">
        <v>3018</v>
      </c>
      <c r="AC218" s="80"/>
    </row>
    <row r="219" spans="1:29">
      <c r="A219" s="51">
        <v>217</v>
      </c>
      <c r="B219" s="51">
        <v>12510</v>
      </c>
      <c r="C219" s="51" t="s">
        <v>353</v>
      </c>
      <c r="D219" s="51">
        <v>744</v>
      </c>
      <c r="E219" s="52" t="s">
        <v>244</v>
      </c>
      <c r="F219" s="51" t="s">
        <v>31</v>
      </c>
      <c r="G219" s="51">
        <v>0.5</v>
      </c>
      <c r="H219" s="95">
        <v>3.116275</v>
      </c>
      <c r="I219" s="95">
        <v>2.745225</v>
      </c>
      <c r="J219" s="95">
        <v>0.758649671500113</v>
      </c>
      <c r="K219" s="95">
        <v>0.51941138</v>
      </c>
      <c r="L219" s="51">
        <v>615</v>
      </c>
      <c r="M219" s="53">
        <v>541</v>
      </c>
      <c r="N219" s="95">
        <v>50.49</v>
      </c>
      <c r="O219" s="95">
        <v>50.7435304990758</v>
      </c>
      <c r="P219" s="53">
        <v>467</v>
      </c>
      <c r="Q219" s="53">
        <v>466</v>
      </c>
      <c r="R219" s="51">
        <v>26</v>
      </c>
      <c r="S219" s="51">
        <v>29</v>
      </c>
      <c r="T219" s="51">
        <v>3</v>
      </c>
      <c r="U219" s="51">
        <v>12</v>
      </c>
      <c r="V219" s="51">
        <v>13</v>
      </c>
      <c r="W219" s="51">
        <v>18</v>
      </c>
      <c r="X219" s="72">
        <f t="shared" si="3"/>
        <v>-0.00214132762312634</v>
      </c>
      <c r="Y219" s="102" t="s">
        <v>32</v>
      </c>
      <c r="Z219" s="51" t="s">
        <v>33</v>
      </c>
      <c r="AA219" s="51">
        <v>800</v>
      </c>
      <c r="AB219" s="51">
        <v>3507</v>
      </c>
      <c r="AC219" s="80"/>
    </row>
    <row r="220" spans="1:29">
      <c r="A220" s="51">
        <v>218</v>
      </c>
      <c r="B220" s="51">
        <v>6121</v>
      </c>
      <c r="C220" s="51" t="s">
        <v>354</v>
      </c>
      <c r="D220" s="51">
        <v>706</v>
      </c>
      <c r="E220" s="52" t="s">
        <v>303</v>
      </c>
      <c r="F220" s="51" t="s">
        <v>26</v>
      </c>
      <c r="G220" s="51">
        <v>1.6</v>
      </c>
      <c r="H220" s="95">
        <v>3.879209</v>
      </c>
      <c r="I220" s="95">
        <v>2.712155</v>
      </c>
      <c r="J220" s="95">
        <v>1.23764224432877</v>
      </c>
      <c r="K220" s="95">
        <v>0.83674795</v>
      </c>
      <c r="L220" s="51">
        <v>680</v>
      </c>
      <c r="M220" s="53">
        <v>594</v>
      </c>
      <c r="N220" s="95">
        <v>57.05</v>
      </c>
      <c r="O220" s="95">
        <v>45.6591750841751</v>
      </c>
      <c r="P220" s="53">
        <v>600</v>
      </c>
      <c r="Q220" s="53">
        <v>572</v>
      </c>
      <c r="R220" s="51">
        <v>28</v>
      </c>
      <c r="S220" s="51">
        <v>28</v>
      </c>
      <c r="T220" s="51">
        <v>0</v>
      </c>
      <c r="U220" s="51">
        <v>8</v>
      </c>
      <c r="V220" s="51">
        <v>36</v>
      </c>
      <c r="W220" s="51">
        <v>40</v>
      </c>
      <c r="X220" s="72">
        <f t="shared" si="3"/>
        <v>-0.0466666666666667</v>
      </c>
      <c r="Y220" s="102"/>
      <c r="Z220" s="51" t="s">
        <v>28</v>
      </c>
      <c r="AA220" s="51">
        <v>700</v>
      </c>
      <c r="AB220" s="51">
        <v>1672</v>
      </c>
      <c r="AC220" s="80"/>
    </row>
    <row r="221" spans="1:29">
      <c r="A221" s="51">
        <v>219</v>
      </c>
      <c r="B221" s="51">
        <v>12274</v>
      </c>
      <c r="C221" s="51" t="s">
        <v>355</v>
      </c>
      <c r="D221" s="51">
        <v>598</v>
      </c>
      <c r="E221" s="52" t="s">
        <v>356</v>
      </c>
      <c r="F221" s="51" t="s">
        <v>69</v>
      </c>
      <c r="G221" s="51">
        <v>0.6</v>
      </c>
      <c r="H221" s="95">
        <v>3.911925</v>
      </c>
      <c r="I221" s="95">
        <v>3.026448</v>
      </c>
      <c r="J221" s="95">
        <v>1.27138626015601</v>
      </c>
      <c r="K221" s="95">
        <v>0.8890101</v>
      </c>
      <c r="L221" s="51">
        <v>757</v>
      </c>
      <c r="M221" s="53">
        <v>616</v>
      </c>
      <c r="N221" s="95">
        <v>51.68</v>
      </c>
      <c r="O221" s="95">
        <v>49.1306493506493</v>
      </c>
      <c r="P221" s="53">
        <v>496</v>
      </c>
      <c r="Q221" s="53">
        <v>473</v>
      </c>
      <c r="R221" s="51">
        <v>27</v>
      </c>
      <c r="S221" s="51">
        <v>28</v>
      </c>
      <c r="T221" s="51">
        <v>1</v>
      </c>
      <c r="U221" s="51">
        <v>12</v>
      </c>
      <c r="V221" s="51">
        <v>35</v>
      </c>
      <c r="W221" s="51">
        <v>36</v>
      </c>
      <c r="X221" s="72">
        <f t="shared" si="3"/>
        <v>-0.0463709677419355</v>
      </c>
      <c r="Y221" s="102"/>
      <c r="Z221" s="51" t="s">
        <v>33</v>
      </c>
      <c r="AA221" s="51">
        <v>800</v>
      </c>
      <c r="AB221" s="51">
        <v>3257</v>
      </c>
      <c r="AC221" s="80"/>
    </row>
    <row r="222" spans="1:29">
      <c r="A222" s="51">
        <v>220</v>
      </c>
      <c r="B222" s="51">
        <v>9527</v>
      </c>
      <c r="C222" s="51" t="s">
        <v>357</v>
      </c>
      <c r="D222" s="51">
        <v>710</v>
      </c>
      <c r="E222" s="52" t="s">
        <v>358</v>
      </c>
      <c r="F222" s="51" t="s">
        <v>26</v>
      </c>
      <c r="G222" s="51">
        <v>5.3</v>
      </c>
      <c r="H222" s="95">
        <v>3.553298</v>
      </c>
      <c r="I222" s="95">
        <v>3.764788</v>
      </c>
      <c r="J222" s="95">
        <v>1.18154334292997</v>
      </c>
      <c r="K222" s="95">
        <v>1.03655499</v>
      </c>
      <c r="L222" s="51">
        <v>673</v>
      </c>
      <c r="M222" s="53">
        <v>671</v>
      </c>
      <c r="N222" s="95">
        <v>52.8</v>
      </c>
      <c r="O222" s="95">
        <v>56.1071236959761</v>
      </c>
      <c r="P222" s="53">
        <v>509</v>
      </c>
      <c r="Q222" s="53">
        <v>574</v>
      </c>
      <c r="R222" s="51">
        <v>26</v>
      </c>
      <c r="S222" s="51">
        <v>27</v>
      </c>
      <c r="T222" s="51">
        <v>1</v>
      </c>
      <c r="U222" s="51">
        <v>6</v>
      </c>
      <c r="V222" s="51">
        <v>-59</v>
      </c>
      <c r="W222" s="51">
        <v>0</v>
      </c>
      <c r="X222" s="72">
        <f t="shared" si="3"/>
        <v>0.12770137524558</v>
      </c>
      <c r="Y222" s="102"/>
      <c r="Z222" s="51" t="s">
        <v>43</v>
      </c>
      <c r="AA222" s="51">
        <v>750</v>
      </c>
      <c r="AB222" s="102">
        <v>2200</v>
      </c>
      <c r="AC222" s="80"/>
    </row>
    <row r="223" spans="1:29">
      <c r="A223" s="51">
        <v>221</v>
      </c>
      <c r="B223" s="51">
        <v>11985</v>
      </c>
      <c r="C223" s="51" t="s">
        <v>359</v>
      </c>
      <c r="D223" s="51">
        <v>710</v>
      </c>
      <c r="E223" s="52" t="s">
        <v>358</v>
      </c>
      <c r="F223" s="51" t="s">
        <v>26</v>
      </c>
      <c r="G223" s="51">
        <v>1.1</v>
      </c>
      <c r="H223" s="95">
        <v>3.408713</v>
      </c>
      <c r="I223" s="95">
        <v>3.320288</v>
      </c>
      <c r="J223" s="95">
        <v>1.18737947525668</v>
      </c>
      <c r="K223" s="95">
        <v>1.03358796</v>
      </c>
      <c r="L223" s="51">
        <v>761</v>
      </c>
      <c r="M223" s="53">
        <v>652</v>
      </c>
      <c r="N223" s="95">
        <v>44.79</v>
      </c>
      <c r="O223" s="95">
        <v>50.9246625766871</v>
      </c>
      <c r="P223" s="53">
        <v>499</v>
      </c>
      <c r="Q223" s="53">
        <v>525</v>
      </c>
      <c r="R223" s="51">
        <v>26</v>
      </c>
      <c r="S223" s="51">
        <v>27</v>
      </c>
      <c r="T223" s="51">
        <v>1</v>
      </c>
      <c r="U223" s="51">
        <v>8</v>
      </c>
      <c r="V223" s="51">
        <v>-18</v>
      </c>
      <c r="W223" s="51">
        <v>0</v>
      </c>
      <c r="X223" s="72">
        <f t="shared" si="3"/>
        <v>0.0521042084168337</v>
      </c>
      <c r="Y223" s="102"/>
      <c r="Z223" s="51" t="s">
        <v>43</v>
      </c>
      <c r="AA223" s="51">
        <v>750</v>
      </c>
      <c r="AB223" s="102">
        <v>2200</v>
      </c>
      <c r="AC223" s="80"/>
    </row>
    <row r="224" s="80" customFormat="1" spans="1:28">
      <c r="A224" s="51">
        <v>222</v>
      </c>
      <c r="B224" s="51">
        <v>6505</v>
      </c>
      <c r="C224" s="51" t="s">
        <v>360</v>
      </c>
      <c r="D224" s="51">
        <v>704</v>
      </c>
      <c r="E224" s="52" t="s">
        <v>197</v>
      </c>
      <c r="F224" s="51" t="s">
        <v>26</v>
      </c>
      <c r="G224" s="51">
        <v>8.3</v>
      </c>
      <c r="H224" s="95">
        <v>5.316478</v>
      </c>
      <c r="I224" s="95">
        <v>3.355144</v>
      </c>
      <c r="J224" s="95">
        <v>1.43390729742551</v>
      </c>
      <c r="K224" s="95">
        <v>0.84276161</v>
      </c>
      <c r="L224" s="51">
        <v>799</v>
      </c>
      <c r="M224" s="53">
        <v>687</v>
      </c>
      <c r="N224" s="95">
        <v>66.36</v>
      </c>
      <c r="O224" s="95">
        <v>48.8376128093159</v>
      </c>
      <c r="P224" s="53">
        <v>669</v>
      </c>
      <c r="Q224" s="53">
        <v>639</v>
      </c>
      <c r="R224" s="51">
        <v>26</v>
      </c>
      <c r="S224" s="51">
        <v>30</v>
      </c>
      <c r="T224" s="51">
        <v>4</v>
      </c>
      <c r="U224" s="51">
        <v>6</v>
      </c>
      <c r="V224" s="51">
        <v>36</v>
      </c>
      <c r="W224" s="51">
        <v>36</v>
      </c>
      <c r="X224" s="72">
        <f t="shared" si="3"/>
        <v>-0.0448430493273543</v>
      </c>
      <c r="Y224" s="102"/>
      <c r="Z224" s="51" t="s">
        <v>28</v>
      </c>
      <c r="AA224" s="51">
        <v>700</v>
      </c>
      <c r="AB224" s="51">
        <v>1850</v>
      </c>
    </row>
    <row r="225" s="80" customFormat="1" spans="1:28">
      <c r="A225" s="51">
        <v>223</v>
      </c>
      <c r="B225" s="51">
        <v>10191</v>
      </c>
      <c r="C225" s="51" t="s">
        <v>361</v>
      </c>
      <c r="D225" s="51">
        <v>709</v>
      </c>
      <c r="E225" s="52" t="s">
        <v>362</v>
      </c>
      <c r="F225" s="51" t="s">
        <v>42</v>
      </c>
      <c r="G225" s="51">
        <v>4.3</v>
      </c>
      <c r="H225" s="95">
        <v>6.684256</v>
      </c>
      <c r="I225" s="95">
        <v>5.487394</v>
      </c>
      <c r="J225" s="95">
        <v>1.63083506142337</v>
      </c>
      <c r="K225" s="95">
        <v>1.24432733</v>
      </c>
      <c r="L225" s="51">
        <v>1252</v>
      </c>
      <c r="M225" s="53">
        <v>1044</v>
      </c>
      <c r="N225" s="95">
        <v>53.39</v>
      </c>
      <c r="O225" s="95">
        <v>52.561245210728</v>
      </c>
      <c r="P225" s="53">
        <v>760</v>
      </c>
      <c r="Q225" s="53">
        <v>769</v>
      </c>
      <c r="R225" s="51">
        <v>25</v>
      </c>
      <c r="S225" s="51">
        <v>27</v>
      </c>
      <c r="T225" s="102">
        <v>2</v>
      </c>
      <c r="U225" s="51">
        <v>6</v>
      </c>
      <c r="V225" s="51">
        <v>-3</v>
      </c>
      <c r="W225" s="51">
        <v>0</v>
      </c>
      <c r="X225" s="72">
        <f t="shared" si="3"/>
        <v>0.0118421052631579</v>
      </c>
      <c r="Y225" s="102"/>
      <c r="Z225" s="51" t="s">
        <v>57</v>
      </c>
      <c r="AA225" s="51">
        <v>900</v>
      </c>
      <c r="AB225" s="102">
        <v>5036</v>
      </c>
    </row>
    <row r="226" s="80" customFormat="1" spans="1:28">
      <c r="A226" s="51">
        <v>224</v>
      </c>
      <c r="B226" s="51">
        <v>7662</v>
      </c>
      <c r="C226" s="51" t="s">
        <v>363</v>
      </c>
      <c r="D226" s="51">
        <v>709</v>
      </c>
      <c r="E226" s="52" t="s">
        <v>362</v>
      </c>
      <c r="F226" s="51" t="s">
        <v>42</v>
      </c>
      <c r="G226" s="51">
        <v>7.3</v>
      </c>
      <c r="H226" s="95">
        <v>8.04089</v>
      </c>
      <c r="I226" s="95">
        <v>6.657772</v>
      </c>
      <c r="J226" s="95">
        <v>2.44324897800007</v>
      </c>
      <c r="K226" s="95">
        <v>1.706697</v>
      </c>
      <c r="L226" s="51">
        <v>1203</v>
      </c>
      <c r="M226" s="53">
        <v>1047</v>
      </c>
      <c r="N226" s="95">
        <v>66.84</v>
      </c>
      <c r="O226" s="95">
        <v>63.589035339064</v>
      </c>
      <c r="P226" s="53">
        <v>728</v>
      </c>
      <c r="Q226" s="53">
        <v>696</v>
      </c>
      <c r="R226" s="51">
        <v>26</v>
      </c>
      <c r="S226" s="51">
        <v>29</v>
      </c>
      <c r="T226" s="51">
        <v>3</v>
      </c>
      <c r="U226" s="51">
        <v>6</v>
      </c>
      <c r="V226" s="51">
        <v>38</v>
      </c>
      <c r="W226" s="51">
        <v>36</v>
      </c>
      <c r="X226" s="72">
        <f t="shared" si="3"/>
        <v>-0.043956043956044</v>
      </c>
      <c r="Y226" s="102"/>
      <c r="Z226" s="51" t="s">
        <v>57</v>
      </c>
      <c r="AA226" s="51">
        <v>900</v>
      </c>
      <c r="AB226" s="51">
        <v>5036</v>
      </c>
    </row>
    <row r="227" s="80" customFormat="1" spans="1:28">
      <c r="A227" s="51">
        <v>225</v>
      </c>
      <c r="B227" s="51">
        <v>12199</v>
      </c>
      <c r="C227" s="51" t="s">
        <v>364</v>
      </c>
      <c r="D227" s="51">
        <v>102479</v>
      </c>
      <c r="E227" s="52" t="s">
        <v>176</v>
      </c>
      <c r="F227" s="51" t="s">
        <v>31</v>
      </c>
      <c r="G227" s="51">
        <v>0.7</v>
      </c>
      <c r="H227" s="95">
        <v>5.197205</v>
      </c>
      <c r="I227" s="95">
        <v>3.943609</v>
      </c>
      <c r="J227" s="95">
        <v>1.51692842210002</v>
      </c>
      <c r="K227" s="95">
        <v>1.12913965</v>
      </c>
      <c r="L227" s="51">
        <v>1251</v>
      </c>
      <c r="M227" s="53">
        <v>846</v>
      </c>
      <c r="N227" s="95">
        <v>41.54</v>
      </c>
      <c r="O227" s="95">
        <v>46.6147635933806</v>
      </c>
      <c r="P227" s="53">
        <v>632</v>
      </c>
      <c r="Q227" s="53">
        <v>543</v>
      </c>
      <c r="R227" s="51">
        <v>27</v>
      </c>
      <c r="S227" s="51">
        <v>23</v>
      </c>
      <c r="T227" s="51">
        <v>-4</v>
      </c>
      <c r="U227" s="51">
        <v>12</v>
      </c>
      <c r="V227" s="51">
        <v>7</v>
      </c>
      <c r="W227" s="51">
        <v>21</v>
      </c>
      <c r="X227" s="72">
        <f t="shared" si="3"/>
        <v>-0.140822784810127</v>
      </c>
      <c r="Y227" s="102" t="s">
        <v>365</v>
      </c>
      <c r="Z227" s="51" t="s">
        <v>33</v>
      </c>
      <c r="AA227" s="51">
        <v>800</v>
      </c>
      <c r="AB227" s="51">
        <v>3847</v>
      </c>
    </row>
    <row r="228" s="80" customFormat="1" spans="1:28">
      <c r="A228" s="51">
        <v>226</v>
      </c>
      <c r="B228" s="51">
        <v>10932</v>
      </c>
      <c r="C228" s="51" t="s">
        <v>366</v>
      </c>
      <c r="D228" s="51">
        <v>343</v>
      </c>
      <c r="E228" s="52" t="s">
        <v>56</v>
      </c>
      <c r="F228" s="51" t="s">
        <v>42</v>
      </c>
      <c r="G228" s="51">
        <v>2.8</v>
      </c>
      <c r="H228" s="95">
        <v>12.289544</v>
      </c>
      <c r="I228" s="95">
        <v>6.671715</v>
      </c>
      <c r="J228" s="95">
        <v>3.7657981429436</v>
      </c>
      <c r="K228" s="95">
        <v>1.80871821</v>
      </c>
      <c r="L228" s="51">
        <v>990</v>
      </c>
      <c r="M228" s="53">
        <v>734</v>
      </c>
      <c r="N228" s="95">
        <v>125.18</v>
      </c>
      <c r="O228" s="95">
        <v>90.8952997275204</v>
      </c>
      <c r="P228" s="53">
        <v>684</v>
      </c>
      <c r="Q228" s="53">
        <v>678</v>
      </c>
      <c r="R228" s="51">
        <v>30</v>
      </c>
      <c r="S228" s="51">
        <v>31</v>
      </c>
      <c r="T228" s="51">
        <v>1</v>
      </c>
      <c r="U228" s="51">
        <v>6</v>
      </c>
      <c r="V228" s="51">
        <v>12</v>
      </c>
      <c r="W228" s="51">
        <v>36</v>
      </c>
      <c r="X228" s="72">
        <f t="shared" si="3"/>
        <v>-0.0087719298245614</v>
      </c>
      <c r="Y228" s="102"/>
      <c r="Z228" s="51" t="s">
        <v>57</v>
      </c>
      <c r="AA228" s="51">
        <v>900</v>
      </c>
      <c r="AB228" s="51">
        <v>5196</v>
      </c>
    </row>
    <row r="229" s="80" customFormat="1" spans="1:30">
      <c r="A229" s="51">
        <v>227</v>
      </c>
      <c r="B229" s="51">
        <v>10951</v>
      </c>
      <c r="C229" s="51" t="s">
        <v>367</v>
      </c>
      <c r="D229" s="51">
        <v>707</v>
      </c>
      <c r="E229" s="52" t="s">
        <v>145</v>
      </c>
      <c r="F229" s="51" t="s">
        <v>69</v>
      </c>
      <c r="G229" s="51">
        <v>2.8</v>
      </c>
      <c r="H229" s="95">
        <v>4.488933</v>
      </c>
      <c r="I229" s="95">
        <v>5.769488</v>
      </c>
      <c r="J229" s="95">
        <v>1.22490365804943</v>
      </c>
      <c r="K229" s="95">
        <v>1.28735404</v>
      </c>
      <c r="L229" s="51">
        <v>513</v>
      </c>
      <c r="M229" s="53">
        <v>839</v>
      </c>
      <c r="N229" s="95">
        <v>87.2</v>
      </c>
      <c r="O229" s="95">
        <v>68.7662455303933</v>
      </c>
      <c r="P229" s="53">
        <v>425</v>
      </c>
      <c r="Q229" s="53">
        <v>625</v>
      </c>
      <c r="R229" s="51">
        <v>22</v>
      </c>
      <c r="S229" s="51">
        <v>28</v>
      </c>
      <c r="T229" s="51">
        <v>6</v>
      </c>
      <c r="U229" s="51">
        <v>6</v>
      </c>
      <c r="V229" s="51">
        <v>-194</v>
      </c>
      <c r="W229" s="51">
        <v>0</v>
      </c>
      <c r="X229" s="72">
        <f t="shared" si="3"/>
        <v>0.470588235294118</v>
      </c>
      <c r="Y229" s="102"/>
      <c r="Z229" s="51" t="s">
        <v>94</v>
      </c>
      <c r="AA229" s="51">
        <v>850</v>
      </c>
      <c r="AB229" s="102">
        <v>4428</v>
      </c>
      <c r="AC229" s="104">
        <f>VLOOKUP(B229,'[2]各门店员工动销考核（12.31）'!$B$1:$X$65536,23,0)</f>
        <v>-0.242424242424242</v>
      </c>
      <c r="AD229" s="80" t="e">
        <f>VLOOKUP(D229,#REF!,12,0)</f>
        <v>#REF!</v>
      </c>
    </row>
    <row r="230" s="80" customFormat="1" spans="1:28">
      <c r="A230" s="51">
        <v>228</v>
      </c>
      <c r="B230" s="51">
        <v>11797</v>
      </c>
      <c r="C230" s="51" t="s">
        <v>368</v>
      </c>
      <c r="D230" s="51">
        <v>707</v>
      </c>
      <c r="E230" s="52" t="s">
        <v>145</v>
      </c>
      <c r="F230" s="51" t="s">
        <v>69</v>
      </c>
      <c r="G230" s="51">
        <v>1.4</v>
      </c>
      <c r="H230" s="95">
        <v>6.626364</v>
      </c>
      <c r="I230" s="95">
        <v>4.027834</v>
      </c>
      <c r="J230" s="95">
        <v>1.8321777381974</v>
      </c>
      <c r="K230" s="95">
        <v>1.06707087</v>
      </c>
      <c r="L230" s="51">
        <v>832</v>
      </c>
      <c r="M230" s="53">
        <v>679</v>
      </c>
      <c r="N230" s="95">
        <v>78.63</v>
      </c>
      <c r="O230" s="95">
        <v>59.320088365243</v>
      </c>
      <c r="P230" s="53">
        <v>540</v>
      </c>
      <c r="Q230" s="53">
        <v>520</v>
      </c>
      <c r="R230" s="51">
        <v>27</v>
      </c>
      <c r="S230" s="51">
        <v>22</v>
      </c>
      <c r="T230" s="51">
        <v>-5</v>
      </c>
      <c r="U230" s="51">
        <v>8</v>
      </c>
      <c r="V230" s="51">
        <v>-72</v>
      </c>
      <c r="W230" s="51">
        <v>0</v>
      </c>
      <c r="X230" s="72">
        <f t="shared" si="3"/>
        <v>-0.037037037037037</v>
      </c>
      <c r="Y230" s="102" t="s">
        <v>369</v>
      </c>
      <c r="Z230" s="51" t="s">
        <v>94</v>
      </c>
      <c r="AA230" s="51">
        <v>850</v>
      </c>
      <c r="AB230" s="51">
        <v>4428</v>
      </c>
    </row>
    <row r="231" s="80" customFormat="1" spans="1:28">
      <c r="A231" s="51">
        <v>229</v>
      </c>
      <c r="B231" s="51">
        <v>10952</v>
      </c>
      <c r="C231" s="51" t="s">
        <v>370</v>
      </c>
      <c r="D231" s="51">
        <v>707</v>
      </c>
      <c r="E231" s="52" t="s">
        <v>145</v>
      </c>
      <c r="F231" s="51" t="s">
        <v>69</v>
      </c>
      <c r="G231" s="51">
        <v>2.8</v>
      </c>
      <c r="H231" s="95">
        <v>6.11347</v>
      </c>
      <c r="I231" s="95">
        <v>4.823063</v>
      </c>
      <c r="J231" s="95">
        <v>1.88982123743595</v>
      </c>
      <c r="K231" s="95">
        <v>1.15758571</v>
      </c>
      <c r="L231" s="51">
        <v>982</v>
      </c>
      <c r="M231" s="53">
        <v>734</v>
      </c>
      <c r="N231" s="95">
        <v>59.79</v>
      </c>
      <c r="O231" s="95">
        <v>65.7093051771117</v>
      </c>
      <c r="P231" s="53">
        <v>587</v>
      </c>
      <c r="Q231" s="53">
        <v>563</v>
      </c>
      <c r="R231" s="51">
        <v>28</v>
      </c>
      <c r="S231" s="51">
        <v>28</v>
      </c>
      <c r="T231" s="51">
        <v>0</v>
      </c>
      <c r="U231" s="51">
        <v>6</v>
      </c>
      <c r="V231" s="51">
        <v>30</v>
      </c>
      <c r="W231" s="51">
        <v>36</v>
      </c>
      <c r="X231" s="72">
        <f t="shared" si="3"/>
        <v>-0.0408858603066439</v>
      </c>
      <c r="Y231" s="102"/>
      <c r="Z231" s="51" t="s">
        <v>94</v>
      </c>
      <c r="AA231" s="51">
        <v>850</v>
      </c>
      <c r="AB231" s="51">
        <v>4428</v>
      </c>
    </row>
    <row r="232" s="80" customFormat="1" spans="1:28">
      <c r="A232" s="51">
        <v>230</v>
      </c>
      <c r="B232" s="51">
        <v>12465</v>
      </c>
      <c r="C232" s="51" t="s">
        <v>371</v>
      </c>
      <c r="D232" s="51">
        <v>578</v>
      </c>
      <c r="E232" s="52" t="s">
        <v>372</v>
      </c>
      <c r="F232" s="51" t="s">
        <v>31</v>
      </c>
      <c r="G232" s="51">
        <v>0.5</v>
      </c>
      <c r="H232" s="95">
        <v>4.782955</v>
      </c>
      <c r="I232" s="95">
        <v>3.40413</v>
      </c>
      <c r="J232" s="95">
        <v>1.52379282705194</v>
      </c>
      <c r="K232" s="95">
        <v>0.998648</v>
      </c>
      <c r="L232" s="51">
        <v>849</v>
      </c>
      <c r="M232" s="53">
        <v>667</v>
      </c>
      <c r="N232" s="95">
        <v>56.34</v>
      </c>
      <c r="O232" s="95">
        <v>51.0364317841079</v>
      </c>
      <c r="P232" s="53">
        <v>509</v>
      </c>
      <c r="Q232" s="53">
        <v>505</v>
      </c>
      <c r="R232" s="51">
        <v>26</v>
      </c>
      <c r="S232" s="51">
        <v>26</v>
      </c>
      <c r="T232" s="51">
        <v>0</v>
      </c>
      <c r="U232" s="51">
        <v>12</v>
      </c>
      <c r="V232" s="51">
        <v>16</v>
      </c>
      <c r="W232" s="51">
        <v>18</v>
      </c>
      <c r="X232" s="72">
        <f t="shared" si="3"/>
        <v>-0.00785854616895874</v>
      </c>
      <c r="Y232" s="102" t="s">
        <v>32</v>
      </c>
      <c r="Z232" s="51" t="s">
        <v>94</v>
      </c>
      <c r="AA232" s="51">
        <v>850</v>
      </c>
      <c r="AB232" s="51">
        <v>4215</v>
      </c>
    </row>
    <row r="233" s="80" customFormat="1" spans="1:28">
      <c r="A233" s="51">
        <v>231</v>
      </c>
      <c r="B233" s="51">
        <v>11145</v>
      </c>
      <c r="C233" s="51" t="s">
        <v>373</v>
      </c>
      <c r="D233" s="51">
        <v>598</v>
      </c>
      <c r="E233" s="52" t="s">
        <v>356</v>
      </c>
      <c r="F233" s="51" t="s">
        <v>69</v>
      </c>
      <c r="G233" s="51">
        <v>2.4</v>
      </c>
      <c r="H233" s="95">
        <v>5.79042</v>
      </c>
      <c r="I233" s="95">
        <v>4.144132</v>
      </c>
      <c r="J233" s="95">
        <v>1.62253588193102</v>
      </c>
      <c r="K233" s="95">
        <v>1.16165294</v>
      </c>
      <c r="L233" s="51">
        <v>736</v>
      </c>
      <c r="M233" s="53">
        <v>640</v>
      </c>
      <c r="N233" s="95">
        <v>78.67</v>
      </c>
      <c r="O233" s="95">
        <v>64.7520625</v>
      </c>
      <c r="P233" s="53">
        <v>515</v>
      </c>
      <c r="Q233" s="53">
        <v>494</v>
      </c>
      <c r="R233" s="51">
        <v>27</v>
      </c>
      <c r="S233" s="51">
        <v>27</v>
      </c>
      <c r="T233" s="51">
        <v>0</v>
      </c>
      <c r="U233" s="51">
        <v>6</v>
      </c>
      <c r="V233" s="51">
        <v>27</v>
      </c>
      <c r="W233" s="51">
        <v>36</v>
      </c>
      <c r="X233" s="72">
        <f t="shared" si="3"/>
        <v>-0.0407766990291262</v>
      </c>
      <c r="Y233" s="102"/>
      <c r="Z233" s="51" t="s">
        <v>33</v>
      </c>
      <c r="AA233" s="51">
        <v>800</v>
      </c>
      <c r="AB233" s="51">
        <v>3257</v>
      </c>
    </row>
    <row r="234" s="80" customFormat="1" spans="1:28">
      <c r="A234" s="51">
        <v>232</v>
      </c>
      <c r="B234" s="51">
        <v>10772</v>
      </c>
      <c r="C234" s="51" t="s">
        <v>374</v>
      </c>
      <c r="D234" s="51">
        <v>706</v>
      </c>
      <c r="E234" s="52" t="s">
        <v>303</v>
      </c>
      <c r="F234" s="51" t="s">
        <v>26</v>
      </c>
      <c r="G234" s="51">
        <v>3.4</v>
      </c>
      <c r="H234" s="95">
        <v>3.777761</v>
      </c>
      <c r="I234" s="95">
        <v>2.843136</v>
      </c>
      <c r="J234" s="95">
        <v>1.22642289790738</v>
      </c>
      <c r="K234" s="95">
        <v>0.84189639</v>
      </c>
      <c r="L234" s="51">
        <v>679</v>
      </c>
      <c r="M234" s="53">
        <v>626</v>
      </c>
      <c r="N234" s="95">
        <v>55.64</v>
      </c>
      <c r="O234" s="95">
        <v>45.4175079872204</v>
      </c>
      <c r="P234" s="53">
        <v>637</v>
      </c>
      <c r="Q234" s="53">
        <v>650</v>
      </c>
      <c r="R234" s="51">
        <v>28</v>
      </c>
      <c r="S234" s="51">
        <v>29</v>
      </c>
      <c r="T234" s="102">
        <v>1</v>
      </c>
      <c r="U234" s="51">
        <v>6</v>
      </c>
      <c r="V234" s="51">
        <v>-7</v>
      </c>
      <c r="W234" s="51">
        <v>0</v>
      </c>
      <c r="X234" s="72">
        <f t="shared" si="3"/>
        <v>0.0204081632653061</v>
      </c>
      <c r="Y234" s="102"/>
      <c r="Z234" s="51" t="s">
        <v>28</v>
      </c>
      <c r="AA234" s="51">
        <v>700</v>
      </c>
      <c r="AB234" s="102">
        <v>1672</v>
      </c>
    </row>
    <row r="235" s="80" customFormat="1" spans="1:28">
      <c r="A235" s="51">
        <v>233</v>
      </c>
      <c r="B235" s="51">
        <v>11329</v>
      </c>
      <c r="C235" s="51" t="s">
        <v>375</v>
      </c>
      <c r="D235" s="51">
        <v>513</v>
      </c>
      <c r="E235" s="52" t="s">
        <v>376</v>
      </c>
      <c r="F235" s="51" t="s">
        <v>42</v>
      </c>
      <c r="G235" s="51">
        <v>1.5</v>
      </c>
      <c r="H235" s="95">
        <v>6.703327</v>
      </c>
      <c r="I235" s="95">
        <v>4.578345</v>
      </c>
      <c r="J235" s="95">
        <v>1.87440387677267</v>
      </c>
      <c r="K235" s="95">
        <v>1.21967947</v>
      </c>
      <c r="L235" s="51">
        <v>994</v>
      </c>
      <c r="M235" s="53">
        <v>802</v>
      </c>
      <c r="N235" s="95">
        <v>67.44</v>
      </c>
      <c r="O235" s="95">
        <v>57.0865960099751</v>
      </c>
      <c r="P235" s="53">
        <v>594</v>
      </c>
      <c r="Q235" s="53">
        <v>590</v>
      </c>
      <c r="R235" s="51">
        <v>30</v>
      </c>
      <c r="S235" s="51">
        <v>30</v>
      </c>
      <c r="T235" s="51">
        <v>0</v>
      </c>
      <c r="U235" s="51">
        <v>8</v>
      </c>
      <c r="V235" s="51">
        <v>12</v>
      </c>
      <c r="W235" s="51">
        <v>40</v>
      </c>
      <c r="X235" s="72">
        <f t="shared" si="3"/>
        <v>-0.00673400673400673</v>
      </c>
      <c r="Y235" s="102"/>
      <c r="Z235" s="51" t="s">
        <v>33</v>
      </c>
      <c r="AA235" s="51">
        <v>800</v>
      </c>
      <c r="AB235" s="51">
        <v>3638</v>
      </c>
    </row>
    <row r="236" s="80" customFormat="1" spans="1:28">
      <c r="A236" s="51">
        <v>234</v>
      </c>
      <c r="B236" s="51">
        <v>12410</v>
      </c>
      <c r="C236" s="51" t="s">
        <v>377</v>
      </c>
      <c r="D236" s="51">
        <v>102564</v>
      </c>
      <c r="E236" s="52" t="s">
        <v>192</v>
      </c>
      <c r="F236" s="51" t="s">
        <v>193</v>
      </c>
      <c r="G236" s="51">
        <v>0.5</v>
      </c>
      <c r="H236" s="95">
        <v>2.808725</v>
      </c>
      <c r="I236" s="95">
        <v>2.666683</v>
      </c>
      <c r="J236" s="95">
        <v>0.860692457136018</v>
      </c>
      <c r="K236" s="95">
        <v>0.70945284</v>
      </c>
      <c r="L236" s="51">
        <v>562</v>
      </c>
      <c r="M236" s="53">
        <v>495</v>
      </c>
      <c r="N236" s="95">
        <v>49.98</v>
      </c>
      <c r="O236" s="95">
        <v>53.8723838383838</v>
      </c>
      <c r="P236" s="53">
        <v>461</v>
      </c>
      <c r="Q236" s="53">
        <v>445</v>
      </c>
      <c r="R236" s="51">
        <v>29</v>
      </c>
      <c r="S236" s="51">
        <v>29</v>
      </c>
      <c r="T236" s="51">
        <v>0</v>
      </c>
      <c r="U236" s="51">
        <v>12</v>
      </c>
      <c r="V236" s="51">
        <v>28</v>
      </c>
      <c r="W236" s="51">
        <v>36</v>
      </c>
      <c r="X236" s="72">
        <f t="shared" si="3"/>
        <v>-0.03470715835141</v>
      </c>
      <c r="Y236" s="102"/>
      <c r="Z236" s="51" t="s">
        <v>43</v>
      </c>
      <c r="AA236" s="51">
        <v>750</v>
      </c>
      <c r="AB236" s="51">
        <v>2261</v>
      </c>
    </row>
    <row r="237" s="80" customFormat="1" spans="1:28">
      <c r="A237" s="51">
        <v>235</v>
      </c>
      <c r="B237" s="51">
        <v>6385</v>
      </c>
      <c r="C237" s="51" t="s">
        <v>378</v>
      </c>
      <c r="D237" s="51">
        <v>704</v>
      </c>
      <c r="E237" s="52" t="s">
        <v>197</v>
      </c>
      <c r="F237" s="51" t="s">
        <v>26</v>
      </c>
      <c r="G237" s="51">
        <v>7.5</v>
      </c>
      <c r="H237" s="95">
        <v>4.836185</v>
      </c>
      <c r="I237" s="95">
        <v>3.172571</v>
      </c>
      <c r="J237" s="95">
        <v>1.09223472720733</v>
      </c>
      <c r="K237" s="95">
        <v>0.77176103</v>
      </c>
      <c r="L237" s="51">
        <v>769</v>
      </c>
      <c r="M237" s="53">
        <v>645</v>
      </c>
      <c r="N237" s="95">
        <v>62.29</v>
      </c>
      <c r="O237" s="95">
        <v>49.1871472868217</v>
      </c>
      <c r="P237" s="53">
        <v>654</v>
      </c>
      <c r="Q237" s="53">
        <v>662</v>
      </c>
      <c r="R237" s="51">
        <v>26</v>
      </c>
      <c r="S237" s="51">
        <v>28</v>
      </c>
      <c r="T237" s="51">
        <v>2</v>
      </c>
      <c r="U237" s="51">
        <v>6</v>
      </c>
      <c r="V237" s="51">
        <v>-2</v>
      </c>
      <c r="W237" s="51">
        <v>0</v>
      </c>
      <c r="X237" s="72">
        <f t="shared" si="3"/>
        <v>0.0122324159021407</v>
      </c>
      <c r="Y237" s="102"/>
      <c r="Z237" s="51" t="s">
        <v>28</v>
      </c>
      <c r="AA237" s="51">
        <v>700</v>
      </c>
      <c r="AB237" s="102">
        <v>1850</v>
      </c>
    </row>
    <row r="238" s="80" customFormat="1" spans="1:28">
      <c r="A238" s="51">
        <v>236</v>
      </c>
      <c r="B238" s="51">
        <v>5698</v>
      </c>
      <c r="C238" s="51" t="s">
        <v>379</v>
      </c>
      <c r="D238" s="51">
        <v>704</v>
      </c>
      <c r="E238" s="52" t="s">
        <v>197</v>
      </c>
      <c r="F238" s="51" t="s">
        <v>26</v>
      </c>
      <c r="G238" s="51">
        <v>8</v>
      </c>
      <c r="H238" s="95">
        <v>0.279739</v>
      </c>
      <c r="I238" s="95">
        <v>0.032504</v>
      </c>
      <c r="J238" s="95">
        <v>0.0953847391000606</v>
      </c>
      <c r="K238" s="95">
        <v>0.00740439</v>
      </c>
      <c r="L238" s="51">
        <v>63</v>
      </c>
      <c r="M238" s="53">
        <v>10</v>
      </c>
      <c r="N238" s="95">
        <v>44.4</v>
      </c>
      <c r="O238" s="95">
        <v>32.504</v>
      </c>
      <c r="P238" s="53">
        <v>77</v>
      </c>
      <c r="Q238" s="53">
        <v>11</v>
      </c>
      <c r="R238" s="51">
        <v>14</v>
      </c>
      <c r="S238" s="51">
        <v>8</v>
      </c>
      <c r="T238" s="51">
        <v>-6</v>
      </c>
      <c r="U238" s="51">
        <v>6</v>
      </c>
      <c r="V238" s="51">
        <v>72</v>
      </c>
      <c r="W238" s="51">
        <v>0</v>
      </c>
      <c r="X238" s="72">
        <f t="shared" si="3"/>
        <v>-0.857142857142857</v>
      </c>
      <c r="Y238" s="102" t="s">
        <v>380</v>
      </c>
      <c r="Z238" s="51" t="s">
        <v>28</v>
      </c>
      <c r="AA238" s="51">
        <v>700</v>
      </c>
      <c r="AB238" s="51">
        <v>1850</v>
      </c>
    </row>
    <row r="239" s="80" customFormat="1" spans="1:28">
      <c r="A239" s="51">
        <v>237</v>
      </c>
      <c r="B239" s="51">
        <v>12052</v>
      </c>
      <c r="C239" s="51" t="s">
        <v>381</v>
      </c>
      <c r="D239" s="51">
        <v>359</v>
      </c>
      <c r="E239" s="52" t="s">
        <v>382</v>
      </c>
      <c r="F239" s="51" t="s">
        <v>42</v>
      </c>
      <c r="G239" s="51">
        <v>0.5</v>
      </c>
      <c r="H239" s="95">
        <v>5.491087</v>
      </c>
      <c r="I239" s="95">
        <v>3.557234</v>
      </c>
      <c r="J239" s="95">
        <v>1.60889882183954</v>
      </c>
      <c r="K239" s="95">
        <v>0.85861563</v>
      </c>
      <c r="L239" s="51">
        <v>1100</v>
      </c>
      <c r="M239" s="53">
        <v>824</v>
      </c>
      <c r="N239" s="95">
        <v>49.91</v>
      </c>
      <c r="O239" s="95">
        <v>43.1703155339806</v>
      </c>
      <c r="P239" s="53">
        <v>627</v>
      </c>
      <c r="Q239" s="53">
        <v>588</v>
      </c>
      <c r="R239" s="51">
        <v>29</v>
      </c>
      <c r="S239" s="51">
        <v>29</v>
      </c>
      <c r="T239" s="51">
        <v>0</v>
      </c>
      <c r="U239" s="51">
        <v>12</v>
      </c>
      <c r="V239" s="51">
        <v>51</v>
      </c>
      <c r="W239" s="51">
        <v>48</v>
      </c>
      <c r="X239" s="72">
        <f t="shared" si="3"/>
        <v>-0.062200956937799</v>
      </c>
      <c r="Y239" s="102"/>
      <c r="Z239" s="51" t="s">
        <v>94</v>
      </c>
      <c r="AA239" s="51">
        <v>850</v>
      </c>
      <c r="AB239" s="51">
        <v>4188</v>
      </c>
    </row>
    <row r="240" s="80" customFormat="1" spans="1:28">
      <c r="A240" s="51">
        <v>238</v>
      </c>
      <c r="B240" s="51">
        <v>9563</v>
      </c>
      <c r="C240" s="51" t="s">
        <v>383</v>
      </c>
      <c r="D240" s="51">
        <v>307</v>
      </c>
      <c r="E240" s="52" t="s">
        <v>46</v>
      </c>
      <c r="F240" s="51" t="s">
        <v>47</v>
      </c>
      <c r="G240" s="51">
        <v>5.3</v>
      </c>
      <c r="H240" s="95">
        <v>19.484419</v>
      </c>
      <c r="I240" s="95">
        <v>12.022541</v>
      </c>
      <c r="J240" s="95">
        <v>4.29659272862275</v>
      </c>
      <c r="K240" s="95">
        <v>2.48423653</v>
      </c>
      <c r="L240" s="51">
        <v>1123</v>
      </c>
      <c r="M240" s="53">
        <v>889</v>
      </c>
      <c r="N240" s="95">
        <v>171.98</v>
      </c>
      <c r="O240" s="95">
        <v>135.236681664792</v>
      </c>
      <c r="P240" s="53">
        <v>770</v>
      </c>
      <c r="Q240" s="53">
        <v>750</v>
      </c>
      <c r="R240" s="51">
        <v>30</v>
      </c>
      <c r="S240" s="51">
        <v>30</v>
      </c>
      <c r="T240" s="51">
        <v>0</v>
      </c>
      <c r="U240" s="51">
        <v>6</v>
      </c>
      <c r="V240" s="51">
        <v>26</v>
      </c>
      <c r="W240" s="51">
        <v>36</v>
      </c>
      <c r="X240" s="72">
        <f t="shared" si="3"/>
        <v>-0.025974025974026</v>
      </c>
      <c r="Y240" s="102"/>
      <c r="Z240" s="51" t="s">
        <v>49</v>
      </c>
      <c r="AA240" s="51">
        <v>950</v>
      </c>
      <c r="AB240" s="51">
        <v>12241</v>
      </c>
    </row>
    <row r="241" s="80" customFormat="1" spans="1:28">
      <c r="A241" s="51">
        <v>239</v>
      </c>
      <c r="B241" s="51">
        <v>12275</v>
      </c>
      <c r="C241" s="51" t="s">
        <v>384</v>
      </c>
      <c r="D241" s="51">
        <v>598</v>
      </c>
      <c r="E241" s="52" t="s">
        <v>356</v>
      </c>
      <c r="F241" s="51" t="s">
        <v>69</v>
      </c>
      <c r="G241" s="51">
        <v>0.6</v>
      </c>
      <c r="H241" s="95">
        <v>3.148452</v>
      </c>
      <c r="I241" s="95">
        <v>3.253979</v>
      </c>
      <c r="J241" s="95">
        <v>0.873989992790929</v>
      </c>
      <c r="K241" s="95">
        <v>0.81573174</v>
      </c>
      <c r="L241" s="51">
        <v>581</v>
      </c>
      <c r="M241" s="53">
        <v>667</v>
      </c>
      <c r="N241" s="95">
        <v>54.19</v>
      </c>
      <c r="O241" s="95">
        <v>48.7852923538231</v>
      </c>
      <c r="P241" s="53">
        <v>417</v>
      </c>
      <c r="Q241" s="53">
        <v>500</v>
      </c>
      <c r="R241" s="51">
        <v>27</v>
      </c>
      <c r="S241" s="51">
        <v>30</v>
      </c>
      <c r="T241" s="102">
        <v>3</v>
      </c>
      <c r="U241" s="105">
        <v>12</v>
      </c>
      <c r="V241" s="51">
        <v>-71</v>
      </c>
      <c r="W241" s="51">
        <v>0</v>
      </c>
      <c r="X241" s="72">
        <f t="shared" si="3"/>
        <v>0.199040767386091</v>
      </c>
      <c r="Y241" s="102"/>
      <c r="Z241" s="51" t="s">
        <v>33</v>
      </c>
      <c r="AA241" s="51">
        <v>800</v>
      </c>
      <c r="AB241" s="102">
        <v>3257</v>
      </c>
    </row>
    <row r="242" s="80" customFormat="1" spans="1:28">
      <c r="A242" s="51">
        <v>240</v>
      </c>
      <c r="B242" s="51">
        <v>11429</v>
      </c>
      <c r="C242" s="51" t="s">
        <v>385</v>
      </c>
      <c r="D242" s="51">
        <v>726</v>
      </c>
      <c r="E242" s="52" t="s">
        <v>317</v>
      </c>
      <c r="F242" s="51" t="s">
        <v>42</v>
      </c>
      <c r="G242" s="51">
        <v>1.7</v>
      </c>
      <c r="H242" s="95">
        <v>6.061776</v>
      </c>
      <c r="I242" s="95">
        <v>3.904289</v>
      </c>
      <c r="J242" s="95">
        <v>1.85545583432139</v>
      </c>
      <c r="K242" s="95">
        <v>1.04637971</v>
      </c>
      <c r="L242" s="51">
        <v>782</v>
      </c>
      <c r="M242" s="53">
        <v>607</v>
      </c>
      <c r="N242" s="95">
        <v>77.7</v>
      </c>
      <c r="O242" s="95">
        <v>64.3210708401977</v>
      </c>
      <c r="P242" s="53">
        <v>555</v>
      </c>
      <c r="Q242" s="53">
        <v>538</v>
      </c>
      <c r="R242" s="51">
        <v>28</v>
      </c>
      <c r="S242" s="51">
        <v>28</v>
      </c>
      <c r="T242" s="51">
        <v>0</v>
      </c>
      <c r="U242" s="51">
        <v>8</v>
      </c>
      <c r="V242" s="51">
        <v>25</v>
      </c>
      <c r="W242" s="51">
        <v>40</v>
      </c>
      <c r="X242" s="72">
        <f t="shared" si="3"/>
        <v>-0.0306306306306306</v>
      </c>
      <c r="Y242" s="102"/>
      <c r="Z242" s="51" t="s">
        <v>33</v>
      </c>
      <c r="AA242" s="51">
        <v>800</v>
      </c>
      <c r="AB242" s="51">
        <v>3018</v>
      </c>
    </row>
    <row r="243" s="80" customFormat="1" spans="1:28">
      <c r="A243" s="51">
        <v>241</v>
      </c>
      <c r="B243" s="51">
        <v>4086</v>
      </c>
      <c r="C243" s="51" t="s">
        <v>386</v>
      </c>
      <c r="D243" s="51">
        <v>103198</v>
      </c>
      <c r="E243" s="52" t="s">
        <v>154</v>
      </c>
      <c r="F243" s="51" t="s">
        <v>42</v>
      </c>
      <c r="G243" s="51">
        <v>10.2</v>
      </c>
      <c r="H243" s="95">
        <v>9.038289</v>
      </c>
      <c r="I243" s="95">
        <v>7.46637</v>
      </c>
      <c r="J243" s="95">
        <v>1.95626261688262</v>
      </c>
      <c r="K243" s="95">
        <v>1.43784574</v>
      </c>
      <c r="L243" s="51">
        <v>1213</v>
      </c>
      <c r="M243" s="53">
        <v>1018</v>
      </c>
      <c r="N243" s="95">
        <v>74.51</v>
      </c>
      <c r="O243" s="95">
        <v>73.3435166994106</v>
      </c>
      <c r="P243" s="53">
        <v>726</v>
      </c>
      <c r="Q243" s="53">
        <v>704</v>
      </c>
      <c r="R243" s="51">
        <v>27</v>
      </c>
      <c r="S243" s="51">
        <v>31</v>
      </c>
      <c r="T243" s="51">
        <v>4</v>
      </c>
      <c r="U243" s="51">
        <v>6</v>
      </c>
      <c r="V243" s="51">
        <v>28</v>
      </c>
      <c r="W243" s="51">
        <v>36</v>
      </c>
      <c r="X243" s="72">
        <f t="shared" si="3"/>
        <v>-0.0303030303030303</v>
      </c>
      <c r="Y243" s="102"/>
      <c r="Z243" s="51" t="s">
        <v>94</v>
      </c>
      <c r="AA243" s="51">
        <v>850</v>
      </c>
      <c r="AB243" s="51">
        <v>4227</v>
      </c>
    </row>
    <row r="244" s="80" customFormat="1" spans="1:28">
      <c r="A244" s="51">
        <v>242</v>
      </c>
      <c r="B244" s="51">
        <v>11829</v>
      </c>
      <c r="C244" s="51" t="s">
        <v>387</v>
      </c>
      <c r="D244" s="51">
        <v>511</v>
      </c>
      <c r="E244" s="52" t="s">
        <v>309</v>
      </c>
      <c r="F244" s="51" t="s">
        <v>31</v>
      </c>
      <c r="G244" s="51">
        <v>1.4</v>
      </c>
      <c r="H244" s="95">
        <v>5.706983</v>
      </c>
      <c r="I244" s="95">
        <v>4.497365</v>
      </c>
      <c r="J244" s="95">
        <v>1.72746507551941</v>
      </c>
      <c r="K244" s="95">
        <v>1.26886743</v>
      </c>
      <c r="L244" s="51">
        <v>906</v>
      </c>
      <c r="M244" s="53">
        <v>770</v>
      </c>
      <c r="N244" s="95">
        <v>62.99</v>
      </c>
      <c r="O244" s="95">
        <v>58.4073376623377</v>
      </c>
      <c r="P244" s="53">
        <v>594</v>
      </c>
      <c r="Q244" s="53">
        <v>576</v>
      </c>
      <c r="R244" s="51">
        <v>26</v>
      </c>
      <c r="S244" s="51">
        <v>29</v>
      </c>
      <c r="T244" s="51">
        <v>3</v>
      </c>
      <c r="U244" s="51">
        <v>8</v>
      </c>
      <c r="V244" s="51">
        <v>26</v>
      </c>
      <c r="W244" s="51">
        <v>40</v>
      </c>
      <c r="X244" s="72">
        <f t="shared" si="3"/>
        <v>-0.0303030303030303</v>
      </c>
      <c r="Y244" s="102"/>
      <c r="Z244" s="51" t="s">
        <v>33</v>
      </c>
      <c r="AA244" s="51">
        <v>800</v>
      </c>
      <c r="AB244" s="51">
        <v>3839</v>
      </c>
    </row>
    <row r="245" s="80" customFormat="1" spans="1:28">
      <c r="A245" s="51">
        <v>243</v>
      </c>
      <c r="B245" s="51">
        <v>6232</v>
      </c>
      <c r="C245" s="51" t="s">
        <v>388</v>
      </c>
      <c r="D245" s="51">
        <v>594</v>
      </c>
      <c r="E245" s="52" t="s">
        <v>389</v>
      </c>
      <c r="F245" s="51" t="s">
        <v>60</v>
      </c>
      <c r="G245" s="51">
        <v>8.5</v>
      </c>
      <c r="H245" s="95">
        <v>6.278864</v>
      </c>
      <c r="I245" s="95">
        <v>5.321477</v>
      </c>
      <c r="J245" s="95">
        <v>1.83418633137577</v>
      </c>
      <c r="K245" s="95">
        <v>1.38086338</v>
      </c>
      <c r="L245" s="51">
        <v>808</v>
      </c>
      <c r="M245" s="53">
        <v>855</v>
      </c>
      <c r="N245" s="95">
        <v>77.7</v>
      </c>
      <c r="O245" s="95">
        <v>62.2394970760234</v>
      </c>
      <c r="P245" s="53">
        <v>655</v>
      </c>
      <c r="Q245" s="53">
        <v>729</v>
      </c>
      <c r="R245" s="51">
        <v>29</v>
      </c>
      <c r="S245" s="51">
        <v>31</v>
      </c>
      <c r="T245" s="102">
        <v>2</v>
      </c>
      <c r="U245" s="51">
        <v>6</v>
      </c>
      <c r="V245" s="51">
        <v>-68</v>
      </c>
      <c r="W245" s="51">
        <v>0</v>
      </c>
      <c r="X245" s="72">
        <f t="shared" si="3"/>
        <v>0.112977099236641</v>
      </c>
      <c r="Y245" s="102"/>
      <c r="Z245" s="51" t="s">
        <v>28</v>
      </c>
      <c r="AA245" s="51">
        <v>700</v>
      </c>
      <c r="AB245" s="102">
        <v>1830</v>
      </c>
    </row>
    <row r="246" s="80" customFormat="1" spans="1:28">
      <c r="A246" s="51">
        <v>244</v>
      </c>
      <c r="B246" s="51">
        <v>6148</v>
      </c>
      <c r="C246" s="51" t="s">
        <v>390</v>
      </c>
      <c r="D246" s="51">
        <v>594</v>
      </c>
      <c r="E246" s="52" t="s">
        <v>389</v>
      </c>
      <c r="F246" s="51" t="s">
        <v>60</v>
      </c>
      <c r="G246" s="51">
        <v>2.8</v>
      </c>
      <c r="H246" s="95">
        <v>5.663233</v>
      </c>
      <c r="I246" s="95">
        <v>5.105813</v>
      </c>
      <c r="J246" s="95">
        <v>1.44029729773992</v>
      </c>
      <c r="K246" s="95">
        <v>1.26375113</v>
      </c>
      <c r="L246" s="51">
        <v>816</v>
      </c>
      <c r="M246" s="53">
        <v>752</v>
      </c>
      <c r="N246" s="95">
        <v>69.48</v>
      </c>
      <c r="O246" s="95">
        <v>67.8964494680851</v>
      </c>
      <c r="P246" s="53">
        <v>658</v>
      </c>
      <c r="Q246" s="53">
        <v>681</v>
      </c>
      <c r="R246" s="51">
        <v>29</v>
      </c>
      <c r="S246" s="51">
        <v>30</v>
      </c>
      <c r="T246" s="51">
        <v>1</v>
      </c>
      <c r="U246" s="51">
        <v>6</v>
      </c>
      <c r="V246" s="51">
        <v>-17</v>
      </c>
      <c r="W246" s="51">
        <v>0</v>
      </c>
      <c r="X246" s="72">
        <f t="shared" si="3"/>
        <v>0.0349544072948328</v>
      </c>
      <c r="Y246" s="102"/>
      <c r="Z246" s="51" t="s">
        <v>28</v>
      </c>
      <c r="AA246" s="51">
        <v>700</v>
      </c>
      <c r="AB246" s="102">
        <v>1830</v>
      </c>
    </row>
    <row r="247" s="80" customFormat="1" spans="1:28">
      <c r="A247" s="51">
        <v>245</v>
      </c>
      <c r="B247" s="51">
        <v>7645</v>
      </c>
      <c r="C247" s="51" t="s">
        <v>391</v>
      </c>
      <c r="D247" s="51">
        <v>591</v>
      </c>
      <c r="E247" s="52" t="s">
        <v>392</v>
      </c>
      <c r="F247" s="51" t="s">
        <v>193</v>
      </c>
      <c r="G247" s="51">
        <v>7.4</v>
      </c>
      <c r="H247" s="95">
        <v>4.029218</v>
      </c>
      <c r="I247" s="95">
        <v>3.927393</v>
      </c>
      <c r="J247" s="95">
        <v>1.15046947501995</v>
      </c>
      <c r="K247" s="95">
        <v>1.0865241</v>
      </c>
      <c r="L247" s="51">
        <v>557</v>
      </c>
      <c r="M247" s="53">
        <v>508</v>
      </c>
      <c r="N247" s="95">
        <v>72.34</v>
      </c>
      <c r="O247" s="95">
        <v>77.3108858267717</v>
      </c>
      <c r="P247" s="53">
        <v>425</v>
      </c>
      <c r="Q247" s="53">
        <v>437</v>
      </c>
      <c r="R247" s="51">
        <v>29</v>
      </c>
      <c r="S247" s="51">
        <v>30</v>
      </c>
      <c r="T247" s="102">
        <v>1</v>
      </c>
      <c r="U247" s="51">
        <v>6</v>
      </c>
      <c r="V247" s="51">
        <v>-6</v>
      </c>
      <c r="W247" s="51">
        <v>0</v>
      </c>
      <c r="X247" s="72">
        <f t="shared" si="3"/>
        <v>0.0282352941176471</v>
      </c>
      <c r="Y247" s="102"/>
      <c r="Z247" s="51" t="s">
        <v>28</v>
      </c>
      <c r="AA247" s="51">
        <v>700</v>
      </c>
      <c r="AB247" s="102">
        <v>1672</v>
      </c>
    </row>
    <row r="248" s="80" customFormat="1" spans="1:28">
      <c r="A248" s="51">
        <v>246</v>
      </c>
      <c r="B248" s="51">
        <v>5764</v>
      </c>
      <c r="C248" s="51" t="s">
        <v>393</v>
      </c>
      <c r="D248" s="51">
        <v>591</v>
      </c>
      <c r="E248" s="52" t="s">
        <v>392</v>
      </c>
      <c r="F248" s="51" t="s">
        <v>193</v>
      </c>
      <c r="G248" s="51">
        <v>8.8</v>
      </c>
      <c r="H248" s="95">
        <v>3.608283</v>
      </c>
      <c r="I248" s="95">
        <v>3.019068</v>
      </c>
      <c r="J248" s="95">
        <v>1.18281825511999</v>
      </c>
      <c r="K248" s="95">
        <v>0.85757117</v>
      </c>
      <c r="L248" s="51">
        <v>546</v>
      </c>
      <c r="M248" s="53">
        <v>500</v>
      </c>
      <c r="N248" s="95">
        <v>66.09</v>
      </c>
      <c r="O248" s="95">
        <v>60.38136</v>
      </c>
      <c r="P248" s="53">
        <v>433</v>
      </c>
      <c r="Q248" s="53">
        <v>429</v>
      </c>
      <c r="R248" s="51">
        <v>29</v>
      </c>
      <c r="S248" s="51">
        <v>28</v>
      </c>
      <c r="T248" s="51">
        <v>-1</v>
      </c>
      <c r="U248" s="51">
        <v>6</v>
      </c>
      <c r="V248" s="51">
        <v>10</v>
      </c>
      <c r="W248" s="51">
        <v>36</v>
      </c>
      <c r="X248" s="72">
        <f t="shared" si="3"/>
        <v>-0.0092378752886836</v>
      </c>
      <c r="Y248" s="102"/>
      <c r="Z248" s="51" t="s">
        <v>28</v>
      </c>
      <c r="AA248" s="51">
        <v>700</v>
      </c>
      <c r="AB248" s="51">
        <v>1672</v>
      </c>
    </row>
    <row r="249" spans="1:29">
      <c r="A249" s="51">
        <v>247</v>
      </c>
      <c r="B249" s="51">
        <v>10808</v>
      </c>
      <c r="C249" s="51" t="s">
        <v>394</v>
      </c>
      <c r="D249" s="51">
        <v>54</v>
      </c>
      <c r="E249" s="52" t="s">
        <v>288</v>
      </c>
      <c r="F249" s="51" t="s">
        <v>26</v>
      </c>
      <c r="G249" s="51">
        <v>3.3</v>
      </c>
      <c r="H249" s="95">
        <v>5.221635</v>
      </c>
      <c r="I249" s="95">
        <v>3.826096</v>
      </c>
      <c r="J249" s="95">
        <v>1.57140741999999</v>
      </c>
      <c r="K249" s="95">
        <v>1.11400738</v>
      </c>
      <c r="L249" s="51">
        <v>811</v>
      </c>
      <c r="M249" s="53">
        <v>661</v>
      </c>
      <c r="N249" s="95">
        <v>64.39</v>
      </c>
      <c r="O249" s="95">
        <v>57.8834493192133</v>
      </c>
      <c r="P249" s="53">
        <v>519</v>
      </c>
      <c r="Q249" s="53">
        <v>480</v>
      </c>
      <c r="R249" s="51">
        <v>28</v>
      </c>
      <c r="S249" s="51">
        <v>26</v>
      </c>
      <c r="T249" s="51">
        <v>-2</v>
      </c>
      <c r="U249" s="51">
        <v>6</v>
      </c>
      <c r="V249" s="51">
        <v>45</v>
      </c>
      <c r="W249" s="51">
        <v>36</v>
      </c>
      <c r="X249" s="72">
        <f t="shared" si="3"/>
        <v>-0.0751445086705202</v>
      </c>
      <c r="Y249" s="102"/>
      <c r="Z249" s="51" t="s">
        <v>33</v>
      </c>
      <c r="AA249" s="51">
        <v>800</v>
      </c>
      <c r="AB249" s="51">
        <v>3180</v>
      </c>
      <c r="AC249" s="80"/>
    </row>
    <row r="250" spans="1:29">
      <c r="A250" s="51">
        <v>248</v>
      </c>
      <c r="B250" s="51">
        <v>6497</v>
      </c>
      <c r="C250" s="51" t="s">
        <v>395</v>
      </c>
      <c r="D250" s="51">
        <v>587</v>
      </c>
      <c r="E250" s="52" t="s">
        <v>396</v>
      </c>
      <c r="F250" s="51" t="s">
        <v>26</v>
      </c>
      <c r="G250" s="51">
        <v>8.3</v>
      </c>
      <c r="H250" s="95">
        <v>5.549926</v>
      </c>
      <c r="I250" s="95">
        <v>5.236474</v>
      </c>
      <c r="J250" s="95">
        <v>1.63832874019999</v>
      </c>
      <c r="K250" s="95">
        <v>1.36829604</v>
      </c>
      <c r="L250" s="51">
        <v>681</v>
      </c>
      <c r="M250" s="53">
        <v>711</v>
      </c>
      <c r="N250" s="95">
        <v>81.5</v>
      </c>
      <c r="O250" s="95">
        <v>73.649423347398</v>
      </c>
      <c r="P250" s="53">
        <v>570</v>
      </c>
      <c r="Q250" s="53">
        <v>637</v>
      </c>
      <c r="R250" s="51">
        <v>26</v>
      </c>
      <c r="S250" s="51">
        <v>28</v>
      </c>
      <c r="T250" s="102">
        <v>2</v>
      </c>
      <c r="U250" s="51">
        <v>6</v>
      </c>
      <c r="V250" s="51">
        <v>-61</v>
      </c>
      <c r="W250" s="51">
        <v>0</v>
      </c>
      <c r="X250" s="72">
        <f t="shared" si="3"/>
        <v>0.117543859649123</v>
      </c>
      <c r="Y250" s="102"/>
      <c r="Z250" s="51" t="s">
        <v>28</v>
      </c>
      <c r="AA250" s="51">
        <v>700</v>
      </c>
      <c r="AB250" s="102">
        <v>1987</v>
      </c>
      <c r="AC250" s="80"/>
    </row>
    <row r="251" s="80" customFormat="1" spans="1:28">
      <c r="A251" s="51">
        <v>249</v>
      </c>
      <c r="B251" s="51">
        <v>8073</v>
      </c>
      <c r="C251" s="51" t="s">
        <v>397</v>
      </c>
      <c r="D251" s="51">
        <v>587</v>
      </c>
      <c r="E251" s="52" t="s">
        <v>396</v>
      </c>
      <c r="F251" s="51" t="s">
        <v>26</v>
      </c>
      <c r="G251" s="51">
        <v>6.8</v>
      </c>
      <c r="H251" s="95">
        <v>5.561255</v>
      </c>
      <c r="I251" s="95">
        <v>4.741125</v>
      </c>
      <c r="J251" s="95">
        <v>1.6845123794179</v>
      </c>
      <c r="K251" s="95">
        <v>1.22514263</v>
      </c>
      <c r="L251" s="51">
        <v>641</v>
      </c>
      <c r="M251" s="53">
        <v>607</v>
      </c>
      <c r="N251" s="95">
        <v>86.67</v>
      </c>
      <c r="O251" s="95">
        <v>78.1074958813839</v>
      </c>
      <c r="P251" s="53">
        <v>564</v>
      </c>
      <c r="Q251" s="53">
        <v>575</v>
      </c>
      <c r="R251" s="51">
        <v>23</v>
      </c>
      <c r="S251" s="51">
        <v>25</v>
      </c>
      <c r="T251" s="102">
        <v>2</v>
      </c>
      <c r="U251" s="51">
        <v>6</v>
      </c>
      <c r="V251" s="51">
        <v>-5</v>
      </c>
      <c r="W251" s="51">
        <v>0</v>
      </c>
      <c r="X251" s="72">
        <f t="shared" si="3"/>
        <v>0.0195035460992908</v>
      </c>
      <c r="Y251" s="102"/>
      <c r="Z251" s="51" t="s">
        <v>28</v>
      </c>
      <c r="AA251" s="51">
        <v>700</v>
      </c>
      <c r="AB251" s="102">
        <v>1987</v>
      </c>
    </row>
    <row r="252" s="80" customFormat="1" spans="1:28">
      <c r="A252" s="51">
        <v>250</v>
      </c>
      <c r="B252" s="51">
        <v>12109</v>
      </c>
      <c r="C252" s="51" t="s">
        <v>398</v>
      </c>
      <c r="D252" s="51">
        <v>587</v>
      </c>
      <c r="E252" s="52" t="s">
        <v>396</v>
      </c>
      <c r="F252" s="51" t="s">
        <v>26</v>
      </c>
      <c r="G252" s="51">
        <v>0.8</v>
      </c>
      <c r="H252" s="95">
        <v>3.971658</v>
      </c>
      <c r="I252" s="95">
        <v>3.117472</v>
      </c>
      <c r="J252" s="95">
        <v>1.21404394447998</v>
      </c>
      <c r="K252" s="95">
        <v>0.8487566</v>
      </c>
      <c r="L252" s="51">
        <v>644</v>
      </c>
      <c r="M252" s="53">
        <v>565</v>
      </c>
      <c r="N252" s="95">
        <v>61.67</v>
      </c>
      <c r="O252" s="95">
        <v>55.1764955752212</v>
      </c>
      <c r="P252" s="53">
        <v>485</v>
      </c>
      <c r="Q252" s="53">
        <v>500</v>
      </c>
      <c r="R252" s="51">
        <v>26</v>
      </c>
      <c r="S252" s="51">
        <v>27</v>
      </c>
      <c r="T252" s="102">
        <v>1</v>
      </c>
      <c r="U252" s="105">
        <v>12</v>
      </c>
      <c r="V252" s="51">
        <v>-3</v>
      </c>
      <c r="W252" s="51">
        <v>0</v>
      </c>
      <c r="X252" s="72">
        <f t="shared" si="3"/>
        <v>0.0309278350515464</v>
      </c>
      <c r="Y252" s="102"/>
      <c r="Z252" s="51" t="s">
        <v>28</v>
      </c>
      <c r="AA252" s="51">
        <v>700</v>
      </c>
      <c r="AB252" s="102">
        <v>1987</v>
      </c>
    </row>
    <row r="253" s="80" customFormat="1" spans="1:30">
      <c r="A253" s="51">
        <v>251</v>
      </c>
      <c r="B253" s="51">
        <v>12225</v>
      </c>
      <c r="C253" s="51" t="s">
        <v>399</v>
      </c>
      <c r="D253" s="51">
        <v>585</v>
      </c>
      <c r="E253" s="52" t="s">
        <v>112</v>
      </c>
      <c r="F253" s="51" t="s">
        <v>42</v>
      </c>
      <c r="G253" s="51">
        <v>0.7</v>
      </c>
      <c r="H253" s="95">
        <v>1.186023</v>
      </c>
      <c r="I253" s="95">
        <v>4.553438</v>
      </c>
      <c r="J253" s="95">
        <v>0.23331854500002</v>
      </c>
      <c r="K253" s="95">
        <v>1.21974345</v>
      </c>
      <c r="L253" s="51">
        <v>355</v>
      </c>
      <c r="M253" s="53">
        <v>1021</v>
      </c>
      <c r="N253" s="95">
        <v>33.41</v>
      </c>
      <c r="O253" s="95">
        <v>44.5978256611166</v>
      </c>
      <c r="P253" s="53">
        <v>316</v>
      </c>
      <c r="Q253" s="53">
        <v>679</v>
      </c>
      <c r="R253" s="51">
        <v>19</v>
      </c>
      <c r="S253" s="51">
        <v>28</v>
      </c>
      <c r="T253" s="51">
        <v>9</v>
      </c>
      <c r="U253" s="105">
        <v>12</v>
      </c>
      <c r="V253" s="51">
        <v>-351</v>
      </c>
      <c r="W253" s="51">
        <v>0</v>
      </c>
      <c r="X253" s="72">
        <f t="shared" si="3"/>
        <v>1.14873417721519</v>
      </c>
      <c r="Y253" s="102"/>
      <c r="Z253" s="51" t="s">
        <v>94</v>
      </c>
      <c r="AA253" s="51">
        <v>850</v>
      </c>
      <c r="AB253" s="102">
        <v>4898</v>
      </c>
      <c r="AC253" s="104">
        <f>VLOOKUP(B253,'[2]各门店员工动销考核（12.31）'!$B$1:$X$65536,23,0)</f>
        <v>-0.231143552311436</v>
      </c>
      <c r="AD253" s="80" t="e">
        <f>VLOOKUP(D253,#REF!,12,0)</f>
        <v>#REF!</v>
      </c>
    </row>
    <row r="254" spans="1:29">
      <c r="A254" s="51">
        <v>252</v>
      </c>
      <c r="B254" s="51">
        <v>12212</v>
      </c>
      <c r="C254" s="51" t="s">
        <v>400</v>
      </c>
      <c r="D254" s="51">
        <v>585</v>
      </c>
      <c r="E254" s="52" t="s">
        <v>112</v>
      </c>
      <c r="F254" s="51" t="s">
        <v>42</v>
      </c>
      <c r="G254" s="95">
        <v>0.651411593099956</v>
      </c>
      <c r="H254" s="95">
        <v>6.484375</v>
      </c>
      <c r="I254" s="95">
        <v>1.962568</v>
      </c>
      <c r="J254" s="95">
        <v>1.91769986208673</v>
      </c>
      <c r="K254" s="95">
        <v>0.49723832</v>
      </c>
      <c r="L254" s="51">
        <v>1363</v>
      </c>
      <c r="M254" s="53">
        <v>439</v>
      </c>
      <c r="N254" s="95">
        <v>47.57</v>
      </c>
      <c r="O254" s="95">
        <v>44.7054214123007</v>
      </c>
      <c r="P254" s="53">
        <v>749</v>
      </c>
      <c r="Q254" s="53">
        <v>384</v>
      </c>
      <c r="R254" s="51">
        <v>27</v>
      </c>
      <c r="S254" s="51">
        <v>10</v>
      </c>
      <c r="T254" s="51">
        <v>-17</v>
      </c>
      <c r="U254" s="105">
        <v>12</v>
      </c>
      <c r="V254" s="53">
        <v>-94.5925925925926</v>
      </c>
      <c r="W254" s="51">
        <v>0</v>
      </c>
      <c r="X254" s="72">
        <f t="shared" si="3"/>
        <v>-0.487316421895861</v>
      </c>
      <c r="Y254" s="102" t="s">
        <v>157</v>
      </c>
      <c r="Z254" s="51" t="s">
        <v>94</v>
      </c>
      <c r="AA254" s="51">
        <v>850</v>
      </c>
      <c r="AB254" s="102">
        <v>4898</v>
      </c>
      <c r="AC254" s="80"/>
    </row>
    <row r="255" s="80" customFormat="1" spans="1:28">
      <c r="A255" s="51">
        <v>253</v>
      </c>
      <c r="B255" s="51">
        <v>7046</v>
      </c>
      <c r="C255" s="51" t="s">
        <v>401</v>
      </c>
      <c r="D255" s="51">
        <v>585</v>
      </c>
      <c r="E255" s="52" t="s">
        <v>112</v>
      </c>
      <c r="F255" s="51" t="s">
        <v>42</v>
      </c>
      <c r="G255" s="51">
        <v>7.9</v>
      </c>
      <c r="H255" s="95">
        <v>8.380511</v>
      </c>
      <c r="I255" s="95">
        <v>6.301735</v>
      </c>
      <c r="J255" s="95">
        <v>2.45929138689519</v>
      </c>
      <c r="K255" s="95">
        <v>1.52144255</v>
      </c>
      <c r="L255" s="51">
        <v>1165</v>
      </c>
      <c r="M255" s="53">
        <v>1093</v>
      </c>
      <c r="N255" s="95">
        <v>71.81</v>
      </c>
      <c r="O255" s="95">
        <v>57.6553979871912</v>
      </c>
      <c r="P255" s="53">
        <v>717</v>
      </c>
      <c r="Q255" s="53">
        <v>746</v>
      </c>
      <c r="R255" s="51">
        <v>28</v>
      </c>
      <c r="S255" s="51">
        <v>29</v>
      </c>
      <c r="T255" s="102">
        <v>1</v>
      </c>
      <c r="U255" s="51">
        <v>6</v>
      </c>
      <c r="V255" s="51">
        <v>-23</v>
      </c>
      <c r="W255" s="51">
        <v>0</v>
      </c>
      <c r="X255" s="72">
        <f t="shared" si="3"/>
        <v>0.0404463040446304</v>
      </c>
      <c r="Y255" s="102"/>
      <c r="Z255" s="51" t="s">
        <v>94</v>
      </c>
      <c r="AA255" s="51">
        <v>850</v>
      </c>
      <c r="AB255" s="102">
        <v>4898</v>
      </c>
    </row>
    <row r="256" spans="1:29">
      <c r="A256" s="51">
        <v>254</v>
      </c>
      <c r="B256" s="51">
        <v>12190</v>
      </c>
      <c r="C256" s="51" t="s">
        <v>402</v>
      </c>
      <c r="D256" s="51">
        <v>585</v>
      </c>
      <c r="E256" s="52" t="s">
        <v>112</v>
      </c>
      <c r="F256" s="51" t="s">
        <v>42</v>
      </c>
      <c r="G256" s="51">
        <v>0.7</v>
      </c>
      <c r="H256" s="95">
        <v>7.392145</v>
      </c>
      <c r="I256" s="95">
        <v>6.277582</v>
      </c>
      <c r="J256" s="95">
        <v>2.183803746196</v>
      </c>
      <c r="K256" s="95">
        <v>1.67493452</v>
      </c>
      <c r="L256" s="51">
        <v>1201</v>
      </c>
      <c r="M256" s="53">
        <v>1098</v>
      </c>
      <c r="N256" s="95">
        <v>61.55</v>
      </c>
      <c r="O256" s="95">
        <v>57.1728779599271</v>
      </c>
      <c r="P256" s="53">
        <v>735</v>
      </c>
      <c r="Q256" s="53">
        <v>753</v>
      </c>
      <c r="R256" s="51">
        <v>29</v>
      </c>
      <c r="S256" s="51">
        <v>29</v>
      </c>
      <c r="T256" s="102">
        <v>0</v>
      </c>
      <c r="U256" s="105">
        <v>12</v>
      </c>
      <c r="V256" s="51">
        <v>-6</v>
      </c>
      <c r="W256" s="51">
        <v>0</v>
      </c>
      <c r="X256" s="72">
        <f t="shared" si="3"/>
        <v>0.0244897959183673</v>
      </c>
      <c r="Y256" s="102"/>
      <c r="Z256" s="51" t="s">
        <v>94</v>
      </c>
      <c r="AA256" s="51">
        <v>850</v>
      </c>
      <c r="AB256" s="102">
        <v>4898</v>
      </c>
      <c r="AC256" s="80"/>
    </row>
    <row r="257" s="80" customFormat="1" spans="1:28">
      <c r="A257" s="51">
        <v>255</v>
      </c>
      <c r="B257" s="51">
        <v>12497</v>
      </c>
      <c r="C257" s="51" t="s">
        <v>403</v>
      </c>
      <c r="D257" s="51">
        <v>365</v>
      </c>
      <c r="E257" s="52" t="s">
        <v>248</v>
      </c>
      <c r="F257" s="51" t="s">
        <v>42</v>
      </c>
      <c r="G257" s="51">
        <v>0.5</v>
      </c>
      <c r="H257" s="95">
        <v>3.769714</v>
      </c>
      <c r="I257" s="95">
        <v>3.228698</v>
      </c>
      <c r="J257" s="95">
        <v>1.17573789449462</v>
      </c>
      <c r="K257" s="95">
        <v>0.8835761</v>
      </c>
      <c r="L257" s="51">
        <v>645</v>
      </c>
      <c r="M257" s="53">
        <v>552</v>
      </c>
      <c r="N257" s="95">
        <v>58.53</v>
      </c>
      <c r="O257" s="95">
        <v>58.4909057971014</v>
      </c>
      <c r="P257" s="53">
        <v>477</v>
      </c>
      <c r="Q257" s="53">
        <v>482</v>
      </c>
      <c r="R257" s="51">
        <v>27</v>
      </c>
      <c r="S257" s="51">
        <v>28</v>
      </c>
      <c r="T257" s="51">
        <v>1</v>
      </c>
      <c r="U257" s="51">
        <v>12</v>
      </c>
      <c r="V257" s="51">
        <v>7</v>
      </c>
      <c r="W257" s="51">
        <v>10.5</v>
      </c>
      <c r="X257" s="72">
        <f t="shared" si="3"/>
        <v>0.010482180293501</v>
      </c>
      <c r="Y257" s="102" t="s">
        <v>32</v>
      </c>
      <c r="Z257" s="51" t="s">
        <v>33</v>
      </c>
      <c r="AA257" s="51">
        <v>800</v>
      </c>
      <c r="AB257" s="51">
        <v>3470</v>
      </c>
    </row>
    <row r="258" s="80" customFormat="1" spans="1:30">
      <c r="A258" s="51">
        <v>256</v>
      </c>
      <c r="B258" s="51">
        <v>4444</v>
      </c>
      <c r="C258" s="51" t="s">
        <v>404</v>
      </c>
      <c r="D258" s="51">
        <v>582</v>
      </c>
      <c r="E258" s="52" t="s">
        <v>405</v>
      </c>
      <c r="F258" s="51" t="s">
        <v>42</v>
      </c>
      <c r="G258" s="51">
        <v>4.5</v>
      </c>
      <c r="H258" s="95">
        <v>16.136598</v>
      </c>
      <c r="I258" s="95">
        <v>17.781838</v>
      </c>
      <c r="J258" s="95">
        <v>2.99765256051733</v>
      </c>
      <c r="K258" s="95">
        <v>2.90481857</v>
      </c>
      <c r="L258" s="51">
        <v>835</v>
      </c>
      <c r="M258" s="53">
        <v>878</v>
      </c>
      <c r="N258" s="95">
        <v>195.35</v>
      </c>
      <c r="O258" s="95">
        <v>202.526628701595</v>
      </c>
      <c r="P258" s="53">
        <v>525</v>
      </c>
      <c r="Q258" s="53">
        <v>686</v>
      </c>
      <c r="R258" s="51">
        <v>27</v>
      </c>
      <c r="S258" s="51">
        <v>30</v>
      </c>
      <c r="T258" s="51">
        <v>3</v>
      </c>
      <c r="U258" s="51">
        <v>6</v>
      </c>
      <c r="V258" s="51">
        <v>-155</v>
      </c>
      <c r="W258" s="51">
        <v>0</v>
      </c>
      <c r="X258" s="72">
        <f t="shared" si="3"/>
        <v>0.306666666666667</v>
      </c>
      <c r="Y258" s="102"/>
      <c r="Z258" s="51" t="s">
        <v>49</v>
      </c>
      <c r="AA258" s="51">
        <v>950</v>
      </c>
      <c r="AB258" s="102">
        <v>7208</v>
      </c>
      <c r="AC258" s="104">
        <f>VLOOKUP(B258,'[2]各门店员工动销考核（12.31）'!$B$1:$X$65536,23,0)</f>
        <v>1.05078125</v>
      </c>
      <c r="AD258" s="80" t="e">
        <f>VLOOKUP(D258,#REF!,12,0)</f>
        <v>#REF!</v>
      </c>
    </row>
    <row r="259" s="80" customFormat="1" spans="1:30">
      <c r="A259" s="51">
        <v>257</v>
      </c>
      <c r="B259" s="51">
        <v>4044</v>
      </c>
      <c r="C259" s="51" t="s">
        <v>406</v>
      </c>
      <c r="D259" s="51">
        <v>582</v>
      </c>
      <c r="E259" s="52" t="s">
        <v>405</v>
      </c>
      <c r="F259" s="51" t="s">
        <v>42</v>
      </c>
      <c r="G259" s="51">
        <v>10.2</v>
      </c>
      <c r="H259" s="95">
        <v>13.583406</v>
      </c>
      <c r="I259" s="95">
        <v>15.736651</v>
      </c>
      <c r="J259" s="95">
        <v>2.74045503722984</v>
      </c>
      <c r="K259" s="95">
        <v>2.84891212</v>
      </c>
      <c r="L259" s="51">
        <v>926</v>
      </c>
      <c r="M259" s="53">
        <v>1015</v>
      </c>
      <c r="N259" s="95">
        <v>146.62</v>
      </c>
      <c r="O259" s="95">
        <v>155.040896551724</v>
      </c>
      <c r="P259" s="53">
        <v>592</v>
      </c>
      <c r="Q259" s="53">
        <v>744</v>
      </c>
      <c r="R259" s="51">
        <v>26</v>
      </c>
      <c r="S259" s="51">
        <v>31</v>
      </c>
      <c r="T259" s="51">
        <v>5</v>
      </c>
      <c r="U259" s="51">
        <v>6</v>
      </c>
      <c r="V259" s="51">
        <v>-146</v>
      </c>
      <c r="W259" s="51">
        <v>0</v>
      </c>
      <c r="X259" s="72">
        <f t="shared" si="3"/>
        <v>0.256756756756757</v>
      </c>
      <c r="Y259" s="102"/>
      <c r="Z259" s="51" t="s">
        <v>49</v>
      </c>
      <c r="AA259" s="51">
        <v>950</v>
      </c>
      <c r="AB259" s="102">
        <v>7208</v>
      </c>
      <c r="AC259" s="104">
        <f>VLOOKUP(B259,'[2]各门店员工动销考核（12.31）'!$B$1:$X$65536,23,0)</f>
        <v>1.19259259259259</v>
      </c>
      <c r="AD259" s="80" t="e">
        <f>VLOOKUP(D259,#REF!,12,0)</f>
        <v>#REF!</v>
      </c>
    </row>
    <row r="260" s="80" customFormat="1" spans="1:30">
      <c r="A260" s="51">
        <v>258</v>
      </c>
      <c r="B260" s="51">
        <v>990035</v>
      </c>
      <c r="C260" s="51" t="s">
        <v>407</v>
      </c>
      <c r="D260" s="51">
        <v>582</v>
      </c>
      <c r="E260" s="52" t="s">
        <v>405</v>
      </c>
      <c r="F260" s="51" t="s">
        <v>60</v>
      </c>
      <c r="G260" s="51">
        <v>3</v>
      </c>
      <c r="H260" s="95">
        <v>15.663063</v>
      </c>
      <c r="I260" s="95">
        <v>19.216371</v>
      </c>
      <c r="J260" s="95">
        <v>2.8824977</v>
      </c>
      <c r="K260" s="95">
        <v>3.05732674</v>
      </c>
      <c r="L260" s="51">
        <v>857</v>
      </c>
      <c r="M260" s="53">
        <v>955</v>
      </c>
      <c r="N260" s="95">
        <v>123.1</v>
      </c>
      <c r="O260" s="95">
        <v>201.218544502618</v>
      </c>
      <c r="P260" s="53">
        <v>548</v>
      </c>
      <c r="Q260" s="53">
        <v>689</v>
      </c>
      <c r="R260" s="51">
        <v>29</v>
      </c>
      <c r="S260" s="51">
        <v>30</v>
      </c>
      <c r="T260" s="51">
        <v>1</v>
      </c>
      <c r="U260" s="51">
        <v>6</v>
      </c>
      <c r="V260" s="51">
        <v>-135</v>
      </c>
      <c r="W260" s="51">
        <v>0</v>
      </c>
      <c r="X260" s="72">
        <f t="shared" ref="X260:X323" si="4">(Q260-P260)/P260</f>
        <v>0.257299270072993</v>
      </c>
      <c r="Y260" s="102"/>
      <c r="Z260" s="51" t="s">
        <v>49</v>
      </c>
      <c r="AA260" s="51">
        <v>950</v>
      </c>
      <c r="AB260" s="102">
        <v>7208</v>
      </c>
      <c r="AC260" s="104">
        <f>VLOOKUP(B260,'[2]各门店员工动销考核（12.31）'!$B$1:$X$65536,23,0)</f>
        <v>0.245454545454545</v>
      </c>
      <c r="AD260" s="80" t="e">
        <f>VLOOKUP(D260,#REF!,12,0)</f>
        <v>#REF!</v>
      </c>
    </row>
    <row r="261" s="80" customFormat="1" spans="1:30">
      <c r="A261" s="51">
        <v>259</v>
      </c>
      <c r="B261" s="51">
        <v>12755</v>
      </c>
      <c r="C261" s="51" t="s">
        <v>408</v>
      </c>
      <c r="D261" s="51">
        <v>582</v>
      </c>
      <c r="E261" s="52" t="s">
        <v>405</v>
      </c>
      <c r="F261" s="51" t="s">
        <v>42</v>
      </c>
      <c r="G261" s="51">
        <v>0.1</v>
      </c>
      <c r="H261" s="95">
        <v>0</v>
      </c>
      <c r="I261" s="95">
        <v>1.360355</v>
      </c>
      <c r="J261" s="95">
        <v>0</v>
      </c>
      <c r="K261" s="95">
        <v>0.19345057</v>
      </c>
      <c r="L261" s="51">
        <v>0</v>
      </c>
      <c r="M261" s="53">
        <v>92</v>
      </c>
      <c r="N261" s="95">
        <v>0</v>
      </c>
      <c r="O261" s="95">
        <v>147.864673913043</v>
      </c>
      <c r="P261" s="53">
        <v>0</v>
      </c>
      <c r="Q261" s="53">
        <v>115</v>
      </c>
      <c r="R261" s="51">
        <v>0</v>
      </c>
      <c r="S261" s="51">
        <v>7</v>
      </c>
      <c r="T261" s="51">
        <v>7</v>
      </c>
      <c r="U261" s="51">
        <v>0</v>
      </c>
      <c r="V261" s="51">
        <v>-115</v>
      </c>
      <c r="W261" s="51">
        <v>0</v>
      </c>
      <c r="X261" s="72" t="e">
        <f t="shared" si="4"/>
        <v>#DIV/0!</v>
      </c>
      <c r="Y261" s="102"/>
      <c r="Z261" s="51" t="s">
        <v>49</v>
      </c>
      <c r="AA261" s="51">
        <v>950</v>
      </c>
      <c r="AB261" s="102">
        <v>7208</v>
      </c>
      <c r="AC261" s="104">
        <f>VLOOKUP(B261,'[2]各门店员工动销考核（12.31）'!$B$1:$X$65536,23,0)</f>
        <v>0</v>
      </c>
      <c r="AD261" s="80" t="e">
        <f>VLOOKUP(D261,#REF!,12,0)</f>
        <v>#REF!</v>
      </c>
    </row>
    <row r="262" s="80" customFormat="1" spans="1:30">
      <c r="A262" s="51">
        <v>260</v>
      </c>
      <c r="B262" s="51">
        <v>12463</v>
      </c>
      <c r="C262" s="51" t="s">
        <v>409</v>
      </c>
      <c r="D262" s="51">
        <v>582</v>
      </c>
      <c r="E262" s="52" t="s">
        <v>405</v>
      </c>
      <c r="F262" s="51" t="s">
        <v>42</v>
      </c>
      <c r="G262" s="51">
        <v>0.5</v>
      </c>
      <c r="H262" s="95">
        <v>8.138086</v>
      </c>
      <c r="I262" s="95">
        <v>7.890598</v>
      </c>
      <c r="J262" s="95">
        <v>1.54533126008801</v>
      </c>
      <c r="K262" s="95">
        <v>1.45051658</v>
      </c>
      <c r="L262" s="51">
        <v>628</v>
      </c>
      <c r="M262" s="53">
        <v>664</v>
      </c>
      <c r="N262" s="95">
        <v>130.71</v>
      </c>
      <c r="O262" s="95">
        <v>118.834307228916</v>
      </c>
      <c r="P262" s="53">
        <v>440</v>
      </c>
      <c r="Q262" s="53">
        <v>549</v>
      </c>
      <c r="R262" s="51">
        <v>27</v>
      </c>
      <c r="S262" s="51">
        <v>28</v>
      </c>
      <c r="T262" s="51">
        <v>1</v>
      </c>
      <c r="U262" s="105">
        <v>12</v>
      </c>
      <c r="V262" s="51">
        <v>-97</v>
      </c>
      <c r="W262" s="51">
        <v>0</v>
      </c>
      <c r="X262" s="72">
        <f t="shared" si="4"/>
        <v>0.247727272727273</v>
      </c>
      <c r="Y262" s="102"/>
      <c r="Z262" s="51" t="s">
        <v>49</v>
      </c>
      <c r="AA262" s="51">
        <v>950</v>
      </c>
      <c r="AB262" s="102">
        <v>7208</v>
      </c>
      <c r="AC262" s="104">
        <f>VLOOKUP(B262,'[2]各门店员工动销考核（12.31）'!$B$1:$X$65536,23,0)</f>
        <v>0.732283464566929</v>
      </c>
      <c r="AD262" s="80" t="e">
        <f>VLOOKUP(D262,#REF!,12,0)</f>
        <v>#REF!</v>
      </c>
    </row>
    <row r="263" spans="1:29">
      <c r="A263" s="51">
        <v>261</v>
      </c>
      <c r="B263" s="51">
        <v>10816</v>
      </c>
      <c r="C263" s="51" t="s">
        <v>410</v>
      </c>
      <c r="D263" s="51">
        <v>582</v>
      </c>
      <c r="E263" s="52" t="s">
        <v>405</v>
      </c>
      <c r="F263" s="51" t="s">
        <v>42</v>
      </c>
      <c r="G263" s="51">
        <v>3.3</v>
      </c>
      <c r="H263" s="95">
        <v>11.687165</v>
      </c>
      <c r="I263" s="95">
        <v>13.347977</v>
      </c>
      <c r="J263" s="95">
        <v>2.85200034150793</v>
      </c>
      <c r="K263" s="95">
        <v>2.54881485</v>
      </c>
      <c r="L263" s="51">
        <v>844</v>
      </c>
      <c r="M263" s="53">
        <v>821</v>
      </c>
      <c r="N263" s="95">
        <v>140.6</v>
      </c>
      <c r="O263" s="95">
        <v>162.581936662607</v>
      </c>
      <c r="P263" s="53">
        <v>535</v>
      </c>
      <c r="Q263" s="53">
        <v>622</v>
      </c>
      <c r="R263" s="51">
        <v>24</v>
      </c>
      <c r="S263" s="51">
        <v>27</v>
      </c>
      <c r="T263" s="102">
        <v>3</v>
      </c>
      <c r="U263" s="51">
        <v>6</v>
      </c>
      <c r="V263" s="51">
        <v>-81</v>
      </c>
      <c r="W263" s="51">
        <v>0</v>
      </c>
      <c r="X263" s="72">
        <f t="shared" si="4"/>
        <v>0.162616822429907</v>
      </c>
      <c r="Y263" s="102"/>
      <c r="Z263" s="51" t="s">
        <v>49</v>
      </c>
      <c r="AA263" s="51">
        <v>950</v>
      </c>
      <c r="AB263" s="102">
        <v>7208</v>
      </c>
      <c r="AC263" s="80"/>
    </row>
    <row r="264" s="80" customFormat="1" ht="19" customHeight="1" spans="1:28">
      <c r="A264" s="51">
        <v>262</v>
      </c>
      <c r="B264" s="51">
        <v>8798</v>
      </c>
      <c r="C264" s="51" t="s">
        <v>411</v>
      </c>
      <c r="D264" s="51">
        <v>582</v>
      </c>
      <c r="E264" s="52" t="s">
        <v>405</v>
      </c>
      <c r="F264" s="51" t="s">
        <v>42</v>
      </c>
      <c r="G264" s="51">
        <v>6.1</v>
      </c>
      <c r="H264" s="95">
        <v>16.260624</v>
      </c>
      <c r="I264" s="95">
        <v>17.165126</v>
      </c>
      <c r="J264" s="95">
        <v>3.63210341278522</v>
      </c>
      <c r="K264" s="95">
        <v>3.11133192</v>
      </c>
      <c r="L264" s="51">
        <v>1087</v>
      </c>
      <c r="M264" s="53">
        <v>1118</v>
      </c>
      <c r="N264" s="95">
        <v>150.54</v>
      </c>
      <c r="O264" s="95">
        <v>153.534221824687</v>
      </c>
      <c r="P264" s="53">
        <v>715</v>
      </c>
      <c r="Q264" s="53">
        <v>769</v>
      </c>
      <c r="R264" s="51">
        <v>28</v>
      </c>
      <c r="S264" s="51">
        <v>31</v>
      </c>
      <c r="T264" s="51">
        <v>3</v>
      </c>
      <c r="U264" s="51">
        <v>6</v>
      </c>
      <c r="V264" s="51">
        <v>-48</v>
      </c>
      <c r="W264" s="51">
        <v>0</v>
      </c>
      <c r="X264" s="72">
        <f t="shared" si="4"/>
        <v>0.0755244755244755</v>
      </c>
      <c r="Y264" s="102"/>
      <c r="Z264" s="51" t="s">
        <v>49</v>
      </c>
      <c r="AA264" s="51">
        <v>950</v>
      </c>
      <c r="AB264" s="102">
        <v>7208</v>
      </c>
    </row>
    <row r="265" s="80" customFormat="1" spans="1:28">
      <c r="A265" s="51">
        <v>263</v>
      </c>
      <c r="B265" s="51">
        <v>12206</v>
      </c>
      <c r="C265" s="51" t="s">
        <v>412</v>
      </c>
      <c r="D265" s="51">
        <v>582</v>
      </c>
      <c r="E265" s="52" t="s">
        <v>405</v>
      </c>
      <c r="F265" s="51" t="s">
        <v>42</v>
      </c>
      <c r="G265" s="95">
        <v>0.651411593099956</v>
      </c>
      <c r="H265" s="95">
        <v>7.230949</v>
      </c>
      <c r="I265" s="95">
        <v>1.461274</v>
      </c>
      <c r="J265" s="95">
        <v>1.69828660823512</v>
      </c>
      <c r="K265" s="95">
        <v>0.29654179</v>
      </c>
      <c r="L265" s="51">
        <v>694</v>
      </c>
      <c r="M265" s="53">
        <v>131</v>
      </c>
      <c r="N265" s="95">
        <v>103.78</v>
      </c>
      <c r="O265" s="95">
        <v>111.547633587786</v>
      </c>
      <c r="P265" s="53">
        <v>489</v>
      </c>
      <c r="Q265" s="53">
        <v>145</v>
      </c>
      <c r="R265" s="51">
        <v>25</v>
      </c>
      <c r="S265" s="51">
        <v>8</v>
      </c>
      <c r="T265" s="51">
        <v>-17</v>
      </c>
      <c r="U265" s="51">
        <v>12</v>
      </c>
      <c r="V265" s="53">
        <v>23.48</v>
      </c>
      <c r="W265" s="51">
        <v>36</v>
      </c>
      <c r="X265" s="72">
        <f t="shared" si="4"/>
        <v>-0.703476482617587</v>
      </c>
      <c r="Y265" s="102" t="s">
        <v>83</v>
      </c>
      <c r="Z265" s="51" t="s">
        <v>49</v>
      </c>
      <c r="AA265" s="51">
        <v>950</v>
      </c>
      <c r="AB265" s="102">
        <v>7208</v>
      </c>
    </row>
    <row r="266" s="80" customFormat="1" spans="1:28">
      <c r="A266" s="51">
        <v>264</v>
      </c>
      <c r="B266" s="51">
        <v>5641</v>
      </c>
      <c r="C266" s="51" t="s">
        <v>413</v>
      </c>
      <c r="D266" s="51">
        <v>581</v>
      </c>
      <c r="E266" s="52" t="s">
        <v>68</v>
      </c>
      <c r="F266" s="51" t="s">
        <v>42</v>
      </c>
      <c r="G266" s="51">
        <v>8.9</v>
      </c>
      <c r="H266" s="95">
        <v>8.240736</v>
      </c>
      <c r="I266" s="95">
        <v>6.961353</v>
      </c>
      <c r="J266" s="95">
        <v>2.56160696058895</v>
      </c>
      <c r="K266" s="95">
        <v>1.92203859</v>
      </c>
      <c r="L266" s="51">
        <v>1479</v>
      </c>
      <c r="M266" s="53">
        <v>1376</v>
      </c>
      <c r="N266" s="95">
        <v>55.71</v>
      </c>
      <c r="O266" s="95">
        <v>50.5912281976744</v>
      </c>
      <c r="P266" s="53">
        <v>789</v>
      </c>
      <c r="Q266" s="53">
        <v>820</v>
      </c>
      <c r="R266" s="51">
        <v>29</v>
      </c>
      <c r="S266" s="51">
        <v>30</v>
      </c>
      <c r="T266" s="102">
        <v>1</v>
      </c>
      <c r="U266" s="51">
        <v>6</v>
      </c>
      <c r="V266" s="51">
        <v>-25</v>
      </c>
      <c r="W266" s="51">
        <v>0</v>
      </c>
      <c r="X266" s="72">
        <f t="shared" si="4"/>
        <v>0.0392902408111534</v>
      </c>
      <c r="Y266" s="102"/>
      <c r="Z266" s="51" t="s">
        <v>57</v>
      </c>
      <c r="AA266" s="51">
        <v>900</v>
      </c>
      <c r="AB266" s="102">
        <v>5460</v>
      </c>
    </row>
    <row r="267" s="80" customFormat="1" spans="1:28">
      <c r="A267" s="51">
        <v>265</v>
      </c>
      <c r="B267" s="51">
        <v>7279</v>
      </c>
      <c r="C267" s="51" t="s">
        <v>414</v>
      </c>
      <c r="D267" s="51">
        <v>581</v>
      </c>
      <c r="E267" s="52" t="s">
        <v>68</v>
      </c>
      <c r="F267" s="51" t="s">
        <v>42</v>
      </c>
      <c r="G267" s="51">
        <v>7.7</v>
      </c>
      <c r="H267" s="95">
        <v>8.405397</v>
      </c>
      <c r="I267" s="95">
        <v>6.767832</v>
      </c>
      <c r="J267" s="95">
        <v>2.8108392696479</v>
      </c>
      <c r="K267" s="95">
        <v>2.20529232</v>
      </c>
      <c r="L267" s="51">
        <v>1217</v>
      </c>
      <c r="M267" s="53">
        <v>1121</v>
      </c>
      <c r="N267" s="95">
        <v>69.07</v>
      </c>
      <c r="O267" s="95">
        <v>60.3731668153435</v>
      </c>
      <c r="P267" s="53">
        <v>716</v>
      </c>
      <c r="Q267" s="53">
        <v>725</v>
      </c>
      <c r="R267" s="51">
        <v>27</v>
      </c>
      <c r="S267" s="51">
        <v>29</v>
      </c>
      <c r="T267" s="102">
        <v>2</v>
      </c>
      <c r="U267" s="51">
        <v>6</v>
      </c>
      <c r="V267" s="51">
        <v>-3</v>
      </c>
      <c r="W267" s="51">
        <v>0</v>
      </c>
      <c r="X267" s="72">
        <f t="shared" si="4"/>
        <v>0.0125698324022346</v>
      </c>
      <c r="Y267" s="102"/>
      <c r="Z267" s="51" t="s">
        <v>57</v>
      </c>
      <c r="AA267" s="51">
        <v>900</v>
      </c>
      <c r="AB267" s="102">
        <v>5460</v>
      </c>
    </row>
    <row r="268" s="80" customFormat="1" spans="1:28">
      <c r="A268" s="51">
        <v>266</v>
      </c>
      <c r="B268" s="51">
        <v>6662</v>
      </c>
      <c r="C268" s="51" t="s">
        <v>415</v>
      </c>
      <c r="D268" s="51">
        <v>598</v>
      </c>
      <c r="E268" s="52" t="s">
        <v>356</v>
      </c>
      <c r="F268" s="51" t="s">
        <v>69</v>
      </c>
      <c r="G268" s="51">
        <v>8.2</v>
      </c>
      <c r="H268" s="95">
        <v>4.993264</v>
      </c>
      <c r="I268" s="95">
        <v>4.230002</v>
      </c>
      <c r="J268" s="95">
        <v>1.552910756807</v>
      </c>
      <c r="K268" s="95">
        <v>1.23606327</v>
      </c>
      <c r="L268" s="51">
        <v>837</v>
      </c>
      <c r="M268" s="53">
        <v>660</v>
      </c>
      <c r="N268" s="95">
        <v>59.6</v>
      </c>
      <c r="O268" s="95">
        <v>64.0909393939394</v>
      </c>
      <c r="P268" s="53">
        <v>535</v>
      </c>
      <c r="Q268" s="53">
        <v>519</v>
      </c>
      <c r="R268" s="51">
        <v>28</v>
      </c>
      <c r="S268" s="51">
        <v>30</v>
      </c>
      <c r="T268" s="51">
        <v>2</v>
      </c>
      <c r="U268" s="51">
        <v>6</v>
      </c>
      <c r="V268" s="51">
        <v>22</v>
      </c>
      <c r="W268" s="51">
        <v>36</v>
      </c>
      <c r="X268" s="72">
        <f t="shared" si="4"/>
        <v>-0.0299065420560748</v>
      </c>
      <c r="Y268" s="102"/>
      <c r="Z268" s="51" t="s">
        <v>33</v>
      </c>
      <c r="AA268" s="51">
        <v>800</v>
      </c>
      <c r="AB268" s="51">
        <v>3257</v>
      </c>
    </row>
    <row r="269" s="80" customFormat="1" spans="1:28">
      <c r="A269" s="51">
        <v>267</v>
      </c>
      <c r="B269" s="51">
        <v>12624</v>
      </c>
      <c r="C269" s="51" t="s">
        <v>416</v>
      </c>
      <c r="D269" s="51">
        <v>732</v>
      </c>
      <c r="E269" s="52" t="s">
        <v>306</v>
      </c>
      <c r="F269" s="51" t="s">
        <v>193</v>
      </c>
      <c r="G269" s="51">
        <v>0.4</v>
      </c>
      <c r="H269" s="95">
        <v>5.91988</v>
      </c>
      <c r="I269" s="95">
        <v>4.555544</v>
      </c>
      <c r="J269" s="95">
        <v>1.75995403058007</v>
      </c>
      <c r="K269" s="95">
        <v>1.24423717</v>
      </c>
      <c r="L269" s="51">
        <v>902</v>
      </c>
      <c r="M269" s="53">
        <v>714</v>
      </c>
      <c r="N269" s="95">
        <v>65.63</v>
      </c>
      <c r="O269" s="95">
        <v>63.803137254902</v>
      </c>
      <c r="P269" s="53">
        <v>579</v>
      </c>
      <c r="Q269" s="53">
        <v>563</v>
      </c>
      <c r="R269" s="51">
        <v>27</v>
      </c>
      <c r="S269" s="51">
        <v>29</v>
      </c>
      <c r="T269" s="51">
        <v>2</v>
      </c>
      <c r="U269" s="51">
        <v>12</v>
      </c>
      <c r="V269" s="51">
        <v>28</v>
      </c>
      <c r="W269" s="51">
        <v>36</v>
      </c>
      <c r="X269" s="72">
        <f t="shared" si="4"/>
        <v>-0.0276338514680484</v>
      </c>
      <c r="Y269" s="102"/>
      <c r="Z269" s="51" t="s">
        <v>28</v>
      </c>
      <c r="AA269" s="51">
        <v>700</v>
      </c>
      <c r="AB269" s="51">
        <v>1672</v>
      </c>
    </row>
    <row r="270" s="80" customFormat="1" spans="1:30">
      <c r="A270" s="51">
        <v>268</v>
      </c>
      <c r="B270" s="51">
        <v>5519</v>
      </c>
      <c r="C270" s="51" t="s">
        <v>417</v>
      </c>
      <c r="D270" s="51">
        <v>578</v>
      </c>
      <c r="E270" s="52" t="s">
        <v>372</v>
      </c>
      <c r="F270" s="51" t="s">
        <v>31</v>
      </c>
      <c r="G270" s="51">
        <v>9.2</v>
      </c>
      <c r="H270" s="95">
        <v>5.147263</v>
      </c>
      <c r="I270" s="95">
        <v>4.622053</v>
      </c>
      <c r="J270" s="95">
        <v>1.68740543861376</v>
      </c>
      <c r="K270" s="95">
        <v>1.32714964</v>
      </c>
      <c r="L270" s="51">
        <v>776</v>
      </c>
      <c r="M270" s="53">
        <v>870</v>
      </c>
      <c r="N270" s="95">
        <v>66.16</v>
      </c>
      <c r="O270" s="95">
        <v>53.1270459770115</v>
      </c>
      <c r="P270" s="53">
        <v>534</v>
      </c>
      <c r="Q270" s="53">
        <v>684</v>
      </c>
      <c r="R270" s="51">
        <v>26</v>
      </c>
      <c r="S270" s="51">
        <v>28</v>
      </c>
      <c r="T270" s="51">
        <v>2</v>
      </c>
      <c r="U270" s="51">
        <v>6</v>
      </c>
      <c r="V270" s="51">
        <v>-144</v>
      </c>
      <c r="W270" s="51">
        <v>0</v>
      </c>
      <c r="X270" s="72">
        <f t="shared" si="4"/>
        <v>0.280898876404494</v>
      </c>
      <c r="Y270" s="102"/>
      <c r="Z270" s="51" t="s">
        <v>94</v>
      </c>
      <c r="AA270" s="51">
        <v>850</v>
      </c>
      <c r="AB270" s="102">
        <v>4215</v>
      </c>
      <c r="AC270" s="104">
        <f>VLOOKUP(B270,'[2]各门店员工动销考核（12.31）'!$B$1:$X$65536,23,0)</f>
        <v>-0.243626062322946</v>
      </c>
      <c r="AD270" s="80" t="e">
        <f>VLOOKUP(D270,#REF!,12,0)</f>
        <v>#REF!</v>
      </c>
    </row>
    <row r="271" s="80" customFormat="1" spans="1:30">
      <c r="A271" s="51">
        <v>269</v>
      </c>
      <c r="B271" s="51">
        <v>9331</v>
      </c>
      <c r="C271" s="51" t="s">
        <v>418</v>
      </c>
      <c r="D271" s="51">
        <v>578</v>
      </c>
      <c r="E271" s="52" t="s">
        <v>372</v>
      </c>
      <c r="F271" s="51" t="s">
        <v>31</v>
      </c>
      <c r="G271" s="51">
        <v>4.5</v>
      </c>
      <c r="H271" s="95">
        <v>6.52135</v>
      </c>
      <c r="I271" s="95">
        <v>3.840838</v>
      </c>
      <c r="J271" s="95">
        <v>2.10751740914651</v>
      </c>
      <c r="K271" s="95">
        <v>1.10798894</v>
      </c>
      <c r="L271" s="51">
        <v>688</v>
      </c>
      <c r="M271" s="53">
        <v>677</v>
      </c>
      <c r="N271" s="95">
        <v>94</v>
      </c>
      <c r="O271" s="95">
        <v>56.7332053175775</v>
      </c>
      <c r="P271" s="53">
        <v>488</v>
      </c>
      <c r="Q271" s="53">
        <v>589</v>
      </c>
      <c r="R271" s="51">
        <v>28</v>
      </c>
      <c r="S271" s="51">
        <v>26</v>
      </c>
      <c r="T271" s="51">
        <v>-2</v>
      </c>
      <c r="U271" s="51">
        <v>6</v>
      </c>
      <c r="V271" s="51">
        <v>-95</v>
      </c>
      <c r="W271" s="51">
        <v>0</v>
      </c>
      <c r="X271" s="72">
        <f t="shared" si="4"/>
        <v>0.206967213114754</v>
      </c>
      <c r="Y271" s="102"/>
      <c r="Z271" s="51" t="s">
        <v>94</v>
      </c>
      <c r="AA271" s="51">
        <v>850</v>
      </c>
      <c r="AB271" s="102">
        <v>4215</v>
      </c>
      <c r="AC271" s="104">
        <f>VLOOKUP(B271,'[2]各门店员工动销考核（12.31）'!$B$1:$X$65536,23,0)</f>
        <v>-0.22662440570523</v>
      </c>
      <c r="AD271" s="80" t="e">
        <f>VLOOKUP(D271,#REF!,12,0)</f>
        <v>#REF!</v>
      </c>
    </row>
    <row r="272" s="80" customFormat="1" spans="1:28">
      <c r="A272" s="51">
        <v>270</v>
      </c>
      <c r="B272" s="51">
        <v>12472</v>
      </c>
      <c r="C272" s="51" t="s">
        <v>419</v>
      </c>
      <c r="D272" s="51">
        <v>578</v>
      </c>
      <c r="E272" s="52" t="s">
        <v>372</v>
      </c>
      <c r="F272" s="51" t="s">
        <v>31</v>
      </c>
      <c r="G272" s="51">
        <v>0.5</v>
      </c>
      <c r="H272" s="95">
        <v>5.278603</v>
      </c>
      <c r="I272" s="95">
        <v>4.091244</v>
      </c>
      <c r="J272" s="95">
        <v>1.69198853050235</v>
      </c>
      <c r="K272" s="95">
        <v>1.24447561</v>
      </c>
      <c r="L272" s="51">
        <v>769</v>
      </c>
      <c r="M272" s="53">
        <v>730</v>
      </c>
      <c r="N272" s="95">
        <v>68.63</v>
      </c>
      <c r="O272" s="95">
        <v>56.0444383561644</v>
      </c>
      <c r="P272" s="53">
        <v>516</v>
      </c>
      <c r="Q272" s="53">
        <v>577</v>
      </c>
      <c r="R272" s="51">
        <v>26</v>
      </c>
      <c r="S272" s="51">
        <v>28</v>
      </c>
      <c r="T272" s="102">
        <v>2</v>
      </c>
      <c r="U272" s="105">
        <v>12</v>
      </c>
      <c r="V272" s="51">
        <v>-49</v>
      </c>
      <c r="W272" s="51">
        <v>0</v>
      </c>
      <c r="X272" s="72">
        <f t="shared" si="4"/>
        <v>0.118217054263566</v>
      </c>
      <c r="Y272" s="102"/>
      <c r="Z272" s="51" t="s">
        <v>94</v>
      </c>
      <c r="AA272" s="51">
        <v>850</v>
      </c>
      <c r="AB272" s="102">
        <v>4215</v>
      </c>
    </row>
    <row r="273" s="80" customFormat="1" spans="1:28">
      <c r="A273" s="51">
        <v>271</v>
      </c>
      <c r="B273" s="51">
        <v>9140</v>
      </c>
      <c r="C273" s="51" t="s">
        <v>420</v>
      </c>
      <c r="D273" s="51">
        <v>578</v>
      </c>
      <c r="E273" s="52" t="s">
        <v>372</v>
      </c>
      <c r="F273" s="51" t="s">
        <v>31</v>
      </c>
      <c r="G273" s="51">
        <v>5.7</v>
      </c>
      <c r="H273" s="95">
        <v>7.873203</v>
      </c>
      <c r="I273" s="95">
        <v>4.577047</v>
      </c>
      <c r="J273" s="95">
        <v>2.51586635930939</v>
      </c>
      <c r="K273" s="95">
        <v>1.24778085</v>
      </c>
      <c r="L273" s="51">
        <v>902</v>
      </c>
      <c r="M273" s="53">
        <v>753</v>
      </c>
      <c r="N273" s="95">
        <v>87.12</v>
      </c>
      <c r="O273" s="95">
        <v>60.7841567065073</v>
      </c>
      <c r="P273" s="53">
        <v>586</v>
      </c>
      <c r="Q273" s="53">
        <v>625</v>
      </c>
      <c r="R273" s="51">
        <v>27</v>
      </c>
      <c r="S273" s="51">
        <v>27</v>
      </c>
      <c r="T273" s="102">
        <v>0</v>
      </c>
      <c r="U273" s="51">
        <v>6</v>
      </c>
      <c r="V273" s="51">
        <v>-33</v>
      </c>
      <c r="W273" s="51">
        <v>0</v>
      </c>
      <c r="X273" s="72">
        <f t="shared" si="4"/>
        <v>0.0665529010238908</v>
      </c>
      <c r="Y273" s="102"/>
      <c r="Z273" s="51" t="s">
        <v>94</v>
      </c>
      <c r="AA273" s="51">
        <v>850</v>
      </c>
      <c r="AB273" s="102">
        <v>4215</v>
      </c>
    </row>
    <row r="274" s="80" customFormat="1" spans="1:28">
      <c r="A274" s="51">
        <v>272</v>
      </c>
      <c r="B274" s="51">
        <v>7917</v>
      </c>
      <c r="C274" s="51" t="s">
        <v>421</v>
      </c>
      <c r="D274" s="51">
        <v>515</v>
      </c>
      <c r="E274" s="52" t="s">
        <v>30</v>
      </c>
      <c r="F274" s="51" t="s">
        <v>31</v>
      </c>
      <c r="G274" s="51">
        <v>2.4</v>
      </c>
      <c r="H274" s="95">
        <v>7.102552</v>
      </c>
      <c r="I274" s="95">
        <v>6.090094</v>
      </c>
      <c r="J274" s="95">
        <v>2.00399902662498</v>
      </c>
      <c r="K274" s="95">
        <v>1.50603459</v>
      </c>
      <c r="L274" s="51">
        <v>973</v>
      </c>
      <c r="M274" s="53">
        <v>989</v>
      </c>
      <c r="N274" s="95">
        <v>73</v>
      </c>
      <c r="O274" s="95">
        <v>61.5783013144591</v>
      </c>
      <c r="P274" s="53">
        <v>684</v>
      </c>
      <c r="Q274" s="53">
        <v>667</v>
      </c>
      <c r="R274" s="51">
        <v>27</v>
      </c>
      <c r="S274" s="51">
        <v>30</v>
      </c>
      <c r="T274" s="51">
        <v>3</v>
      </c>
      <c r="U274" s="51">
        <v>6</v>
      </c>
      <c r="V274" s="51">
        <v>23</v>
      </c>
      <c r="W274" s="51">
        <v>36</v>
      </c>
      <c r="X274" s="72">
        <f t="shared" si="4"/>
        <v>-0.0248538011695906</v>
      </c>
      <c r="Y274" s="102"/>
      <c r="Z274" s="51" t="s">
        <v>33</v>
      </c>
      <c r="AA274" s="51">
        <v>800</v>
      </c>
      <c r="AB274" s="51">
        <v>3572</v>
      </c>
    </row>
    <row r="275" s="80" customFormat="1" spans="1:28">
      <c r="A275" s="51">
        <v>273</v>
      </c>
      <c r="B275" s="51">
        <v>12108</v>
      </c>
      <c r="C275" s="51" t="s">
        <v>422</v>
      </c>
      <c r="D275" s="51">
        <v>573</v>
      </c>
      <c r="E275" s="52" t="s">
        <v>423</v>
      </c>
      <c r="F275" s="51" t="s">
        <v>69</v>
      </c>
      <c r="G275" s="51">
        <v>0.8</v>
      </c>
      <c r="H275" s="95">
        <v>3.25283</v>
      </c>
      <c r="I275" s="95">
        <v>3.924521</v>
      </c>
      <c r="J275" s="95">
        <v>0.866268290000017</v>
      </c>
      <c r="K275" s="95">
        <v>0.87830604</v>
      </c>
      <c r="L275" s="51">
        <v>582</v>
      </c>
      <c r="M275" s="53">
        <v>668</v>
      </c>
      <c r="N275" s="95">
        <v>55.89</v>
      </c>
      <c r="O275" s="95">
        <v>58.7503143712575</v>
      </c>
      <c r="P275" s="53">
        <v>469</v>
      </c>
      <c r="Q275" s="53">
        <v>553</v>
      </c>
      <c r="R275" s="51">
        <v>17</v>
      </c>
      <c r="S275" s="51">
        <v>26</v>
      </c>
      <c r="T275" s="102">
        <v>9</v>
      </c>
      <c r="U275" s="105">
        <v>12</v>
      </c>
      <c r="V275" s="51">
        <v>-72</v>
      </c>
      <c r="W275" s="51">
        <v>0</v>
      </c>
      <c r="X275" s="72">
        <f t="shared" si="4"/>
        <v>0.17910447761194</v>
      </c>
      <c r="Y275" s="102"/>
      <c r="Z275" s="51" t="s">
        <v>43</v>
      </c>
      <c r="AA275" s="51">
        <v>750</v>
      </c>
      <c r="AB275" s="102">
        <v>2835</v>
      </c>
    </row>
    <row r="276" s="80" customFormat="1" spans="1:28">
      <c r="A276" s="51">
        <v>274</v>
      </c>
      <c r="B276" s="51">
        <v>12446</v>
      </c>
      <c r="C276" s="51" t="s">
        <v>424</v>
      </c>
      <c r="D276" s="51">
        <v>573</v>
      </c>
      <c r="E276" s="52" t="s">
        <v>423</v>
      </c>
      <c r="F276" s="51" t="s">
        <v>69</v>
      </c>
      <c r="G276" s="51">
        <v>0.5</v>
      </c>
      <c r="H276" s="95">
        <v>2.962799</v>
      </c>
      <c r="I276" s="95">
        <v>2.738197</v>
      </c>
      <c r="J276" s="95">
        <v>0.73769963667999</v>
      </c>
      <c r="K276" s="95">
        <v>0.55068981</v>
      </c>
      <c r="L276" s="51">
        <v>685</v>
      </c>
      <c r="M276" s="53">
        <v>664</v>
      </c>
      <c r="N276" s="95">
        <v>43.25</v>
      </c>
      <c r="O276" s="95">
        <v>41.237906626506</v>
      </c>
      <c r="P276" s="53">
        <v>437</v>
      </c>
      <c r="Q276" s="53">
        <v>500</v>
      </c>
      <c r="R276" s="51">
        <v>30</v>
      </c>
      <c r="S276" s="51">
        <v>29</v>
      </c>
      <c r="T276" s="51">
        <v>-1</v>
      </c>
      <c r="U276" s="105">
        <v>12</v>
      </c>
      <c r="V276" s="51">
        <v>-51</v>
      </c>
      <c r="W276" s="51">
        <v>0</v>
      </c>
      <c r="X276" s="72">
        <f t="shared" si="4"/>
        <v>0.1441647597254</v>
      </c>
      <c r="Y276" s="102"/>
      <c r="Z276" s="51" t="s">
        <v>43</v>
      </c>
      <c r="AA276" s="51">
        <v>750</v>
      </c>
      <c r="AB276" s="102">
        <v>2835</v>
      </c>
    </row>
    <row r="277" s="80" customFormat="1" spans="1:28">
      <c r="A277" s="51">
        <v>275</v>
      </c>
      <c r="B277" s="51">
        <v>5501</v>
      </c>
      <c r="C277" s="51" t="s">
        <v>425</v>
      </c>
      <c r="D277" s="51">
        <v>573</v>
      </c>
      <c r="E277" s="52" t="s">
        <v>423</v>
      </c>
      <c r="F277" s="51" t="s">
        <v>69</v>
      </c>
      <c r="G277" s="51">
        <v>9</v>
      </c>
      <c r="H277" s="95">
        <v>6.512741</v>
      </c>
      <c r="I277" s="95">
        <v>5.275726</v>
      </c>
      <c r="J277" s="95">
        <v>1.78961068445897</v>
      </c>
      <c r="K277" s="95">
        <v>1.13552544</v>
      </c>
      <c r="L277" s="51">
        <v>1160</v>
      </c>
      <c r="M277" s="53">
        <v>985</v>
      </c>
      <c r="N277" s="95">
        <v>56.04</v>
      </c>
      <c r="O277" s="95">
        <v>53.5606700507614</v>
      </c>
      <c r="P277" s="53">
        <v>661</v>
      </c>
      <c r="Q277" s="53">
        <v>721</v>
      </c>
      <c r="R277" s="51">
        <v>30</v>
      </c>
      <c r="S277" s="51">
        <v>31</v>
      </c>
      <c r="T277" s="102">
        <v>1</v>
      </c>
      <c r="U277" s="51">
        <v>6</v>
      </c>
      <c r="V277" s="51">
        <v>-54</v>
      </c>
      <c r="W277" s="51">
        <v>0</v>
      </c>
      <c r="X277" s="72">
        <f t="shared" si="4"/>
        <v>0.0907715582450832</v>
      </c>
      <c r="Y277" s="102"/>
      <c r="Z277" s="51" t="s">
        <v>43</v>
      </c>
      <c r="AA277" s="51">
        <v>750</v>
      </c>
      <c r="AB277" s="102">
        <v>2835</v>
      </c>
    </row>
    <row r="278" s="80" customFormat="1" spans="1:28">
      <c r="A278" s="51">
        <v>276</v>
      </c>
      <c r="B278" s="51">
        <v>10186</v>
      </c>
      <c r="C278" s="51" t="s">
        <v>426</v>
      </c>
      <c r="D278" s="51">
        <v>572</v>
      </c>
      <c r="E278" s="52" t="s">
        <v>224</v>
      </c>
      <c r="F278" s="51" t="s">
        <v>31</v>
      </c>
      <c r="G278" s="51">
        <v>4.3</v>
      </c>
      <c r="H278" s="95">
        <v>3.29906</v>
      </c>
      <c r="I278" s="95">
        <v>3.790602</v>
      </c>
      <c r="J278" s="95">
        <v>0.855947508503944</v>
      </c>
      <c r="K278" s="95">
        <v>0.80188492</v>
      </c>
      <c r="L278" s="51">
        <v>416</v>
      </c>
      <c r="M278" s="53">
        <v>414</v>
      </c>
      <c r="N278" s="95">
        <v>79.3</v>
      </c>
      <c r="O278" s="95">
        <v>91.5604347826087</v>
      </c>
      <c r="P278" s="53">
        <v>392</v>
      </c>
      <c r="Q278" s="53">
        <v>441</v>
      </c>
      <c r="R278" s="51">
        <v>26</v>
      </c>
      <c r="S278" s="51">
        <v>29</v>
      </c>
      <c r="T278" s="102">
        <v>3</v>
      </c>
      <c r="U278" s="51">
        <v>6</v>
      </c>
      <c r="V278" s="51">
        <v>-43</v>
      </c>
      <c r="W278" s="51">
        <v>0</v>
      </c>
      <c r="X278" s="72">
        <f t="shared" si="4"/>
        <v>0.125</v>
      </c>
      <c r="Y278" s="102"/>
      <c r="Z278" s="51" t="s">
        <v>43</v>
      </c>
      <c r="AA278" s="51">
        <v>750</v>
      </c>
      <c r="AB278" s="102">
        <v>2606</v>
      </c>
    </row>
    <row r="279" s="80" customFormat="1" spans="1:28">
      <c r="A279" s="51">
        <v>277</v>
      </c>
      <c r="B279" s="51">
        <v>6390</v>
      </c>
      <c r="C279" s="51" t="s">
        <v>427</v>
      </c>
      <c r="D279" s="51">
        <v>572</v>
      </c>
      <c r="E279" s="52" t="s">
        <v>224</v>
      </c>
      <c r="F279" s="51" t="s">
        <v>31</v>
      </c>
      <c r="G279" s="51">
        <v>7.5</v>
      </c>
      <c r="H279" s="95">
        <v>4.304658</v>
      </c>
      <c r="I279" s="95">
        <v>2.630311</v>
      </c>
      <c r="J279" s="95">
        <v>1.13139256425193</v>
      </c>
      <c r="K279" s="95">
        <v>0.69532491</v>
      </c>
      <c r="L279" s="51">
        <v>479</v>
      </c>
      <c r="M279" s="53">
        <v>486</v>
      </c>
      <c r="N279" s="95">
        <v>89.87</v>
      </c>
      <c r="O279" s="95">
        <v>54.1216255144033</v>
      </c>
      <c r="P279" s="53">
        <v>451</v>
      </c>
      <c r="Q279" s="53">
        <v>488</v>
      </c>
      <c r="R279" s="51">
        <v>26</v>
      </c>
      <c r="S279" s="51">
        <v>28</v>
      </c>
      <c r="T279" s="102">
        <v>2</v>
      </c>
      <c r="U279" s="51">
        <v>6</v>
      </c>
      <c r="V279" s="51">
        <v>-31</v>
      </c>
      <c r="W279" s="51">
        <v>0</v>
      </c>
      <c r="X279" s="72">
        <f t="shared" si="4"/>
        <v>0.082039911308204</v>
      </c>
      <c r="Y279" s="102"/>
      <c r="Z279" s="51" t="s">
        <v>43</v>
      </c>
      <c r="AA279" s="51">
        <v>750</v>
      </c>
      <c r="AB279" s="102">
        <v>2606</v>
      </c>
    </row>
    <row r="280" s="80" customFormat="1" spans="1:28">
      <c r="A280" s="51">
        <v>278</v>
      </c>
      <c r="B280" s="51">
        <v>8731</v>
      </c>
      <c r="C280" s="51" t="s">
        <v>428</v>
      </c>
      <c r="D280" s="51">
        <v>572</v>
      </c>
      <c r="E280" s="52" t="s">
        <v>224</v>
      </c>
      <c r="F280" s="51" t="s">
        <v>31</v>
      </c>
      <c r="G280" s="51">
        <v>6.3</v>
      </c>
      <c r="H280" s="95">
        <v>4.182697</v>
      </c>
      <c r="I280" s="95">
        <v>3.347431</v>
      </c>
      <c r="J280" s="95">
        <v>1.02496834266198</v>
      </c>
      <c r="K280" s="95">
        <v>0.91762424</v>
      </c>
      <c r="L280" s="51">
        <v>469</v>
      </c>
      <c r="M280" s="53">
        <v>476</v>
      </c>
      <c r="N280" s="95">
        <v>89.06</v>
      </c>
      <c r="O280" s="95">
        <v>70.3241806722689</v>
      </c>
      <c r="P280" s="53">
        <v>452</v>
      </c>
      <c r="Q280" s="53">
        <v>471</v>
      </c>
      <c r="R280" s="51">
        <v>27</v>
      </c>
      <c r="S280" s="51">
        <v>28</v>
      </c>
      <c r="T280" s="102">
        <v>1</v>
      </c>
      <c r="U280" s="51">
        <v>6</v>
      </c>
      <c r="V280" s="51">
        <v>-13</v>
      </c>
      <c r="W280" s="51">
        <v>0</v>
      </c>
      <c r="X280" s="72">
        <f t="shared" si="4"/>
        <v>0.0420353982300885</v>
      </c>
      <c r="Y280" s="102"/>
      <c r="Z280" s="51" t="s">
        <v>43</v>
      </c>
      <c r="AA280" s="51">
        <v>750</v>
      </c>
      <c r="AB280" s="102">
        <v>2606</v>
      </c>
    </row>
    <row r="281" s="80" customFormat="1" spans="1:28">
      <c r="A281" s="51">
        <v>279</v>
      </c>
      <c r="B281" s="51">
        <v>8038</v>
      </c>
      <c r="C281" s="51" t="s">
        <v>429</v>
      </c>
      <c r="D281" s="51">
        <v>730</v>
      </c>
      <c r="E281" s="52" t="s">
        <v>148</v>
      </c>
      <c r="F281" s="51" t="s">
        <v>42</v>
      </c>
      <c r="G281" s="51">
        <v>6.8</v>
      </c>
      <c r="H281" s="95">
        <v>6.409652</v>
      </c>
      <c r="I281" s="95">
        <v>5.288728</v>
      </c>
      <c r="J281" s="95">
        <v>1.87475050218399</v>
      </c>
      <c r="K281" s="95">
        <v>1.27734256</v>
      </c>
      <c r="L281" s="51">
        <v>819</v>
      </c>
      <c r="M281" s="53">
        <v>736</v>
      </c>
      <c r="N281" s="95">
        <v>78.26</v>
      </c>
      <c r="O281" s="95">
        <v>71.8577173913043</v>
      </c>
      <c r="P281" s="53">
        <v>528</v>
      </c>
      <c r="Q281" s="53">
        <v>517</v>
      </c>
      <c r="R281" s="51">
        <v>26</v>
      </c>
      <c r="S281" s="51">
        <v>27</v>
      </c>
      <c r="T281" s="51">
        <v>1</v>
      </c>
      <c r="U281" s="51">
        <v>6</v>
      </c>
      <c r="V281" s="51">
        <v>17</v>
      </c>
      <c r="W281" s="51">
        <v>36</v>
      </c>
      <c r="X281" s="72">
        <f t="shared" si="4"/>
        <v>-0.0208333333333333</v>
      </c>
      <c r="Y281" s="102"/>
      <c r="Z281" s="51" t="s">
        <v>94</v>
      </c>
      <c r="AA281" s="51">
        <v>850</v>
      </c>
      <c r="AB281" s="51">
        <v>4159</v>
      </c>
    </row>
    <row r="282" s="80" customFormat="1" spans="1:28">
      <c r="A282" s="51">
        <v>280</v>
      </c>
      <c r="B282" s="51">
        <v>11120</v>
      </c>
      <c r="C282" s="51" t="s">
        <v>430</v>
      </c>
      <c r="D282" s="51">
        <v>753</v>
      </c>
      <c r="E282" s="52" t="s">
        <v>220</v>
      </c>
      <c r="F282" s="51" t="s">
        <v>69</v>
      </c>
      <c r="G282" s="51">
        <v>1.5</v>
      </c>
      <c r="H282" s="95">
        <v>4.202521</v>
      </c>
      <c r="I282" s="95">
        <v>3.853566</v>
      </c>
      <c r="J282" s="95">
        <v>1.21979005940398</v>
      </c>
      <c r="K282" s="95">
        <v>0.88801814</v>
      </c>
      <c r="L282" s="51">
        <v>494</v>
      </c>
      <c r="M282" s="53">
        <v>478</v>
      </c>
      <c r="N282" s="95">
        <v>85.07</v>
      </c>
      <c r="O282" s="95">
        <v>80.6185355648536</v>
      </c>
      <c r="P282" s="53">
        <v>443</v>
      </c>
      <c r="Q282" s="53">
        <v>434</v>
      </c>
      <c r="R282" s="51">
        <v>27</v>
      </c>
      <c r="S282" s="51">
        <v>29</v>
      </c>
      <c r="T282" s="51">
        <v>2</v>
      </c>
      <c r="U282" s="51">
        <v>8</v>
      </c>
      <c r="V282" s="51">
        <v>17</v>
      </c>
      <c r="W282" s="51">
        <v>40</v>
      </c>
      <c r="X282" s="72">
        <f t="shared" si="4"/>
        <v>-0.0203160270880361</v>
      </c>
      <c r="Y282" s="102"/>
      <c r="Z282" s="51" t="s">
        <v>28</v>
      </c>
      <c r="AA282" s="51">
        <v>700</v>
      </c>
      <c r="AB282" s="51">
        <v>1515</v>
      </c>
    </row>
    <row r="283" s="80" customFormat="1" spans="1:28">
      <c r="A283" s="51">
        <v>281</v>
      </c>
      <c r="B283" s="51">
        <v>995987</v>
      </c>
      <c r="C283" s="51" t="s">
        <v>431</v>
      </c>
      <c r="D283" s="51">
        <v>571</v>
      </c>
      <c r="E283" s="52" t="s">
        <v>432</v>
      </c>
      <c r="F283" s="51" t="s">
        <v>60</v>
      </c>
      <c r="G283" s="51">
        <v>3</v>
      </c>
      <c r="H283" s="95">
        <v>11.37769</v>
      </c>
      <c r="I283" s="95">
        <v>11.649536</v>
      </c>
      <c r="J283" s="95">
        <v>3.272868</v>
      </c>
      <c r="K283" s="95">
        <v>2.80401411</v>
      </c>
      <c r="L283" s="51">
        <v>1069</v>
      </c>
      <c r="M283" s="53">
        <v>1295</v>
      </c>
      <c r="N283" s="95">
        <v>79.97</v>
      </c>
      <c r="O283" s="95">
        <v>89.957806949807</v>
      </c>
      <c r="P283" s="53">
        <v>689</v>
      </c>
      <c r="Q283" s="53">
        <v>800</v>
      </c>
      <c r="R283" s="51">
        <v>26</v>
      </c>
      <c r="S283" s="51">
        <v>29</v>
      </c>
      <c r="T283" s="102">
        <v>3</v>
      </c>
      <c r="U283" s="51">
        <v>6</v>
      </c>
      <c r="V283" s="51">
        <v>-105</v>
      </c>
      <c r="W283" s="51">
        <v>0</v>
      </c>
      <c r="X283" s="72">
        <f t="shared" si="4"/>
        <v>0.161103047895501</v>
      </c>
      <c r="Y283" s="102"/>
      <c r="Z283" s="51" t="s">
        <v>57</v>
      </c>
      <c r="AA283" s="51">
        <v>900</v>
      </c>
      <c r="AB283" s="102">
        <v>5663</v>
      </c>
    </row>
    <row r="284" s="80" customFormat="1" spans="1:28">
      <c r="A284" s="51">
        <v>282</v>
      </c>
      <c r="B284" s="51">
        <v>12216</v>
      </c>
      <c r="C284" s="51" t="s">
        <v>433</v>
      </c>
      <c r="D284" s="51">
        <v>571</v>
      </c>
      <c r="E284" s="52" t="s">
        <v>432</v>
      </c>
      <c r="F284" s="51" t="s">
        <v>69</v>
      </c>
      <c r="G284" s="51">
        <v>0.7</v>
      </c>
      <c r="H284" s="95">
        <v>6.604967</v>
      </c>
      <c r="I284" s="95">
        <v>6.663773</v>
      </c>
      <c r="J284" s="95">
        <v>1.97519952153849</v>
      </c>
      <c r="K284" s="95">
        <v>1.71147444</v>
      </c>
      <c r="L284" s="51">
        <v>774</v>
      </c>
      <c r="M284" s="53">
        <v>920</v>
      </c>
      <c r="N284" s="95">
        <v>85.34</v>
      </c>
      <c r="O284" s="95">
        <v>72.4323152173913</v>
      </c>
      <c r="P284" s="53">
        <v>562</v>
      </c>
      <c r="Q284" s="53">
        <v>629</v>
      </c>
      <c r="R284" s="51">
        <v>27</v>
      </c>
      <c r="S284" s="51">
        <v>27</v>
      </c>
      <c r="T284" s="102">
        <v>0</v>
      </c>
      <c r="U284" s="105">
        <v>12</v>
      </c>
      <c r="V284" s="51">
        <v>-55</v>
      </c>
      <c r="W284" s="51">
        <v>0</v>
      </c>
      <c r="X284" s="72">
        <f t="shared" si="4"/>
        <v>0.119217081850534</v>
      </c>
      <c r="Y284" s="102"/>
      <c r="Z284" s="51" t="s">
        <v>57</v>
      </c>
      <c r="AA284" s="51">
        <v>900</v>
      </c>
      <c r="AB284" s="102">
        <v>5663</v>
      </c>
    </row>
    <row r="285" s="80" customFormat="1" spans="1:28">
      <c r="A285" s="51">
        <v>283</v>
      </c>
      <c r="B285" s="51">
        <v>6454</v>
      </c>
      <c r="C285" s="51" t="s">
        <v>434</v>
      </c>
      <c r="D285" s="51">
        <v>571</v>
      </c>
      <c r="E285" s="52" t="s">
        <v>432</v>
      </c>
      <c r="F285" s="51" t="s">
        <v>69</v>
      </c>
      <c r="G285" s="51">
        <v>8.4</v>
      </c>
      <c r="H285" s="95">
        <v>12.647812</v>
      </c>
      <c r="I285" s="95">
        <v>9.588553</v>
      </c>
      <c r="J285" s="95">
        <v>3.35016464750488</v>
      </c>
      <c r="K285" s="95">
        <v>2.32065146</v>
      </c>
      <c r="L285" s="51">
        <v>968</v>
      </c>
      <c r="M285" s="53">
        <v>1044</v>
      </c>
      <c r="N285" s="95">
        <v>130.66</v>
      </c>
      <c r="O285" s="95">
        <v>91.844377394636</v>
      </c>
      <c r="P285" s="53">
        <v>692</v>
      </c>
      <c r="Q285" s="53">
        <v>712</v>
      </c>
      <c r="R285" s="51">
        <v>26</v>
      </c>
      <c r="S285" s="51">
        <v>26</v>
      </c>
      <c r="T285" s="102">
        <v>0</v>
      </c>
      <c r="U285" s="51">
        <v>6</v>
      </c>
      <c r="V285" s="51">
        <v>-14</v>
      </c>
      <c r="W285" s="51">
        <v>0</v>
      </c>
      <c r="X285" s="72">
        <f t="shared" si="4"/>
        <v>0.0289017341040462</v>
      </c>
      <c r="Y285" s="102"/>
      <c r="Z285" s="51" t="s">
        <v>57</v>
      </c>
      <c r="AA285" s="51">
        <v>900</v>
      </c>
      <c r="AB285" s="102">
        <v>5663</v>
      </c>
    </row>
    <row r="286" s="80" customFormat="1" spans="1:28">
      <c r="A286" s="51">
        <v>284</v>
      </c>
      <c r="B286" s="51">
        <v>12482</v>
      </c>
      <c r="C286" s="51" t="s">
        <v>435</v>
      </c>
      <c r="D286" s="51">
        <v>359</v>
      </c>
      <c r="E286" s="52" t="s">
        <v>382</v>
      </c>
      <c r="F286" s="51" t="s">
        <v>42</v>
      </c>
      <c r="G286" s="51">
        <v>0.5</v>
      </c>
      <c r="H286" s="95">
        <v>5.605271</v>
      </c>
      <c r="I286" s="95">
        <v>3.986905</v>
      </c>
      <c r="J286" s="95">
        <v>1.57292666726343</v>
      </c>
      <c r="K286" s="95">
        <v>1.01189132</v>
      </c>
      <c r="L286" s="51">
        <v>1249</v>
      </c>
      <c r="M286" s="53">
        <v>983</v>
      </c>
      <c r="N286" s="95">
        <v>44.86</v>
      </c>
      <c r="O286" s="95">
        <v>40.5585452695829</v>
      </c>
      <c r="P286" s="53">
        <v>674</v>
      </c>
      <c r="Q286" s="53">
        <v>643</v>
      </c>
      <c r="R286" s="51">
        <v>30</v>
      </c>
      <c r="S286" s="51">
        <v>30</v>
      </c>
      <c r="T286" s="51">
        <v>0</v>
      </c>
      <c r="U286" s="51">
        <v>12</v>
      </c>
      <c r="V286" s="51">
        <v>43</v>
      </c>
      <c r="W286" s="51">
        <v>18</v>
      </c>
      <c r="X286" s="72">
        <f t="shared" si="4"/>
        <v>-0.0459940652818991</v>
      </c>
      <c r="Y286" s="102" t="s">
        <v>32</v>
      </c>
      <c r="Z286" s="51" t="s">
        <v>94</v>
      </c>
      <c r="AA286" s="51">
        <v>850</v>
      </c>
      <c r="AB286" s="51">
        <v>4188</v>
      </c>
    </row>
    <row r="287" s="80" customFormat="1" spans="1:30">
      <c r="A287" s="51">
        <v>285</v>
      </c>
      <c r="B287" s="51">
        <v>11537</v>
      </c>
      <c r="C287" s="51" t="s">
        <v>436</v>
      </c>
      <c r="D287" s="51">
        <v>570</v>
      </c>
      <c r="E287" s="52" t="s">
        <v>437</v>
      </c>
      <c r="F287" s="51" t="s">
        <v>42</v>
      </c>
      <c r="G287" s="51">
        <v>1.6</v>
      </c>
      <c r="H287" s="95">
        <v>0.915787</v>
      </c>
      <c r="I287" s="95">
        <v>4.069807</v>
      </c>
      <c r="J287" s="95">
        <v>0.18834049629597</v>
      </c>
      <c r="K287" s="95">
        <v>0.90803469</v>
      </c>
      <c r="L287" s="51">
        <v>134</v>
      </c>
      <c r="M287" s="53">
        <v>631</v>
      </c>
      <c r="N287" s="95">
        <v>68.34</v>
      </c>
      <c r="O287" s="95">
        <v>64.4977337559429</v>
      </c>
      <c r="P287" s="53">
        <v>181</v>
      </c>
      <c r="Q287" s="53">
        <v>624</v>
      </c>
      <c r="R287" s="51">
        <v>5</v>
      </c>
      <c r="S287" s="51">
        <v>28</v>
      </c>
      <c r="T287" s="51">
        <v>23</v>
      </c>
      <c r="U287" s="51">
        <v>8</v>
      </c>
      <c r="V287" s="51">
        <v>-435</v>
      </c>
      <c r="W287" s="51">
        <v>0</v>
      </c>
      <c r="X287" s="72">
        <f t="shared" si="4"/>
        <v>2.4475138121547</v>
      </c>
      <c r="Y287" s="102"/>
      <c r="Z287" s="51" t="s">
        <v>43</v>
      </c>
      <c r="AA287" s="51">
        <v>750</v>
      </c>
      <c r="AB287" s="102">
        <v>2143</v>
      </c>
      <c r="AC287" s="104">
        <f>VLOOKUP(B287,'[2]各门店员工动销考核（12.31）'!$B$1:$X$65536,23,0)</f>
        <v>-0.608225108225108</v>
      </c>
      <c r="AD287" s="80" t="e">
        <f>VLOOKUP(D287,#REF!,12,0)</f>
        <v>#REF!</v>
      </c>
    </row>
    <row r="288" s="80" customFormat="1" spans="1:30">
      <c r="A288" s="51">
        <v>286</v>
      </c>
      <c r="B288" s="51">
        <v>12147</v>
      </c>
      <c r="C288" s="51" t="s">
        <v>438</v>
      </c>
      <c r="D288" s="51">
        <v>570</v>
      </c>
      <c r="E288" s="52" t="s">
        <v>437</v>
      </c>
      <c r="F288" s="51" t="s">
        <v>42</v>
      </c>
      <c r="G288" s="51">
        <v>0.8</v>
      </c>
      <c r="H288" s="95">
        <v>2.330192</v>
      </c>
      <c r="I288" s="95">
        <v>2.61067</v>
      </c>
      <c r="J288" s="95">
        <v>0.68408967904836</v>
      </c>
      <c r="K288" s="95">
        <v>0.62333114</v>
      </c>
      <c r="L288" s="51">
        <v>473</v>
      </c>
      <c r="M288" s="53">
        <v>545</v>
      </c>
      <c r="N288" s="95">
        <v>49.26</v>
      </c>
      <c r="O288" s="95">
        <v>47.9022018348624</v>
      </c>
      <c r="P288" s="53">
        <v>380</v>
      </c>
      <c r="Q288" s="53">
        <v>479</v>
      </c>
      <c r="R288" s="51">
        <v>27</v>
      </c>
      <c r="S288" s="51">
        <v>27</v>
      </c>
      <c r="T288" s="51">
        <v>0</v>
      </c>
      <c r="U288" s="105">
        <v>12</v>
      </c>
      <c r="V288" s="51">
        <v>-87</v>
      </c>
      <c r="W288" s="51">
        <v>0</v>
      </c>
      <c r="X288" s="72">
        <f t="shared" si="4"/>
        <v>0.260526315789474</v>
      </c>
      <c r="Y288" s="102"/>
      <c r="Z288" s="51" t="s">
        <v>43</v>
      </c>
      <c r="AA288" s="51">
        <v>750</v>
      </c>
      <c r="AB288" s="102">
        <v>2143</v>
      </c>
      <c r="AC288" s="104">
        <f>VLOOKUP(B288,'[2]各门店员工动销考核（12.31）'!$B$1:$X$65536,23,0)</f>
        <v>-0.128440366972477</v>
      </c>
      <c r="AD288" s="80" t="e">
        <f>VLOOKUP(D288,#REF!,12,0)</f>
        <v>#REF!</v>
      </c>
    </row>
    <row r="289" s="80" customFormat="1" spans="1:28">
      <c r="A289" s="51">
        <v>287</v>
      </c>
      <c r="B289" s="51">
        <v>12451</v>
      </c>
      <c r="C289" s="51" t="s">
        <v>439</v>
      </c>
      <c r="D289" s="51">
        <v>570</v>
      </c>
      <c r="E289" s="52" t="s">
        <v>437</v>
      </c>
      <c r="F289" s="51" t="s">
        <v>42</v>
      </c>
      <c r="G289" s="51">
        <v>0.5</v>
      </c>
      <c r="H289" s="95">
        <v>2.014954</v>
      </c>
      <c r="I289" s="95">
        <v>2.395387</v>
      </c>
      <c r="J289" s="95">
        <v>0.563637720828052</v>
      </c>
      <c r="K289" s="95">
        <v>0.59431428</v>
      </c>
      <c r="L289" s="51">
        <v>628</v>
      </c>
      <c r="M289" s="53">
        <v>560</v>
      </c>
      <c r="N289" s="95">
        <v>32.42</v>
      </c>
      <c r="O289" s="95">
        <v>42.7747678571429</v>
      </c>
      <c r="P289" s="53">
        <v>430</v>
      </c>
      <c r="Q289" s="53">
        <v>480</v>
      </c>
      <c r="R289" s="51">
        <v>29</v>
      </c>
      <c r="S289" s="51">
        <v>28</v>
      </c>
      <c r="T289" s="51">
        <v>-1</v>
      </c>
      <c r="U289" s="105">
        <v>12</v>
      </c>
      <c r="V289" s="51">
        <v>-38</v>
      </c>
      <c r="W289" s="51">
        <v>0</v>
      </c>
      <c r="X289" s="72">
        <f t="shared" si="4"/>
        <v>0.116279069767442</v>
      </c>
      <c r="Y289" s="102"/>
      <c r="Z289" s="51" t="s">
        <v>43</v>
      </c>
      <c r="AA289" s="51">
        <v>750</v>
      </c>
      <c r="AB289" s="102">
        <v>2143</v>
      </c>
    </row>
    <row r="290" s="80" customFormat="1" spans="1:30">
      <c r="A290" s="51">
        <v>288</v>
      </c>
      <c r="B290" s="51">
        <v>12184</v>
      </c>
      <c r="C290" s="51" t="s">
        <v>440</v>
      </c>
      <c r="D290" s="51">
        <v>549</v>
      </c>
      <c r="E290" s="52" t="s">
        <v>441</v>
      </c>
      <c r="F290" s="51" t="s">
        <v>60</v>
      </c>
      <c r="G290" s="51">
        <v>0.8</v>
      </c>
      <c r="H290" s="95">
        <v>3.66072</v>
      </c>
      <c r="I290" s="95">
        <v>3.048154</v>
      </c>
      <c r="J290" s="95">
        <v>0.85280506322404</v>
      </c>
      <c r="K290" s="95">
        <v>0.77101242</v>
      </c>
      <c r="L290" s="51">
        <v>447</v>
      </c>
      <c r="M290" s="53">
        <v>447</v>
      </c>
      <c r="N290" s="95">
        <v>81.9</v>
      </c>
      <c r="O290" s="95">
        <v>68.1913646532439</v>
      </c>
      <c r="P290" s="53">
        <v>368</v>
      </c>
      <c r="Q290" s="53">
        <v>445</v>
      </c>
      <c r="R290" s="51">
        <v>26</v>
      </c>
      <c r="S290" s="51">
        <v>28</v>
      </c>
      <c r="T290" s="51">
        <v>2</v>
      </c>
      <c r="U290" s="105">
        <v>12</v>
      </c>
      <c r="V290" s="51">
        <v>-65</v>
      </c>
      <c r="W290" s="51">
        <v>0</v>
      </c>
      <c r="X290" s="72">
        <f t="shared" si="4"/>
        <v>0.209239130434783</v>
      </c>
      <c r="Y290" s="102"/>
      <c r="Z290" s="51" t="s">
        <v>43</v>
      </c>
      <c r="AA290" s="51">
        <v>750</v>
      </c>
      <c r="AB290" s="102">
        <v>2031</v>
      </c>
      <c r="AC290" s="104">
        <f>VLOOKUP(B290,'[2]各门店员工动销考核（12.31）'!$B$1:$X$65536,23,0)</f>
        <v>-0.152073732718894</v>
      </c>
      <c r="AD290" s="80" t="e">
        <f>VLOOKUP(D290,#REF!,12,0)</f>
        <v>#REF!</v>
      </c>
    </row>
    <row r="291" s="80" customFormat="1" spans="1:28">
      <c r="A291" s="51">
        <v>289</v>
      </c>
      <c r="B291" s="51">
        <v>7947</v>
      </c>
      <c r="C291" s="51" t="s">
        <v>442</v>
      </c>
      <c r="D291" s="51">
        <v>549</v>
      </c>
      <c r="E291" s="52" t="s">
        <v>441</v>
      </c>
      <c r="F291" s="51" t="s">
        <v>60</v>
      </c>
      <c r="G291" s="51">
        <v>6.5</v>
      </c>
      <c r="H291" s="95">
        <v>4.306597</v>
      </c>
      <c r="I291" s="95">
        <v>3.364956</v>
      </c>
      <c r="J291" s="95">
        <v>1.17588845783898</v>
      </c>
      <c r="K291" s="95">
        <v>0.80914733</v>
      </c>
      <c r="L291" s="51">
        <v>456</v>
      </c>
      <c r="M291" s="53">
        <v>459</v>
      </c>
      <c r="N291" s="95">
        <v>94.44</v>
      </c>
      <c r="O291" s="95">
        <v>73.3105882352941</v>
      </c>
      <c r="P291" s="53">
        <v>450</v>
      </c>
      <c r="Q291" s="53">
        <v>441</v>
      </c>
      <c r="R291" s="51">
        <v>21</v>
      </c>
      <c r="S291" s="51">
        <v>25</v>
      </c>
      <c r="T291" s="51">
        <v>4</v>
      </c>
      <c r="U291" s="51">
        <v>6</v>
      </c>
      <c r="V291" s="51">
        <v>15</v>
      </c>
      <c r="W291" s="51">
        <v>36</v>
      </c>
      <c r="X291" s="72">
        <f t="shared" si="4"/>
        <v>-0.02</v>
      </c>
      <c r="Y291" s="102"/>
      <c r="Z291" s="51" t="s">
        <v>43</v>
      </c>
      <c r="AA291" s="51">
        <v>750</v>
      </c>
      <c r="AB291" s="51">
        <v>2031</v>
      </c>
    </row>
    <row r="292" s="80" customFormat="1" spans="1:28">
      <c r="A292" s="51">
        <v>290</v>
      </c>
      <c r="B292" s="51">
        <v>10931</v>
      </c>
      <c r="C292" s="51" t="s">
        <v>443</v>
      </c>
      <c r="D292" s="51">
        <v>365</v>
      </c>
      <c r="E292" s="52" t="s">
        <v>248</v>
      </c>
      <c r="F292" s="51" t="s">
        <v>42</v>
      </c>
      <c r="G292" s="51">
        <v>2.8</v>
      </c>
      <c r="H292" s="95">
        <v>6.319376</v>
      </c>
      <c r="I292" s="95">
        <v>5.473718</v>
      </c>
      <c r="J292" s="95">
        <v>1.92964567016174</v>
      </c>
      <c r="K292" s="95">
        <v>1.52988173</v>
      </c>
      <c r="L292" s="51">
        <v>766</v>
      </c>
      <c r="M292" s="53">
        <v>689</v>
      </c>
      <c r="N292" s="95">
        <v>82.48</v>
      </c>
      <c r="O292" s="95">
        <v>79.4443831640058</v>
      </c>
      <c r="P292" s="53">
        <v>565</v>
      </c>
      <c r="Q292" s="53">
        <v>554</v>
      </c>
      <c r="R292" s="51">
        <v>25</v>
      </c>
      <c r="S292" s="51">
        <v>29</v>
      </c>
      <c r="T292" s="51">
        <v>4</v>
      </c>
      <c r="U292" s="51">
        <v>6</v>
      </c>
      <c r="V292" s="51">
        <v>17</v>
      </c>
      <c r="W292" s="51">
        <v>36</v>
      </c>
      <c r="X292" s="72">
        <f t="shared" si="4"/>
        <v>-0.0194690265486726</v>
      </c>
      <c r="Y292" s="102"/>
      <c r="Z292" s="51" t="s">
        <v>33</v>
      </c>
      <c r="AA292" s="51">
        <v>800</v>
      </c>
      <c r="AB292" s="51">
        <v>3470</v>
      </c>
    </row>
    <row r="293" s="80" customFormat="1" spans="1:28">
      <c r="A293" s="51">
        <v>291</v>
      </c>
      <c r="B293" s="51">
        <v>7011</v>
      </c>
      <c r="C293" s="51" t="s">
        <v>444</v>
      </c>
      <c r="D293" s="51">
        <v>721</v>
      </c>
      <c r="E293" s="52" t="s">
        <v>330</v>
      </c>
      <c r="F293" s="51" t="s">
        <v>193</v>
      </c>
      <c r="G293" s="51">
        <v>8</v>
      </c>
      <c r="H293" s="95">
        <v>7.114674</v>
      </c>
      <c r="I293" s="95">
        <v>5.295307</v>
      </c>
      <c r="J293" s="95">
        <v>1.96874092515997</v>
      </c>
      <c r="K293" s="95">
        <v>1.56121868</v>
      </c>
      <c r="L293" s="51">
        <v>983</v>
      </c>
      <c r="M293" s="53">
        <v>849</v>
      </c>
      <c r="N293" s="95">
        <v>72.38</v>
      </c>
      <c r="O293" s="95">
        <v>62.3711071849234</v>
      </c>
      <c r="P293" s="53">
        <v>677</v>
      </c>
      <c r="Q293" s="53">
        <v>667</v>
      </c>
      <c r="R293" s="51">
        <v>28</v>
      </c>
      <c r="S293" s="51">
        <v>30</v>
      </c>
      <c r="T293" s="51">
        <v>2</v>
      </c>
      <c r="U293" s="51">
        <v>6</v>
      </c>
      <c r="V293" s="51">
        <v>16</v>
      </c>
      <c r="W293" s="51">
        <v>36</v>
      </c>
      <c r="X293" s="72">
        <f t="shared" si="4"/>
        <v>-0.0147710487444609</v>
      </c>
      <c r="Y293" s="102"/>
      <c r="Z293" s="51" t="s">
        <v>33</v>
      </c>
      <c r="AA293" s="51">
        <v>800</v>
      </c>
      <c r="AB293" s="51">
        <v>3020</v>
      </c>
    </row>
    <row r="294" s="80" customFormat="1" spans="1:30">
      <c r="A294" s="51">
        <v>292</v>
      </c>
      <c r="B294" s="51">
        <v>6123</v>
      </c>
      <c r="C294" s="51" t="s">
        <v>445</v>
      </c>
      <c r="D294" s="51">
        <v>546</v>
      </c>
      <c r="E294" s="52" t="s">
        <v>446</v>
      </c>
      <c r="F294" s="51" t="s">
        <v>69</v>
      </c>
      <c r="G294" s="51">
        <v>8.6</v>
      </c>
      <c r="H294" s="95">
        <v>6.666768</v>
      </c>
      <c r="I294" s="95">
        <v>6.386269</v>
      </c>
      <c r="J294" s="95">
        <v>1.75595997811451</v>
      </c>
      <c r="K294" s="95">
        <v>1.69906282</v>
      </c>
      <c r="L294" s="51">
        <v>953</v>
      </c>
      <c r="M294" s="53">
        <v>1155</v>
      </c>
      <c r="N294" s="95">
        <v>69.83</v>
      </c>
      <c r="O294" s="95">
        <v>55.2923722943723</v>
      </c>
      <c r="P294" s="53">
        <v>637</v>
      </c>
      <c r="Q294" s="53">
        <v>791</v>
      </c>
      <c r="R294" s="51">
        <v>29</v>
      </c>
      <c r="S294" s="51">
        <v>30</v>
      </c>
      <c r="T294" s="51">
        <v>1</v>
      </c>
      <c r="U294" s="51">
        <v>6</v>
      </c>
      <c r="V294" s="51">
        <v>-148</v>
      </c>
      <c r="W294" s="51">
        <v>0</v>
      </c>
      <c r="X294" s="72">
        <f t="shared" si="4"/>
        <v>0.241758241758242</v>
      </c>
      <c r="Y294" s="102"/>
      <c r="Z294" s="51" t="s">
        <v>94</v>
      </c>
      <c r="AA294" s="51">
        <v>850</v>
      </c>
      <c r="AB294" s="102">
        <v>4765</v>
      </c>
      <c r="AC294" s="104">
        <f>VLOOKUP(B294,'[2]各门店员工动销考核（12.31）'!$B$1:$X$65536,23,0)</f>
        <v>-0.20375</v>
      </c>
      <c r="AD294" s="80" t="e">
        <f>VLOOKUP(D294,#REF!,12,0)</f>
        <v>#REF!</v>
      </c>
    </row>
    <row r="295" s="80" customFormat="1" spans="1:30">
      <c r="A295" s="51">
        <v>293</v>
      </c>
      <c r="B295" s="51">
        <v>10849</v>
      </c>
      <c r="C295" s="51" t="s">
        <v>447</v>
      </c>
      <c r="D295" s="51">
        <v>546</v>
      </c>
      <c r="E295" s="52" t="s">
        <v>446</v>
      </c>
      <c r="F295" s="51" t="s">
        <v>69</v>
      </c>
      <c r="G295" s="51">
        <v>2.6</v>
      </c>
      <c r="H295" s="95">
        <v>6.582126</v>
      </c>
      <c r="I295" s="95">
        <v>7.431654</v>
      </c>
      <c r="J295" s="95">
        <v>2.12433852545456</v>
      </c>
      <c r="K295" s="95">
        <v>2.18567469</v>
      </c>
      <c r="L295" s="51">
        <v>1017</v>
      </c>
      <c r="M295" s="53">
        <v>1197</v>
      </c>
      <c r="N295" s="95">
        <v>64.71</v>
      </c>
      <c r="O295" s="95">
        <v>62.085664160401</v>
      </c>
      <c r="P295" s="53">
        <v>639</v>
      </c>
      <c r="Q295" s="53">
        <v>783</v>
      </c>
      <c r="R295" s="51">
        <v>25</v>
      </c>
      <c r="S295" s="51">
        <v>31</v>
      </c>
      <c r="T295" s="51">
        <v>6</v>
      </c>
      <c r="U295" s="51">
        <v>6</v>
      </c>
      <c r="V295" s="51">
        <v>-138</v>
      </c>
      <c r="W295" s="51">
        <v>0</v>
      </c>
      <c r="X295" s="72">
        <f t="shared" si="4"/>
        <v>0.225352112676056</v>
      </c>
      <c r="Y295" s="102"/>
      <c r="Z295" s="51" t="s">
        <v>94</v>
      </c>
      <c r="AA295" s="51">
        <v>850</v>
      </c>
      <c r="AB295" s="102">
        <v>4765</v>
      </c>
      <c r="AD295" s="80" t="e">
        <f>VLOOKUP(D295,#REF!,12,0)</f>
        <v>#REF!</v>
      </c>
    </row>
    <row r="296" s="80" customFormat="1" spans="1:28">
      <c r="A296" s="51">
        <v>294</v>
      </c>
      <c r="B296" s="51">
        <v>11872</v>
      </c>
      <c r="C296" s="51" t="s">
        <v>448</v>
      </c>
      <c r="D296" s="51">
        <v>517</v>
      </c>
      <c r="E296" s="52" t="s">
        <v>217</v>
      </c>
      <c r="F296" s="51" t="s">
        <v>31</v>
      </c>
      <c r="G296" s="51">
        <v>0.5</v>
      </c>
      <c r="H296" s="95">
        <v>14.274758</v>
      </c>
      <c r="I296" s="95">
        <v>11.321316</v>
      </c>
      <c r="J296" s="95">
        <v>3.26018915224158</v>
      </c>
      <c r="K296" s="95">
        <v>2.51927548</v>
      </c>
      <c r="L296" s="51">
        <v>1367</v>
      </c>
      <c r="M296" s="53">
        <v>970</v>
      </c>
      <c r="N296" s="95">
        <v>104.29</v>
      </c>
      <c r="O296" s="95">
        <v>116.714597938144</v>
      </c>
      <c r="P296" s="53">
        <v>593</v>
      </c>
      <c r="Q296" s="53">
        <v>562</v>
      </c>
      <c r="R296" s="51">
        <v>26</v>
      </c>
      <c r="S296" s="51">
        <v>27</v>
      </c>
      <c r="T296" s="51">
        <v>1</v>
      </c>
      <c r="U296" s="51">
        <v>12</v>
      </c>
      <c r="V296" s="51">
        <v>43</v>
      </c>
      <c r="W296" s="51">
        <v>36</v>
      </c>
      <c r="X296" s="72">
        <f t="shared" si="4"/>
        <v>-0.0522765598650927</v>
      </c>
      <c r="Y296" s="102"/>
      <c r="Z296" s="51" t="s">
        <v>49</v>
      </c>
      <c r="AA296" s="51">
        <v>950</v>
      </c>
      <c r="AB296" s="51">
        <v>7701</v>
      </c>
    </row>
    <row r="297" s="80" customFormat="1" spans="1:28">
      <c r="A297" s="51">
        <v>295</v>
      </c>
      <c r="B297" s="51">
        <v>12437</v>
      </c>
      <c r="C297" s="51" t="s">
        <v>449</v>
      </c>
      <c r="D297" s="51">
        <v>546</v>
      </c>
      <c r="E297" s="52" t="s">
        <v>446</v>
      </c>
      <c r="F297" s="51" t="s">
        <v>69</v>
      </c>
      <c r="G297" s="95">
        <v>0.421274606798587</v>
      </c>
      <c r="H297" s="95">
        <v>1.842279</v>
      </c>
      <c r="I297" s="95">
        <v>0.73458</v>
      </c>
      <c r="J297" s="95">
        <v>0.611832476127</v>
      </c>
      <c r="K297" s="95">
        <v>0.18476125</v>
      </c>
      <c r="L297" s="51">
        <v>505</v>
      </c>
      <c r="M297" s="53">
        <v>220</v>
      </c>
      <c r="N297" s="95">
        <v>36.4</v>
      </c>
      <c r="O297" s="95">
        <v>33.39</v>
      </c>
      <c r="P297" s="53">
        <v>350</v>
      </c>
      <c r="Q297" s="53">
        <v>212</v>
      </c>
      <c r="R297" s="51">
        <v>26</v>
      </c>
      <c r="S297" s="51">
        <v>16</v>
      </c>
      <c r="T297" s="51">
        <v>-10</v>
      </c>
      <c r="U297" s="51">
        <v>12</v>
      </c>
      <c r="V297" s="53">
        <v>15.3846153846154</v>
      </c>
      <c r="W297" s="51">
        <v>36</v>
      </c>
      <c r="X297" s="72">
        <f t="shared" si="4"/>
        <v>-0.394285714285714</v>
      </c>
      <c r="Y297" s="102" t="s">
        <v>450</v>
      </c>
      <c r="Z297" s="51" t="s">
        <v>94</v>
      </c>
      <c r="AA297" s="51">
        <v>850</v>
      </c>
      <c r="AB297" s="102">
        <v>4765</v>
      </c>
    </row>
    <row r="298" s="80" customFormat="1" spans="1:28">
      <c r="A298" s="51">
        <v>296</v>
      </c>
      <c r="B298" s="51">
        <v>12227</v>
      </c>
      <c r="C298" s="51" t="s">
        <v>451</v>
      </c>
      <c r="D298" s="51">
        <v>546</v>
      </c>
      <c r="E298" s="52" t="s">
        <v>446</v>
      </c>
      <c r="F298" s="51" t="s">
        <v>69</v>
      </c>
      <c r="G298" s="95">
        <v>0.651411593099956</v>
      </c>
      <c r="H298" s="95">
        <v>2.720884</v>
      </c>
      <c r="I298" s="95">
        <v>0.363497</v>
      </c>
      <c r="J298" s="95">
        <v>0.957571742131964</v>
      </c>
      <c r="K298" s="95">
        <v>0.10062465</v>
      </c>
      <c r="L298" s="51">
        <v>580</v>
      </c>
      <c r="M298" s="53">
        <v>69</v>
      </c>
      <c r="N298" s="95">
        <v>46.99</v>
      </c>
      <c r="O298" s="95">
        <v>52.6807246376812</v>
      </c>
      <c r="P298" s="53">
        <v>418</v>
      </c>
      <c r="Q298" s="53">
        <v>85</v>
      </c>
      <c r="R298" s="51">
        <v>26</v>
      </c>
      <c r="S298" s="51">
        <v>7</v>
      </c>
      <c r="T298" s="51">
        <v>-19</v>
      </c>
      <c r="U298" s="51">
        <v>12</v>
      </c>
      <c r="V298" s="53">
        <v>39.5384615384615</v>
      </c>
      <c r="W298" s="51">
        <v>36</v>
      </c>
      <c r="X298" s="72">
        <f t="shared" si="4"/>
        <v>-0.796650717703349</v>
      </c>
      <c r="Y298" s="102" t="s">
        <v>452</v>
      </c>
      <c r="Z298" s="51" t="s">
        <v>94</v>
      </c>
      <c r="AA298" s="51">
        <v>850</v>
      </c>
      <c r="AB298" s="102">
        <v>4765</v>
      </c>
    </row>
    <row r="299" s="80" customFormat="1" spans="1:28">
      <c r="A299" s="51">
        <v>297</v>
      </c>
      <c r="B299" s="51">
        <v>12211</v>
      </c>
      <c r="C299" s="51" t="s">
        <v>453</v>
      </c>
      <c r="D299" s="51">
        <v>546</v>
      </c>
      <c r="E299" s="52" t="s">
        <v>446</v>
      </c>
      <c r="F299" s="51" t="s">
        <v>69</v>
      </c>
      <c r="G299" s="95">
        <v>0.651411593099956</v>
      </c>
      <c r="H299" s="95">
        <v>2.881761</v>
      </c>
      <c r="I299" s="95">
        <v>0.348781</v>
      </c>
      <c r="J299" s="95">
        <v>0.857318978400029</v>
      </c>
      <c r="K299" s="95">
        <v>0.0894083</v>
      </c>
      <c r="L299" s="51">
        <v>481</v>
      </c>
      <c r="M299" s="53">
        <v>57</v>
      </c>
      <c r="N299" s="95">
        <v>59.91</v>
      </c>
      <c r="O299" s="95">
        <v>61.189649122807</v>
      </c>
      <c r="P299" s="53">
        <v>391</v>
      </c>
      <c r="Q299" s="53">
        <v>82</v>
      </c>
      <c r="R299" s="51">
        <v>27</v>
      </c>
      <c r="S299" s="51">
        <v>6</v>
      </c>
      <c r="T299" s="51">
        <v>-21</v>
      </c>
      <c r="U299" s="51">
        <v>12</v>
      </c>
      <c r="V299" s="53">
        <v>16.8888888888889</v>
      </c>
      <c r="W299" s="51">
        <v>36</v>
      </c>
      <c r="X299" s="72">
        <f t="shared" si="4"/>
        <v>-0.790281329923274</v>
      </c>
      <c r="Y299" s="102" t="s">
        <v>452</v>
      </c>
      <c r="Z299" s="51" t="s">
        <v>94</v>
      </c>
      <c r="AA299" s="51">
        <v>850</v>
      </c>
      <c r="AB299" s="102">
        <v>4765</v>
      </c>
    </row>
    <row r="300" s="80" customFormat="1" spans="1:30">
      <c r="A300" s="51">
        <v>298</v>
      </c>
      <c r="B300" s="51">
        <v>7050</v>
      </c>
      <c r="C300" s="51" t="s">
        <v>454</v>
      </c>
      <c r="D300" s="51">
        <v>545</v>
      </c>
      <c r="E300" s="52" t="s">
        <v>455</v>
      </c>
      <c r="F300" s="51" t="s">
        <v>69</v>
      </c>
      <c r="G300" s="51">
        <v>8</v>
      </c>
      <c r="H300" s="95">
        <v>0.126517</v>
      </c>
      <c r="I300" s="95">
        <v>0.931683</v>
      </c>
      <c r="J300" s="95">
        <v>-0.003506</v>
      </c>
      <c r="K300" s="95">
        <v>0.29842284</v>
      </c>
      <c r="L300" s="51">
        <v>68</v>
      </c>
      <c r="M300" s="53">
        <v>177</v>
      </c>
      <c r="N300" s="95">
        <v>18.61</v>
      </c>
      <c r="O300" s="95">
        <v>52.6374576271186</v>
      </c>
      <c r="P300" s="53">
        <v>65</v>
      </c>
      <c r="Q300" s="53">
        <v>203</v>
      </c>
      <c r="R300" s="51">
        <v>22</v>
      </c>
      <c r="S300" s="51">
        <v>28</v>
      </c>
      <c r="T300" s="51">
        <v>6</v>
      </c>
      <c r="U300" s="51">
        <v>6</v>
      </c>
      <c r="V300" s="51">
        <v>-132</v>
      </c>
      <c r="W300" s="51">
        <v>0</v>
      </c>
      <c r="X300" s="72">
        <f t="shared" si="4"/>
        <v>2.12307692307692</v>
      </c>
      <c r="Y300" s="102"/>
      <c r="Z300" s="51" t="s">
        <v>28</v>
      </c>
      <c r="AA300" s="51">
        <v>700</v>
      </c>
      <c r="AB300" s="102">
        <v>1442</v>
      </c>
      <c r="AC300" s="104">
        <f>VLOOKUP(B300,'[2]各门店员工动销考核（12.31）'!$B$1:$X$65536,23,0)</f>
        <v>0.666666666666667</v>
      </c>
      <c r="AD300" s="80" t="e">
        <f>VLOOKUP(D300,#REF!,12,0)</f>
        <v>#REF!</v>
      </c>
    </row>
    <row r="301" s="80" customFormat="1" spans="1:30">
      <c r="A301" s="51">
        <v>299</v>
      </c>
      <c r="B301" s="51">
        <v>12669</v>
      </c>
      <c r="C301" s="51" t="s">
        <v>456</v>
      </c>
      <c r="D301" s="51">
        <v>545</v>
      </c>
      <c r="E301" s="52" t="s">
        <v>455</v>
      </c>
      <c r="F301" s="51" t="s">
        <v>69</v>
      </c>
      <c r="G301" s="51">
        <v>0.3</v>
      </c>
      <c r="H301" s="95">
        <v>2.62286</v>
      </c>
      <c r="I301" s="95">
        <v>2.724725</v>
      </c>
      <c r="J301" s="95">
        <v>0.781321294615332</v>
      </c>
      <c r="K301" s="95">
        <v>0.77109706</v>
      </c>
      <c r="L301" s="51">
        <v>497</v>
      </c>
      <c r="M301" s="53">
        <v>604</v>
      </c>
      <c r="N301" s="95">
        <v>52.77</v>
      </c>
      <c r="O301" s="95">
        <v>45.1113410596027</v>
      </c>
      <c r="P301" s="53">
        <v>375</v>
      </c>
      <c r="Q301" s="53">
        <v>477</v>
      </c>
      <c r="R301" s="51">
        <v>27</v>
      </c>
      <c r="S301" s="51">
        <v>30</v>
      </c>
      <c r="T301" s="51">
        <v>3</v>
      </c>
      <c r="U301" s="51">
        <v>0</v>
      </c>
      <c r="V301" s="51">
        <v>-102</v>
      </c>
      <c r="W301" s="51">
        <v>0</v>
      </c>
      <c r="X301" s="72">
        <f t="shared" si="4"/>
        <v>0.272</v>
      </c>
      <c r="Y301" s="102"/>
      <c r="Z301" s="51" t="s">
        <v>28</v>
      </c>
      <c r="AA301" s="51">
        <v>700</v>
      </c>
      <c r="AB301" s="102">
        <v>1442</v>
      </c>
      <c r="AC301" s="104">
        <f>VLOOKUP(B301,'[2]各门店员工动销考核（12.31）'!$B$1:$X$65536,23,0)</f>
        <v>0.213592233009709</v>
      </c>
      <c r="AD301" s="80" t="e">
        <f>VLOOKUP(D301,#REF!,12,0)</f>
        <v>#REF!</v>
      </c>
    </row>
    <row r="302" s="80" customFormat="1" spans="1:30">
      <c r="A302" s="51">
        <v>300</v>
      </c>
      <c r="B302" s="51">
        <v>11143</v>
      </c>
      <c r="C302" s="51" t="s">
        <v>457</v>
      </c>
      <c r="D302" s="51">
        <v>545</v>
      </c>
      <c r="E302" s="52" t="s">
        <v>455</v>
      </c>
      <c r="F302" s="51" t="s">
        <v>69</v>
      </c>
      <c r="G302" s="51">
        <v>2.4</v>
      </c>
      <c r="H302" s="95">
        <v>3.399691</v>
      </c>
      <c r="I302" s="95">
        <v>3.479324</v>
      </c>
      <c r="J302" s="95">
        <v>0.913731522729969</v>
      </c>
      <c r="K302" s="95">
        <v>0.81863246</v>
      </c>
      <c r="L302" s="51">
        <v>572</v>
      </c>
      <c r="M302" s="53">
        <v>489</v>
      </c>
      <c r="N302" s="95">
        <v>59.44</v>
      </c>
      <c r="O302" s="95">
        <v>71.1518200408998</v>
      </c>
      <c r="P302" s="53">
        <v>451</v>
      </c>
      <c r="Q302" s="53">
        <v>426</v>
      </c>
      <c r="R302" s="51">
        <v>25</v>
      </c>
      <c r="S302" s="51">
        <v>27</v>
      </c>
      <c r="T302" s="51">
        <v>2</v>
      </c>
      <c r="U302" s="51">
        <v>6</v>
      </c>
      <c r="V302" s="51">
        <v>31</v>
      </c>
      <c r="W302" s="51">
        <v>36</v>
      </c>
      <c r="X302" s="72">
        <f t="shared" si="4"/>
        <v>-0.0554323725055432</v>
      </c>
      <c r="Y302" s="102"/>
      <c r="Z302" s="51" t="s">
        <v>28</v>
      </c>
      <c r="AA302" s="51">
        <v>700</v>
      </c>
      <c r="AB302" s="51">
        <v>1442</v>
      </c>
      <c r="AC302" s="104">
        <f>VLOOKUP(B302,'[2]各门店员工动销考核（12.31）'!$B$1:$X$65536,23,0)</f>
        <v>-0.160148975791434</v>
      </c>
      <c r="AD302" s="80" t="e">
        <f>VLOOKUP(D302,#REF!,12,0)</f>
        <v>#REF!</v>
      </c>
    </row>
    <row r="303" s="80" customFormat="1" spans="1:28">
      <c r="A303" s="51">
        <v>301</v>
      </c>
      <c r="B303" s="51">
        <v>9320</v>
      </c>
      <c r="C303" s="51" t="s">
        <v>458</v>
      </c>
      <c r="D303" s="51">
        <v>539</v>
      </c>
      <c r="E303" s="52" t="s">
        <v>459</v>
      </c>
      <c r="F303" s="51" t="s">
        <v>60</v>
      </c>
      <c r="G303" s="51">
        <v>5.5</v>
      </c>
      <c r="H303" s="95">
        <v>8.07682</v>
      </c>
      <c r="I303" s="95">
        <v>7.956474</v>
      </c>
      <c r="J303" s="95">
        <v>2.20537164490403</v>
      </c>
      <c r="K303" s="95">
        <v>1.87576151</v>
      </c>
      <c r="L303" s="51">
        <v>1037</v>
      </c>
      <c r="M303" s="53">
        <v>1020</v>
      </c>
      <c r="N303" s="95">
        <v>77.89</v>
      </c>
      <c r="O303" s="95">
        <v>78.0046470588235</v>
      </c>
      <c r="P303" s="53">
        <v>761</v>
      </c>
      <c r="Q303" s="53">
        <v>777</v>
      </c>
      <c r="R303" s="51">
        <v>29</v>
      </c>
      <c r="S303" s="51">
        <v>30</v>
      </c>
      <c r="T303" s="102">
        <v>1</v>
      </c>
      <c r="U303" s="51">
        <v>6</v>
      </c>
      <c r="V303" s="51">
        <v>-10</v>
      </c>
      <c r="W303" s="51">
        <v>0</v>
      </c>
      <c r="X303" s="72">
        <f t="shared" si="4"/>
        <v>0.0210249671484888</v>
      </c>
      <c r="Y303" s="102"/>
      <c r="Z303" s="51" t="s">
        <v>43</v>
      </c>
      <c r="AA303" s="51">
        <v>750</v>
      </c>
      <c r="AB303" s="102">
        <v>2038</v>
      </c>
    </row>
    <row r="304" s="80" customFormat="1" spans="1:28">
      <c r="A304" s="51">
        <v>302</v>
      </c>
      <c r="B304" s="51">
        <v>11459</v>
      </c>
      <c r="C304" s="51" t="s">
        <v>460</v>
      </c>
      <c r="D304" s="51">
        <v>710</v>
      </c>
      <c r="E304" s="52" t="s">
        <v>358</v>
      </c>
      <c r="F304" s="51" t="s">
        <v>26</v>
      </c>
      <c r="G304" s="51">
        <v>1.7</v>
      </c>
      <c r="H304" s="95">
        <v>3.920025</v>
      </c>
      <c r="I304" s="95">
        <v>3.254737</v>
      </c>
      <c r="J304" s="95">
        <v>1.27647147065</v>
      </c>
      <c r="K304" s="95">
        <v>0.92590016</v>
      </c>
      <c r="L304" s="51">
        <v>762</v>
      </c>
      <c r="M304" s="53">
        <v>676</v>
      </c>
      <c r="N304" s="95">
        <v>51.44</v>
      </c>
      <c r="O304" s="95">
        <v>48.1469970414201</v>
      </c>
      <c r="P304" s="53">
        <v>580</v>
      </c>
      <c r="Q304" s="53">
        <v>574</v>
      </c>
      <c r="R304" s="51">
        <v>28</v>
      </c>
      <c r="S304" s="51">
        <v>29</v>
      </c>
      <c r="T304" s="51">
        <v>1</v>
      </c>
      <c r="U304" s="51">
        <v>8</v>
      </c>
      <c r="V304" s="51">
        <v>14</v>
      </c>
      <c r="W304" s="51">
        <v>40</v>
      </c>
      <c r="X304" s="72">
        <f t="shared" si="4"/>
        <v>-0.0103448275862069</v>
      </c>
      <c r="Y304" s="102"/>
      <c r="Z304" s="51" t="s">
        <v>43</v>
      </c>
      <c r="AA304" s="51">
        <v>750</v>
      </c>
      <c r="AB304" s="51">
        <v>2200</v>
      </c>
    </row>
    <row r="305" s="80" customFormat="1" spans="1:28">
      <c r="A305" s="51">
        <v>303</v>
      </c>
      <c r="B305" s="51">
        <v>4024</v>
      </c>
      <c r="C305" s="51" t="s">
        <v>461</v>
      </c>
      <c r="D305" s="51">
        <v>517</v>
      </c>
      <c r="E305" s="52" t="s">
        <v>217</v>
      </c>
      <c r="F305" s="51" t="s">
        <v>31</v>
      </c>
      <c r="G305" s="51">
        <v>16.7</v>
      </c>
      <c r="H305" s="95">
        <v>14.687049</v>
      </c>
      <c r="I305" s="95">
        <v>11.56429</v>
      </c>
      <c r="J305" s="95">
        <v>3.0921724589009</v>
      </c>
      <c r="K305" s="95">
        <v>2.37770134</v>
      </c>
      <c r="L305" s="51">
        <v>1104</v>
      </c>
      <c r="M305" s="53">
        <v>888</v>
      </c>
      <c r="N305" s="95">
        <v>132.81</v>
      </c>
      <c r="O305" s="95">
        <v>130.228490990991</v>
      </c>
      <c r="P305" s="53">
        <v>476</v>
      </c>
      <c r="Q305" s="53">
        <v>552</v>
      </c>
      <c r="R305" s="51">
        <v>26</v>
      </c>
      <c r="S305" s="51">
        <v>26</v>
      </c>
      <c r="T305" s="102">
        <v>0</v>
      </c>
      <c r="U305" s="51">
        <v>6</v>
      </c>
      <c r="V305" s="51">
        <v>-70</v>
      </c>
      <c r="W305" s="51">
        <v>0</v>
      </c>
      <c r="X305" s="72">
        <f t="shared" si="4"/>
        <v>0.159663865546218</v>
      </c>
      <c r="Y305" s="102"/>
      <c r="Z305" s="51" t="s">
        <v>49</v>
      </c>
      <c r="AA305" s="51">
        <v>950</v>
      </c>
      <c r="AB305" s="102">
        <v>7701</v>
      </c>
    </row>
    <row r="306" s="80" customFormat="1" spans="1:28">
      <c r="A306" s="51">
        <v>304</v>
      </c>
      <c r="B306" s="51">
        <v>4022</v>
      </c>
      <c r="C306" s="51" t="s">
        <v>462</v>
      </c>
      <c r="D306" s="51">
        <v>517</v>
      </c>
      <c r="E306" s="52" t="s">
        <v>217</v>
      </c>
      <c r="F306" s="51" t="s">
        <v>31</v>
      </c>
      <c r="G306" s="51">
        <v>2.4</v>
      </c>
      <c r="H306" s="95">
        <v>13.359047</v>
      </c>
      <c r="I306" s="95">
        <v>10.347359</v>
      </c>
      <c r="J306" s="95">
        <v>2.93661615592996</v>
      </c>
      <c r="K306" s="95">
        <v>2.38485939</v>
      </c>
      <c r="L306" s="51">
        <v>1252</v>
      </c>
      <c r="M306" s="53">
        <v>1014</v>
      </c>
      <c r="N306" s="95">
        <v>106.7</v>
      </c>
      <c r="O306" s="95">
        <v>102.044960552268</v>
      </c>
      <c r="P306" s="53">
        <v>555</v>
      </c>
      <c r="Q306" s="53">
        <v>630</v>
      </c>
      <c r="R306" s="51">
        <v>28</v>
      </c>
      <c r="S306" s="51">
        <v>29</v>
      </c>
      <c r="T306" s="102">
        <v>1</v>
      </c>
      <c r="U306" s="51">
        <v>6</v>
      </c>
      <c r="V306" s="51">
        <v>-69</v>
      </c>
      <c r="W306" s="51">
        <v>0</v>
      </c>
      <c r="X306" s="72">
        <f t="shared" si="4"/>
        <v>0.135135135135135</v>
      </c>
      <c r="Y306" s="102"/>
      <c r="Z306" s="51" t="s">
        <v>49</v>
      </c>
      <c r="AA306" s="51">
        <v>950</v>
      </c>
      <c r="AB306" s="102">
        <v>7701</v>
      </c>
    </row>
    <row r="307" s="80" customFormat="1" spans="1:28">
      <c r="A307" s="51">
        <v>305</v>
      </c>
      <c r="B307" s="51">
        <v>12230</v>
      </c>
      <c r="C307" s="51" t="s">
        <v>463</v>
      </c>
      <c r="D307" s="51">
        <v>517</v>
      </c>
      <c r="E307" s="52" t="s">
        <v>217</v>
      </c>
      <c r="F307" s="51" t="s">
        <v>31</v>
      </c>
      <c r="G307" s="51">
        <v>0.7</v>
      </c>
      <c r="H307" s="95">
        <v>13.675724</v>
      </c>
      <c r="I307" s="95">
        <v>10.88027</v>
      </c>
      <c r="J307" s="95">
        <v>3.10163891036174</v>
      </c>
      <c r="K307" s="95">
        <v>2.35919764</v>
      </c>
      <c r="L307" s="51">
        <v>1263</v>
      </c>
      <c r="M307" s="53">
        <v>960</v>
      </c>
      <c r="N307" s="95">
        <v>108.3</v>
      </c>
      <c r="O307" s="95">
        <v>113.336145833333</v>
      </c>
      <c r="P307" s="53">
        <v>566</v>
      </c>
      <c r="Q307" s="53">
        <v>593</v>
      </c>
      <c r="R307" s="51">
        <v>25</v>
      </c>
      <c r="S307" s="51">
        <v>28</v>
      </c>
      <c r="T307" s="102">
        <v>3</v>
      </c>
      <c r="U307" s="105">
        <v>12</v>
      </c>
      <c r="V307" s="51">
        <v>-15</v>
      </c>
      <c r="W307" s="51">
        <v>0</v>
      </c>
      <c r="X307" s="72">
        <f t="shared" si="4"/>
        <v>0.0477031802120141</v>
      </c>
      <c r="Y307" s="102"/>
      <c r="Z307" s="51" t="s">
        <v>49</v>
      </c>
      <c r="AA307" s="51">
        <v>950</v>
      </c>
      <c r="AB307" s="102">
        <v>7701</v>
      </c>
    </row>
    <row r="308" s="80" customFormat="1" spans="1:28">
      <c r="A308" s="51">
        <v>306</v>
      </c>
      <c r="B308" s="51">
        <v>11486</v>
      </c>
      <c r="C308" s="51" t="s">
        <v>464</v>
      </c>
      <c r="D308" s="51">
        <v>709</v>
      </c>
      <c r="E308" s="52" t="s">
        <v>362</v>
      </c>
      <c r="F308" s="51" t="s">
        <v>42</v>
      </c>
      <c r="G308" s="51">
        <v>1.7</v>
      </c>
      <c r="H308" s="95">
        <v>8.414407</v>
      </c>
      <c r="I308" s="95">
        <v>7.064569</v>
      </c>
      <c r="J308" s="95">
        <v>2.44419028272006</v>
      </c>
      <c r="K308" s="95">
        <v>1.68216727</v>
      </c>
      <c r="L308" s="51">
        <v>1447</v>
      </c>
      <c r="M308" s="53">
        <v>1224</v>
      </c>
      <c r="N308" s="95">
        <v>58.15</v>
      </c>
      <c r="O308" s="95">
        <v>57.7170669934641</v>
      </c>
      <c r="P308" s="53">
        <v>837</v>
      </c>
      <c r="Q308" s="53">
        <v>829</v>
      </c>
      <c r="R308" s="51">
        <v>27</v>
      </c>
      <c r="S308" s="51">
        <v>29</v>
      </c>
      <c r="T308" s="51">
        <v>2</v>
      </c>
      <c r="U308" s="51">
        <v>8</v>
      </c>
      <c r="V308" s="51">
        <v>16</v>
      </c>
      <c r="W308" s="51">
        <v>40</v>
      </c>
      <c r="X308" s="72">
        <f t="shared" si="4"/>
        <v>-0.00955794504181601</v>
      </c>
      <c r="Y308" s="102"/>
      <c r="Z308" s="51" t="s">
        <v>57</v>
      </c>
      <c r="AA308" s="51">
        <v>900</v>
      </c>
      <c r="AB308" s="51">
        <v>5036</v>
      </c>
    </row>
    <row r="309" s="80" customFormat="1" spans="1:28">
      <c r="A309" s="51">
        <v>307</v>
      </c>
      <c r="B309" s="51">
        <v>9328</v>
      </c>
      <c r="C309" s="51" t="s">
        <v>465</v>
      </c>
      <c r="D309" s="51">
        <v>740</v>
      </c>
      <c r="E309" s="52" t="s">
        <v>282</v>
      </c>
      <c r="F309" s="51" t="s">
        <v>69</v>
      </c>
      <c r="G309" s="51">
        <v>4.5</v>
      </c>
      <c r="H309" s="95">
        <v>5.675863</v>
      </c>
      <c r="I309" s="95">
        <v>4.297477</v>
      </c>
      <c r="J309" s="95">
        <v>1.66702270532992</v>
      </c>
      <c r="K309" s="95">
        <v>1.25259385</v>
      </c>
      <c r="L309" s="51">
        <v>1031</v>
      </c>
      <c r="M309" s="53">
        <v>863</v>
      </c>
      <c r="N309" s="95">
        <v>55.05</v>
      </c>
      <c r="O309" s="95">
        <v>49.7969524913094</v>
      </c>
      <c r="P309" s="53">
        <v>631</v>
      </c>
      <c r="Q309" s="53">
        <v>625</v>
      </c>
      <c r="R309" s="51">
        <v>26</v>
      </c>
      <c r="S309" s="51">
        <v>28</v>
      </c>
      <c r="T309" s="51">
        <v>2</v>
      </c>
      <c r="U309" s="51">
        <v>6</v>
      </c>
      <c r="V309" s="51">
        <v>12</v>
      </c>
      <c r="W309" s="51">
        <v>36</v>
      </c>
      <c r="X309" s="72">
        <f t="shared" si="4"/>
        <v>-0.00950871632329636</v>
      </c>
      <c r="Y309" s="102"/>
      <c r="Z309" s="51" t="s">
        <v>43</v>
      </c>
      <c r="AA309" s="51">
        <v>750</v>
      </c>
      <c r="AB309" s="51">
        <v>2111</v>
      </c>
    </row>
    <row r="310" s="80" customFormat="1" spans="1:28">
      <c r="A310" s="51">
        <v>308</v>
      </c>
      <c r="B310" s="51">
        <v>12505</v>
      </c>
      <c r="C310" s="51" t="s">
        <v>466</v>
      </c>
      <c r="D310" s="51">
        <v>517</v>
      </c>
      <c r="E310" s="52" t="s">
        <v>217</v>
      </c>
      <c r="F310" s="51" t="s">
        <v>31</v>
      </c>
      <c r="G310" s="51">
        <v>0.5</v>
      </c>
      <c r="H310" s="95">
        <v>8.749511</v>
      </c>
      <c r="I310" s="95">
        <v>5.904534</v>
      </c>
      <c r="J310" s="95">
        <v>2.75954513126899</v>
      </c>
      <c r="K310" s="95">
        <v>1.70394603</v>
      </c>
      <c r="L310" s="51">
        <v>1260</v>
      </c>
      <c r="M310" s="53">
        <v>1011</v>
      </c>
      <c r="N310" s="95">
        <v>69.44</v>
      </c>
      <c r="O310" s="95">
        <v>58.4029080118694</v>
      </c>
      <c r="P310" s="53">
        <v>612</v>
      </c>
      <c r="Q310" s="53">
        <v>591</v>
      </c>
      <c r="R310" s="51">
        <v>26</v>
      </c>
      <c r="S310" s="51">
        <v>26</v>
      </c>
      <c r="T310" s="51">
        <v>0</v>
      </c>
      <c r="U310" s="51">
        <v>12</v>
      </c>
      <c r="V310" s="51">
        <v>33</v>
      </c>
      <c r="W310" s="51">
        <v>36</v>
      </c>
      <c r="X310" s="72">
        <f t="shared" si="4"/>
        <v>-0.0343137254901961</v>
      </c>
      <c r="Y310" s="102"/>
      <c r="Z310" s="51" t="s">
        <v>49</v>
      </c>
      <c r="AA310" s="51">
        <v>950</v>
      </c>
      <c r="AB310" s="51">
        <v>7701</v>
      </c>
    </row>
    <row r="311" s="80" customFormat="1" spans="1:30">
      <c r="A311" s="51">
        <v>309</v>
      </c>
      <c r="B311" s="51">
        <v>11986</v>
      </c>
      <c r="C311" s="51" t="s">
        <v>467</v>
      </c>
      <c r="D311" s="51">
        <v>515</v>
      </c>
      <c r="E311" s="52" t="s">
        <v>30</v>
      </c>
      <c r="F311" s="51" t="s">
        <v>31</v>
      </c>
      <c r="G311" s="51">
        <v>1.1</v>
      </c>
      <c r="H311" s="95">
        <v>0.008379</v>
      </c>
      <c r="I311" s="95">
        <v>1.36003</v>
      </c>
      <c r="J311" s="95">
        <v>0.000599</v>
      </c>
      <c r="K311" s="95">
        <v>0.30401186</v>
      </c>
      <c r="L311" s="51">
        <v>2</v>
      </c>
      <c r="M311" s="53">
        <v>341</v>
      </c>
      <c r="N311" s="95">
        <v>41.9</v>
      </c>
      <c r="O311" s="95">
        <v>39.88357771261</v>
      </c>
      <c r="P311" s="53">
        <v>3</v>
      </c>
      <c r="Q311" s="53">
        <v>304</v>
      </c>
      <c r="R311" s="51">
        <v>2</v>
      </c>
      <c r="S311" s="51">
        <v>19</v>
      </c>
      <c r="T311" s="51">
        <v>17</v>
      </c>
      <c r="U311" s="51">
        <v>8</v>
      </c>
      <c r="V311" s="51">
        <v>-293</v>
      </c>
      <c r="W311" s="51">
        <v>0</v>
      </c>
      <c r="X311" s="72">
        <f t="shared" si="4"/>
        <v>100.333333333333</v>
      </c>
      <c r="Y311" s="102"/>
      <c r="Z311" s="51" t="s">
        <v>33</v>
      </c>
      <c r="AA311" s="51">
        <v>800</v>
      </c>
      <c r="AB311" s="102">
        <v>3572</v>
      </c>
      <c r="AC311" s="104">
        <f>VLOOKUP(B311,'[2]各门店员工动销考核（12.31）'!$B$1:$X$65536,23,0)</f>
        <v>0</v>
      </c>
      <c r="AD311" s="80" t="e">
        <f>VLOOKUP(D311,#REF!,12,0)</f>
        <v>#REF!</v>
      </c>
    </row>
    <row r="312" s="80" customFormat="1" spans="1:28">
      <c r="A312" s="51">
        <v>310</v>
      </c>
      <c r="B312" s="51">
        <v>11051</v>
      </c>
      <c r="C312" s="51" t="s">
        <v>124</v>
      </c>
      <c r="D312" s="51">
        <v>750</v>
      </c>
      <c r="E312" s="52" t="s">
        <v>231</v>
      </c>
      <c r="F312" s="51" t="s">
        <v>69</v>
      </c>
      <c r="G312" s="51">
        <v>2.6</v>
      </c>
      <c r="H312" s="95">
        <v>15.569058</v>
      </c>
      <c r="I312" s="95">
        <v>11.637493</v>
      </c>
      <c r="J312" s="95">
        <v>4.98110363769229</v>
      </c>
      <c r="K312" s="95">
        <v>3.31037664</v>
      </c>
      <c r="L312" s="51">
        <v>1418</v>
      </c>
      <c r="M312" s="53">
        <v>1193</v>
      </c>
      <c r="N312" s="95">
        <v>109.8</v>
      </c>
      <c r="O312" s="95">
        <v>97.5481391450126</v>
      </c>
      <c r="P312" s="53">
        <v>788</v>
      </c>
      <c r="Q312" s="53">
        <v>757</v>
      </c>
      <c r="R312" s="51">
        <v>28</v>
      </c>
      <c r="S312" s="51">
        <v>27</v>
      </c>
      <c r="T312" s="51">
        <v>-1</v>
      </c>
      <c r="U312" s="51">
        <v>6</v>
      </c>
      <c r="V312" s="51">
        <v>37</v>
      </c>
      <c r="W312" s="51">
        <v>36</v>
      </c>
      <c r="X312" s="72">
        <f t="shared" si="4"/>
        <v>-0.0393401015228426</v>
      </c>
      <c r="Y312" s="102"/>
      <c r="Z312" s="51" t="s">
        <v>49</v>
      </c>
      <c r="AA312" s="51">
        <v>950</v>
      </c>
      <c r="AB312" s="51">
        <v>9559</v>
      </c>
    </row>
    <row r="313" s="80" customFormat="1" spans="1:28">
      <c r="A313" s="51">
        <v>311</v>
      </c>
      <c r="B313" s="51">
        <v>11987</v>
      </c>
      <c r="C313" s="51" t="s">
        <v>468</v>
      </c>
      <c r="D313" s="51">
        <v>738</v>
      </c>
      <c r="E313" s="52" t="s">
        <v>286</v>
      </c>
      <c r="F313" s="51" t="s">
        <v>26</v>
      </c>
      <c r="G313" s="51">
        <v>1.1</v>
      </c>
      <c r="H313" s="95">
        <v>3.492343</v>
      </c>
      <c r="I313" s="95">
        <v>2.446747</v>
      </c>
      <c r="J313" s="95">
        <v>1.03332495355199</v>
      </c>
      <c r="K313" s="95">
        <v>0.58047957</v>
      </c>
      <c r="L313" s="51">
        <v>519</v>
      </c>
      <c r="M313" s="53">
        <v>416</v>
      </c>
      <c r="N313" s="95">
        <v>67.29</v>
      </c>
      <c r="O313" s="95">
        <v>58.8160336538462</v>
      </c>
      <c r="P313" s="53">
        <v>455</v>
      </c>
      <c r="Q313" s="53">
        <v>437</v>
      </c>
      <c r="R313" s="51">
        <v>27</v>
      </c>
      <c r="S313" s="51">
        <v>25</v>
      </c>
      <c r="T313" s="51">
        <v>-2</v>
      </c>
      <c r="U313" s="51">
        <v>8</v>
      </c>
      <c r="V313" s="51">
        <v>26</v>
      </c>
      <c r="W313" s="51">
        <v>0</v>
      </c>
      <c r="X313" s="72">
        <f t="shared" si="4"/>
        <v>-0.0395604395604396</v>
      </c>
      <c r="Y313" s="102" t="s">
        <v>349</v>
      </c>
      <c r="Z313" s="51" t="s">
        <v>28</v>
      </c>
      <c r="AA313" s="51">
        <v>700</v>
      </c>
      <c r="AB313" s="51">
        <v>1027</v>
      </c>
    </row>
    <row r="314" s="80" customFormat="1" spans="1:28">
      <c r="A314" s="51">
        <v>312</v>
      </c>
      <c r="B314" s="51">
        <v>10650</v>
      </c>
      <c r="C314" s="51" t="s">
        <v>469</v>
      </c>
      <c r="D314" s="51">
        <v>712</v>
      </c>
      <c r="E314" s="52" t="s">
        <v>174</v>
      </c>
      <c r="F314" s="51" t="s">
        <v>69</v>
      </c>
      <c r="G314" s="51">
        <v>3.6</v>
      </c>
      <c r="H314" s="95">
        <v>6.168717</v>
      </c>
      <c r="I314" s="95">
        <v>3.930457</v>
      </c>
      <c r="J314" s="95">
        <v>2.04797005077005</v>
      </c>
      <c r="K314" s="95">
        <v>1.05316553</v>
      </c>
      <c r="L314" s="51">
        <v>941</v>
      </c>
      <c r="M314" s="53">
        <v>642</v>
      </c>
      <c r="N314" s="95">
        <v>65.36</v>
      </c>
      <c r="O314" s="95">
        <v>61.2220716510903</v>
      </c>
      <c r="P314" s="53">
        <v>657</v>
      </c>
      <c r="Q314" s="53">
        <v>536</v>
      </c>
      <c r="R314" s="51">
        <v>27</v>
      </c>
      <c r="S314" s="51">
        <v>26</v>
      </c>
      <c r="T314" s="51">
        <v>-1</v>
      </c>
      <c r="U314" s="51">
        <v>6</v>
      </c>
      <c r="V314" s="51">
        <v>127</v>
      </c>
      <c r="W314" s="51">
        <v>72</v>
      </c>
      <c r="X314" s="72">
        <f t="shared" si="4"/>
        <v>-0.184170471841705</v>
      </c>
      <c r="Y314" s="102"/>
      <c r="Z314" s="51" t="s">
        <v>94</v>
      </c>
      <c r="AA314" s="51">
        <v>850</v>
      </c>
      <c r="AB314" s="51">
        <v>4888</v>
      </c>
    </row>
    <row r="315" s="80" customFormat="1" spans="1:30">
      <c r="A315" s="51">
        <v>313</v>
      </c>
      <c r="B315" s="51">
        <v>12744</v>
      </c>
      <c r="C315" s="51" t="s">
        <v>470</v>
      </c>
      <c r="D315" s="51">
        <v>514</v>
      </c>
      <c r="E315" s="52" t="s">
        <v>311</v>
      </c>
      <c r="F315" s="51" t="s">
        <v>37</v>
      </c>
      <c r="G315" s="51">
        <v>0.1</v>
      </c>
      <c r="H315" s="95">
        <v>2.848928</v>
      </c>
      <c r="I315" s="95">
        <v>4.615654</v>
      </c>
      <c r="J315" s="95">
        <v>0.742362196641991</v>
      </c>
      <c r="K315" s="95">
        <v>1.09558172</v>
      </c>
      <c r="L315" s="51">
        <v>669</v>
      </c>
      <c r="M315" s="53">
        <v>1026</v>
      </c>
      <c r="N315" s="95">
        <v>42.58</v>
      </c>
      <c r="O315" s="95">
        <v>44.9868810916179</v>
      </c>
      <c r="P315" s="53">
        <v>482</v>
      </c>
      <c r="Q315" s="53">
        <v>671</v>
      </c>
      <c r="R315" s="51">
        <v>22</v>
      </c>
      <c r="S315" s="51">
        <v>29</v>
      </c>
      <c r="T315" s="51">
        <v>7</v>
      </c>
      <c r="U315" s="51">
        <v>0</v>
      </c>
      <c r="V315" s="51">
        <v>-189</v>
      </c>
      <c r="W315" s="51">
        <v>0</v>
      </c>
      <c r="X315" s="72">
        <f t="shared" si="4"/>
        <v>0.392116182572614</v>
      </c>
      <c r="Y315" s="102"/>
      <c r="Z315" s="51" t="s">
        <v>94</v>
      </c>
      <c r="AA315" s="51">
        <v>850</v>
      </c>
      <c r="AB315" s="102">
        <v>4636</v>
      </c>
      <c r="AC315" s="104">
        <f>VLOOKUP(B315,'[2]各门店员工动销考核（12.31）'!$B$1:$X$65536,23,0)</f>
        <v>0</v>
      </c>
      <c r="AD315" s="80" t="e">
        <f>VLOOKUP(D315,#REF!,12,0)</f>
        <v>#REF!</v>
      </c>
    </row>
    <row r="316" s="80" customFormat="1" spans="1:28">
      <c r="A316" s="51">
        <v>314</v>
      </c>
      <c r="B316" s="51">
        <v>12338</v>
      </c>
      <c r="C316" s="51" t="s">
        <v>471</v>
      </c>
      <c r="D316" s="51">
        <v>514</v>
      </c>
      <c r="E316" s="52" t="s">
        <v>311</v>
      </c>
      <c r="F316" s="51" t="s">
        <v>37</v>
      </c>
      <c r="G316" s="51">
        <v>0.6</v>
      </c>
      <c r="H316" s="95">
        <v>5.417072</v>
      </c>
      <c r="I316" s="95">
        <v>5.117956</v>
      </c>
      <c r="J316" s="95">
        <v>1.65804869363041</v>
      </c>
      <c r="K316" s="95">
        <v>1.32476005</v>
      </c>
      <c r="L316" s="51">
        <v>1020</v>
      </c>
      <c r="M316" s="53">
        <v>967</v>
      </c>
      <c r="N316" s="95">
        <v>53.11</v>
      </c>
      <c r="O316" s="95">
        <v>52.9261220268873</v>
      </c>
      <c r="P316" s="53">
        <v>709</v>
      </c>
      <c r="Q316" s="53">
        <v>737</v>
      </c>
      <c r="R316" s="51">
        <v>28</v>
      </c>
      <c r="S316" s="51">
        <v>28</v>
      </c>
      <c r="T316" s="102">
        <v>0</v>
      </c>
      <c r="U316" s="105">
        <v>12</v>
      </c>
      <c r="V316" s="51">
        <v>-16</v>
      </c>
      <c r="W316" s="51">
        <v>0</v>
      </c>
      <c r="X316" s="72">
        <f t="shared" si="4"/>
        <v>0.0394922425952045</v>
      </c>
      <c r="Y316" s="102"/>
      <c r="Z316" s="51" t="s">
        <v>94</v>
      </c>
      <c r="AA316" s="51">
        <v>850</v>
      </c>
      <c r="AB316" s="102">
        <v>4636</v>
      </c>
    </row>
    <row r="317" s="80" customFormat="1" spans="1:28">
      <c r="A317" s="51">
        <v>315</v>
      </c>
      <c r="B317" s="51">
        <v>4330</v>
      </c>
      <c r="C317" s="51" t="s">
        <v>472</v>
      </c>
      <c r="D317" s="51">
        <v>514</v>
      </c>
      <c r="E317" s="52" t="s">
        <v>311</v>
      </c>
      <c r="F317" s="51" t="s">
        <v>37</v>
      </c>
      <c r="G317" s="51">
        <v>9.9</v>
      </c>
      <c r="H317" s="95">
        <v>6.786746</v>
      </c>
      <c r="I317" s="95">
        <v>5.660498</v>
      </c>
      <c r="J317" s="95">
        <v>1.75917290143144</v>
      </c>
      <c r="K317" s="95">
        <v>1.35913828</v>
      </c>
      <c r="L317" s="51">
        <v>1137</v>
      </c>
      <c r="M317" s="53">
        <v>1102</v>
      </c>
      <c r="N317" s="95">
        <v>59.62</v>
      </c>
      <c r="O317" s="95">
        <v>51.3656805807623</v>
      </c>
      <c r="P317" s="53">
        <v>775</v>
      </c>
      <c r="Q317" s="53">
        <v>781</v>
      </c>
      <c r="R317" s="51">
        <v>28</v>
      </c>
      <c r="S317" s="51">
        <v>31</v>
      </c>
      <c r="T317" s="102">
        <v>3</v>
      </c>
      <c r="U317" s="51">
        <v>6</v>
      </c>
      <c r="V317" s="51">
        <v>0</v>
      </c>
      <c r="W317" s="51">
        <v>0</v>
      </c>
      <c r="X317" s="72">
        <f t="shared" si="4"/>
        <v>0.00774193548387097</v>
      </c>
      <c r="Y317" s="102"/>
      <c r="Z317" s="51" t="s">
        <v>94</v>
      </c>
      <c r="AA317" s="51">
        <v>850</v>
      </c>
      <c r="AB317" s="102">
        <v>4636</v>
      </c>
    </row>
    <row r="318" s="80" customFormat="1" spans="1:28">
      <c r="A318" s="51">
        <v>316</v>
      </c>
      <c r="B318" s="51">
        <v>12479</v>
      </c>
      <c r="C318" s="51" t="s">
        <v>473</v>
      </c>
      <c r="D318" s="51">
        <v>102565</v>
      </c>
      <c r="E318" s="52" t="s">
        <v>183</v>
      </c>
      <c r="F318" s="51" t="s">
        <v>42</v>
      </c>
      <c r="G318" s="51">
        <v>0.5</v>
      </c>
      <c r="H318" s="95">
        <v>2.211812</v>
      </c>
      <c r="I318" s="95">
        <v>1.672469</v>
      </c>
      <c r="J318" s="95">
        <v>0.498332122639979</v>
      </c>
      <c r="K318" s="95">
        <v>0.37674321</v>
      </c>
      <c r="L318" s="51">
        <v>657</v>
      </c>
      <c r="M318" s="53">
        <v>504</v>
      </c>
      <c r="N318" s="95">
        <v>33.38</v>
      </c>
      <c r="O318" s="95">
        <v>33.1839087301587</v>
      </c>
      <c r="P318" s="53">
        <v>434</v>
      </c>
      <c r="Q318" s="53">
        <v>418</v>
      </c>
      <c r="R318" s="51">
        <v>25</v>
      </c>
      <c r="S318" s="51">
        <v>26</v>
      </c>
      <c r="T318" s="51">
        <v>1</v>
      </c>
      <c r="U318" s="51">
        <v>12</v>
      </c>
      <c r="V318" s="51">
        <v>28</v>
      </c>
      <c r="W318" s="51">
        <v>18</v>
      </c>
      <c r="X318" s="72">
        <f t="shared" si="4"/>
        <v>-0.0368663594470046</v>
      </c>
      <c r="Y318" s="103" t="s">
        <v>474</v>
      </c>
      <c r="Z318" s="51" t="s">
        <v>33</v>
      </c>
      <c r="AA318" s="51">
        <v>800</v>
      </c>
      <c r="AB318" s="51">
        <v>3627</v>
      </c>
    </row>
    <row r="319" s="80" customFormat="1" spans="1:28">
      <c r="A319" s="51">
        <v>317</v>
      </c>
      <c r="B319" s="51">
        <v>12217</v>
      </c>
      <c r="C319" s="51" t="s">
        <v>475</v>
      </c>
      <c r="D319" s="51">
        <v>513</v>
      </c>
      <c r="E319" s="52" t="s">
        <v>376</v>
      </c>
      <c r="F319" s="51" t="s">
        <v>42</v>
      </c>
      <c r="G319" s="95">
        <v>0.651411593099956</v>
      </c>
      <c r="H319" s="95">
        <v>4.368933</v>
      </c>
      <c r="I319" s="95">
        <v>1.400067</v>
      </c>
      <c r="J319" s="95">
        <v>1.33510032131899</v>
      </c>
      <c r="K319" s="95">
        <v>0.43904215</v>
      </c>
      <c r="L319" s="51">
        <v>776</v>
      </c>
      <c r="M319" s="53">
        <v>251</v>
      </c>
      <c r="N319" s="95">
        <v>56.3</v>
      </c>
      <c r="O319" s="95">
        <v>55.7795617529881</v>
      </c>
      <c r="P319" s="53">
        <v>478</v>
      </c>
      <c r="Q319" s="53">
        <v>248</v>
      </c>
      <c r="R319" s="51">
        <v>26</v>
      </c>
      <c r="S319" s="51">
        <v>9</v>
      </c>
      <c r="T319" s="102">
        <v>-17</v>
      </c>
      <c r="U319" s="105">
        <v>12</v>
      </c>
      <c r="V319" s="53">
        <v>-70.5384615384615</v>
      </c>
      <c r="W319" s="51">
        <v>0</v>
      </c>
      <c r="X319" s="72">
        <f t="shared" si="4"/>
        <v>-0.481171548117155</v>
      </c>
      <c r="Y319" s="102" t="s">
        <v>476</v>
      </c>
      <c r="Z319" s="51" t="s">
        <v>33</v>
      </c>
      <c r="AA319" s="51">
        <v>800</v>
      </c>
      <c r="AB319" s="102">
        <v>3638</v>
      </c>
    </row>
    <row r="320" s="80" customFormat="1" spans="1:28">
      <c r="A320" s="51">
        <v>318</v>
      </c>
      <c r="B320" s="51">
        <v>12157</v>
      </c>
      <c r="C320" s="51" t="s">
        <v>477</v>
      </c>
      <c r="D320" s="51">
        <v>513</v>
      </c>
      <c r="E320" s="52" t="s">
        <v>376</v>
      </c>
      <c r="F320" s="51" t="s">
        <v>42</v>
      </c>
      <c r="G320" s="51">
        <v>0.8</v>
      </c>
      <c r="H320" s="95">
        <v>5.088679</v>
      </c>
      <c r="I320" s="95">
        <v>4.923384</v>
      </c>
      <c r="J320" s="95">
        <v>1.31020979523939</v>
      </c>
      <c r="K320" s="95">
        <v>1.51032163</v>
      </c>
      <c r="L320" s="51">
        <v>579</v>
      </c>
      <c r="M320" s="53">
        <v>729</v>
      </c>
      <c r="N320" s="95">
        <v>87.86</v>
      </c>
      <c r="O320" s="95">
        <v>67.5361316872428</v>
      </c>
      <c r="P320" s="53">
        <v>483</v>
      </c>
      <c r="Q320" s="53">
        <v>546</v>
      </c>
      <c r="R320" s="51">
        <v>29</v>
      </c>
      <c r="S320" s="51">
        <v>30</v>
      </c>
      <c r="T320" s="51">
        <v>1</v>
      </c>
      <c r="U320" s="105">
        <v>12</v>
      </c>
      <c r="V320" s="51">
        <v>-51</v>
      </c>
      <c r="W320" s="51">
        <v>0</v>
      </c>
      <c r="X320" s="72">
        <f t="shared" si="4"/>
        <v>0.130434782608696</v>
      </c>
      <c r="Y320" s="102"/>
      <c r="Z320" s="51" t="s">
        <v>33</v>
      </c>
      <c r="AA320" s="51">
        <v>800</v>
      </c>
      <c r="AB320" s="102">
        <v>3638</v>
      </c>
    </row>
    <row r="321" s="80" customFormat="1" spans="1:28">
      <c r="A321" s="51">
        <v>319</v>
      </c>
      <c r="B321" s="51">
        <v>12226</v>
      </c>
      <c r="C321" s="51" t="s">
        <v>478</v>
      </c>
      <c r="D321" s="51">
        <v>513</v>
      </c>
      <c r="E321" s="52" t="s">
        <v>376</v>
      </c>
      <c r="F321" s="51" t="s">
        <v>42</v>
      </c>
      <c r="G321" s="95">
        <v>0.651411593099956</v>
      </c>
      <c r="H321" s="95">
        <v>1.818589</v>
      </c>
      <c r="I321" s="95">
        <v>0.446953</v>
      </c>
      <c r="J321" s="95">
        <v>0.55450589240002</v>
      </c>
      <c r="K321" s="95">
        <v>0.11553447</v>
      </c>
      <c r="L321" s="51">
        <v>381</v>
      </c>
      <c r="M321" s="53">
        <v>121</v>
      </c>
      <c r="N321" s="95">
        <v>47.73</v>
      </c>
      <c r="O321" s="95">
        <v>36.9382644628099</v>
      </c>
      <c r="P321" s="53">
        <v>298</v>
      </c>
      <c r="Q321" s="53">
        <v>147</v>
      </c>
      <c r="R321" s="51">
        <v>26</v>
      </c>
      <c r="S321" s="51">
        <v>10</v>
      </c>
      <c r="T321" s="102">
        <v>-16</v>
      </c>
      <c r="U321" s="105">
        <v>12</v>
      </c>
      <c r="V321" s="53">
        <v>-20.3846153846154</v>
      </c>
      <c r="W321" s="51">
        <v>0</v>
      </c>
      <c r="X321" s="72">
        <f t="shared" si="4"/>
        <v>-0.506711409395973</v>
      </c>
      <c r="Y321" s="102" t="s">
        <v>476</v>
      </c>
      <c r="Z321" s="51" t="s">
        <v>33</v>
      </c>
      <c r="AA321" s="51">
        <v>800</v>
      </c>
      <c r="AB321" s="102">
        <v>3638</v>
      </c>
    </row>
    <row r="322" s="80" customFormat="1" spans="1:28">
      <c r="A322" s="51">
        <v>320</v>
      </c>
      <c r="B322" s="51">
        <v>9760</v>
      </c>
      <c r="C322" s="51" t="s">
        <v>479</v>
      </c>
      <c r="D322" s="51">
        <v>513</v>
      </c>
      <c r="E322" s="52" t="s">
        <v>376</v>
      </c>
      <c r="F322" s="51" t="s">
        <v>42</v>
      </c>
      <c r="G322" s="51">
        <v>18.7</v>
      </c>
      <c r="H322" s="95">
        <v>14.946324</v>
      </c>
      <c r="I322" s="95">
        <v>10.701497</v>
      </c>
      <c r="J322" s="95">
        <v>4.35951168821556</v>
      </c>
      <c r="K322" s="95">
        <v>2.86112966</v>
      </c>
      <c r="L322" s="51">
        <v>1588</v>
      </c>
      <c r="M322" s="53">
        <v>1271</v>
      </c>
      <c r="N322" s="95">
        <v>94.12</v>
      </c>
      <c r="O322" s="95">
        <v>84.1974586939418</v>
      </c>
      <c r="P322" s="53">
        <v>766</v>
      </c>
      <c r="Q322" s="53">
        <v>791</v>
      </c>
      <c r="R322" s="51">
        <v>29</v>
      </c>
      <c r="S322" s="51">
        <v>30</v>
      </c>
      <c r="T322" s="102">
        <v>1</v>
      </c>
      <c r="U322" s="51">
        <v>6</v>
      </c>
      <c r="V322" s="51">
        <v>-19</v>
      </c>
      <c r="W322" s="51">
        <v>0</v>
      </c>
      <c r="X322" s="72">
        <f t="shared" si="4"/>
        <v>0.0326370757180157</v>
      </c>
      <c r="Y322" s="102"/>
      <c r="Z322" s="51" t="s">
        <v>33</v>
      </c>
      <c r="AA322" s="51">
        <v>800</v>
      </c>
      <c r="AB322" s="102">
        <v>3638</v>
      </c>
    </row>
    <row r="323" s="80" customFormat="1" spans="1:28">
      <c r="A323" s="51">
        <v>321</v>
      </c>
      <c r="B323" s="51">
        <v>12461</v>
      </c>
      <c r="C323" s="51" t="s">
        <v>480</v>
      </c>
      <c r="D323" s="51">
        <v>107829</v>
      </c>
      <c r="E323" s="52" t="s">
        <v>51</v>
      </c>
      <c r="F323" s="51" t="s">
        <v>31</v>
      </c>
      <c r="G323" s="51">
        <v>0.5</v>
      </c>
      <c r="H323" s="95">
        <v>1.819918</v>
      </c>
      <c r="I323" s="95">
        <v>1.445673</v>
      </c>
      <c r="J323" s="95">
        <v>0.44929349685399</v>
      </c>
      <c r="K323" s="95">
        <v>0.36955829</v>
      </c>
      <c r="L323" s="51">
        <v>398</v>
      </c>
      <c r="M323" s="53">
        <v>315</v>
      </c>
      <c r="N323" s="95">
        <v>45.73</v>
      </c>
      <c r="O323" s="95">
        <v>45.8943809523809</v>
      </c>
      <c r="P323" s="53">
        <v>324</v>
      </c>
      <c r="Q323" s="53">
        <v>311</v>
      </c>
      <c r="R323" s="51">
        <v>30</v>
      </c>
      <c r="S323" s="51">
        <v>30</v>
      </c>
      <c r="T323" s="51">
        <v>0</v>
      </c>
      <c r="U323" s="51">
        <v>12</v>
      </c>
      <c r="V323" s="51">
        <v>25</v>
      </c>
      <c r="W323" s="51">
        <v>18</v>
      </c>
      <c r="X323" s="72">
        <f t="shared" si="4"/>
        <v>-0.0401234567901235</v>
      </c>
      <c r="Y323" s="103" t="s">
        <v>474</v>
      </c>
      <c r="Z323" s="51" t="s">
        <v>28</v>
      </c>
      <c r="AA323" s="51">
        <v>700</v>
      </c>
      <c r="AB323" s="51">
        <v>1432</v>
      </c>
    </row>
    <row r="324" s="80" customFormat="1" spans="1:28">
      <c r="A324" s="51">
        <v>322</v>
      </c>
      <c r="B324" s="51">
        <v>11602</v>
      </c>
      <c r="C324" s="51" t="s">
        <v>481</v>
      </c>
      <c r="D324" s="51">
        <v>511</v>
      </c>
      <c r="E324" s="52" t="s">
        <v>309</v>
      </c>
      <c r="F324" s="51" t="s">
        <v>31</v>
      </c>
      <c r="G324" s="51">
        <v>1.6</v>
      </c>
      <c r="H324" s="95">
        <v>6.059733</v>
      </c>
      <c r="I324" s="95">
        <v>5.545838</v>
      </c>
      <c r="J324" s="95">
        <v>1.75521441822214</v>
      </c>
      <c r="K324" s="95">
        <v>1.42701512</v>
      </c>
      <c r="L324" s="51">
        <v>1013</v>
      </c>
      <c r="M324" s="53">
        <v>960</v>
      </c>
      <c r="N324" s="95">
        <v>59.82</v>
      </c>
      <c r="O324" s="95">
        <v>57.7691458333333</v>
      </c>
      <c r="P324" s="53">
        <v>646</v>
      </c>
      <c r="Q324" s="53">
        <v>695</v>
      </c>
      <c r="R324" s="51">
        <v>25</v>
      </c>
      <c r="S324" s="51">
        <v>29</v>
      </c>
      <c r="T324" s="102">
        <v>4</v>
      </c>
      <c r="U324" s="51">
        <v>8</v>
      </c>
      <c r="V324" s="51">
        <v>-41</v>
      </c>
      <c r="W324" s="51">
        <v>0</v>
      </c>
      <c r="X324" s="72">
        <f t="shared" ref="X324:X387" si="5">(Q324-P324)/P324</f>
        <v>0.0758513931888545</v>
      </c>
      <c r="Y324" s="102"/>
      <c r="Z324" s="51" t="s">
        <v>33</v>
      </c>
      <c r="AA324" s="51">
        <v>800</v>
      </c>
      <c r="AB324" s="102">
        <v>3839</v>
      </c>
    </row>
    <row r="325" s="80" customFormat="1" spans="1:28">
      <c r="A325" s="51">
        <v>323</v>
      </c>
      <c r="B325" s="51">
        <v>5527</v>
      </c>
      <c r="C325" s="51" t="s">
        <v>482</v>
      </c>
      <c r="D325" s="51">
        <v>511</v>
      </c>
      <c r="E325" s="52" t="s">
        <v>309</v>
      </c>
      <c r="F325" s="51" t="s">
        <v>31</v>
      </c>
      <c r="G325" s="51">
        <v>9</v>
      </c>
      <c r="H325" s="95">
        <v>6.975817</v>
      </c>
      <c r="I325" s="95">
        <v>4.585435</v>
      </c>
      <c r="J325" s="95">
        <v>1.85691283695813</v>
      </c>
      <c r="K325" s="95">
        <v>1.22995543</v>
      </c>
      <c r="L325" s="51">
        <v>886</v>
      </c>
      <c r="M325" s="53">
        <v>806</v>
      </c>
      <c r="N325" s="95">
        <v>78.73</v>
      </c>
      <c r="O325" s="95">
        <v>56.891253101737</v>
      </c>
      <c r="P325" s="53">
        <v>631</v>
      </c>
      <c r="Q325" s="53">
        <v>639</v>
      </c>
      <c r="R325" s="51">
        <v>25</v>
      </c>
      <c r="S325" s="51">
        <v>28</v>
      </c>
      <c r="T325" s="102">
        <v>3</v>
      </c>
      <c r="U325" s="51">
        <v>6</v>
      </c>
      <c r="V325" s="51">
        <v>-2</v>
      </c>
      <c r="W325" s="51">
        <v>0</v>
      </c>
      <c r="X325" s="72">
        <f t="shared" si="5"/>
        <v>0.0126782884310618</v>
      </c>
      <c r="Y325" s="102"/>
      <c r="Z325" s="51" t="s">
        <v>33</v>
      </c>
      <c r="AA325" s="51">
        <v>800</v>
      </c>
      <c r="AB325" s="102">
        <v>3839</v>
      </c>
    </row>
    <row r="326" s="80" customFormat="1" spans="1:28">
      <c r="A326" s="51">
        <v>324</v>
      </c>
      <c r="B326" s="51">
        <v>11793</v>
      </c>
      <c r="C326" s="51" t="s">
        <v>483</v>
      </c>
      <c r="D326" s="51">
        <v>102935</v>
      </c>
      <c r="E326" s="52" t="s">
        <v>162</v>
      </c>
      <c r="F326" s="51" t="s">
        <v>31</v>
      </c>
      <c r="G326" s="51">
        <v>1.5</v>
      </c>
      <c r="H326" s="95">
        <v>3.86414</v>
      </c>
      <c r="I326" s="95">
        <v>3.227321</v>
      </c>
      <c r="J326" s="95">
        <v>1.28493496162444</v>
      </c>
      <c r="K326" s="95">
        <v>0.97292135</v>
      </c>
      <c r="L326" s="51">
        <v>691</v>
      </c>
      <c r="M326" s="53">
        <v>602</v>
      </c>
      <c r="N326" s="95">
        <v>55.92</v>
      </c>
      <c r="O326" s="95">
        <v>53.6099833887043</v>
      </c>
      <c r="P326" s="53">
        <v>482</v>
      </c>
      <c r="Q326" s="53">
        <v>480</v>
      </c>
      <c r="R326" s="51">
        <v>26</v>
      </c>
      <c r="S326" s="51">
        <v>27</v>
      </c>
      <c r="T326" s="51">
        <v>1</v>
      </c>
      <c r="U326" s="51">
        <v>8</v>
      </c>
      <c r="V326" s="51">
        <v>10</v>
      </c>
      <c r="W326" s="51">
        <v>40</v>
      </c>
      <c r="X326" s="72">
        <f t="shared" si="5"/>
        <v>-0.004149377593361</v>
      </c>
      <c r="Y326" s="102"/>
      <c r="Z326" s="51" t="s">
        <v>43</v>
      </c>
      <c r="AA326" s="51">
        <v>750</v>
      </c>
      <c r="AB326" s="51">
        <v>2920</v>
      </c>
    </row>
    <row r="327" s="80" customFormat="1" spans="1:28">
      <c r="A327" s="51">
        <v>325</v>
      </c>
      <c r="B327" s="51">
        <v>9895</v>
      </c>
      <c r="C327" s="51" t="s">
        <v>484</v>
      </c>
      <c r="D327" s="51">
        <v>355</v>
      </c>
      <c r="E327" s="52" t="s">
        <v>485</v>
      </c>
      <c r="F327" s="51" t="s">
        <v>31</v>
      </c>
      <c r="G327" s="51">
        <v>4.6</v>
      </c>
      <c r="H327" s="95">
        <v>5.233702</v>
      </c>
      <c r="I327" s="95">
        <v>4.290824</v>
      </c>
      <c r="J327" s="95">
        <v>1.27243327789069</v>
      </c>
      <c r="K327" s="95">
        <v>0.89713625</v>
      </c>
      <c r="L327" s="51">
        <v>532</v>
      </c>
      <c r="M327" s="53">
        <v>404</v>
      </c>
      <c r="N327" s="95">
        <v>96.48</v>
      </c>
      <c r="O327" s="95">
        <v>106.208514851485</v>
      </c>
      <c r="P327" s="53">
        <v>470</v>
      </c>
      <c r="Q327" s="53">
        <v>421</v>
      </c>
      <c r="R327" s="51">
        <v>25</v>
      </c>
      <c r="S327" s="51">
        <v>26</v>
      </c>
      <c r="T327" s="51">
        <v>1</v>
      </c>
      <c r="U327" s="51">
        <v>6</v>
      </c>
      <c r="V327" s="51">
        <v>55</v>
      </c>
      <c r="W327" s="51">
        <v>36</v>
      </c>
      <c r="X327" s="72">
        <f t="shared" si="5"/>
        <v>-0.104255319148936</v>
      </c>
      <c r="Y327" s="102"/>
      <c r="Z327" s="51" t="s">
        <v>33</v>
      </c>
      <c r="AA327" s="51">
        <v>800</v>
      </c>
      <c r="AB327" s="51">
        <v>3001</v>
      </c>
    </row>
    <row r="328" s="80" customFormat="1" spans="1:28">
      <c r="A328" s="51">
        <v>326</v>
      </c>
      <c r="B328" s="51">
        <v>11762</v>
      </c>
      <c r="C328" s="51" t="s">
        <v>486</v>
      </c>
      <c r="D328" s="51">
        <v>399</v>
      </c>
      <c r="E328" s="52" t="s">
        <v>180</v>
      </c>
      <c r="F328" s="51" t="s">
        <v>69</v>
      </c>
      <c r="G328" s="51">
        <v>0.5</v>
      </c>
      <c r="H328" s="95">
        <v>5.930271</v>
      </c>
      <c r="I328" s="95">
        <v>5.407353</v>
      </c>
      <c r="J328" s="95">
        <v>1.740418229154</v>
      </c>
      <c r="K328" s="95">
        <v>1.26786641</v>
      </c>
      <c r="L328" s="51">
        <v>698</v>
      </c>
      <c r="M328" s="53">
        <v>683</v>
      </c>
      <c r="N328" s="95">
        <v>84.96</v>
      </c>
      <c r="O328" s="95">
        <v>79.1706149341142</v>
      </c>
      <c r="P328" s="53">
        <v>527</v>
      </c>
      <c r="Q328" s="53">
        <v>578</v>
      </c>
      <c r="R328" s="51">
        <v>26</v>
      </c>
      <c r="S328" s="51">
        <v>28</v>
      </c>
      <c r="T328" s="102">
        <v>2</v>
      </c>
      <c r="U328" s="105">
        <v>12</v>
      </c>
      <c r="V328" s="51">
        <v>-39</v>
      </c>
      <c r="W328" s="51">
        <v>0</v>
      </c>
      <c r="X328" s="72">
        <f t="shared" si="5"/>
        <v>0.0967741935483871</v>
      </c>
      <c r="Y328" s="102"/>
      <c r="Z328" s="51" t="s">
        <v>43</v>
      </c>
      <c r="AA328" s="51">
        <v>750</v>
      </c>
      <c r="AB328" s="102">
        <v>2808</v>
      </c>
    </row>
    <row r="329" s="80" customFormat="1" spans="1:28">
      <c r="A329" s="51">
        <v>327</v>
      </c>
      <c r="B329" s="51">
        <v>12440</v>
      </c>
      <c r="C329" s="51" t="s">
        <v>487</v>
      </c>
      <c r="D329" s="51">
        <v>399</v>
      </c>
      <c r="E329" s="52" t="s">
        <v>180</v>
      </c>
      <c r="F329" s="51" t="s">
        <v>69</v>
      </c>
      <c r="G329" s="51">
        <v>0.5</v>
      </c>
      <c r="H329" s="95">
        <v>4.232862</v>
      </c>
      <c r="I329" s="95">
        <v>3.536533</v>
      </c>
      <c r="J329" s="95">
        <v>1.348293963266</v>
      </c>
      <c r="K329" s="95">
        <v>0.96244167</v>
      </c>
      <c r="L329" s="51">
        <v>647</v>
      </c>
      <c r="M329" s="53">
        <v>595</v>
      </c>
      <c r="N329" s="95">
        <v>65.42</v>
      </c>
      <c r="O329" s="95">
        <v>59.4375294117647</v>
      </c>
      <c r="P329" s="53">
        <v>474</v>
      </c>
      <c r="Q329" s="53">
        <v>516</v>
      </c>
      <c r="R329" s="51">
        <v>28</v>
      </c>
      <c r="S329" s="51">
        <v>28</v>
      </c>
      <c r="T329" s="102">
        <v>0</v>
      </c>
      <c r="U329" s="105">
        <v>12</v>
      </c>
      <c r="V329" s="51">
        <v>-30</v>
      </c>
      <c r="W329" s="51">
        <v>0</v>
      </c>
      <c r="X329" s="72">
        <f t="shared" si="5"/>
        <v>0.0886075949367089</v>
      </c>
      <c r="Y329" s="102"/>
      <c r="Z329" s="51" t="s">
        <v>43</v>
      </c>
      <c r="AA329" s="51">
        <v>750</v>
      </c>
      <c r="AB329" s="102">
        <v>2808</v>
      </c>
    </row>
    <row r="330" s="80" customFormat="1" spans="1:28">
      <c r="A330" s="51">
        <v>328</v>
      </c>
      <c r="B330" s="51">
        <v>5407</v>
      </c>
      <c r="C330" s="51" t="s">
        <v>488</v>
      </c>
      <c r="D330" s="51">
        <v>399</v>
      </c>
      <c r="E330" s="52" t="s">
        <v>180</v>
      </c>
      <c r="F330" s="51" t="s">
        <v>69</v>
      </c>
      <c r="G330" s="51">
        <v>0.4</v>
      </c>
      <c r="H330" s="95">
        <v>9.660633</v>
      </c>
      <c r="I330" s="95">
        <v>7.253077</v>
      </c>
      <c r="J330" s="95">
        <v>3.16288402035615</v>
      </c>
      <c r="K330" s="95">
        <v>2.27041279</v>
      </c>
      <c r="L330" s="51">
        <v>797</v>
      </c>
      <c r="M330" s="53">
        <v>717</v>
      </c>
      <c r="N330" s="95">
        <v>118.3</v>
      </c>
      <c r="O330" s="95">
        <v>101.158675034868</v>
      </c>
      <c r="P330" s="53">
        <v>551</v>
      </c>
      <c r="Q330" s="53">
        <v>573</v>
      </c>
      <c r="R330" s="51">
        <v>26</v>
      </c>
      <c r="S330" s="51">
        <v>27</v>
      </c>
      <c r="T330" s="102">
        <v>1</v>
      </c>
      <c r="U330" s="105">
        <v>12</v>
      </c>
      <c r="V330" s="51">
        <v>-10</v>
      </c>
      <c r="W330" s="51">
        <v>0</v>
      </c>
      <c r="X330" s="72">
        <f t="shared" si="5"/>
        <v>0.0399274047186933</v>
      </c>
      <c r="Y330" s="102"/>
      <c r="Z330" s="51" t="s">
        <v>43</v>
      </c>
      <c r="AA330" s="51">
        <v>750</v>
      </c>
      <c r="AB330" s="102">
        <v>2808</v>
      </c>
    </row>
    <row r="331" s="80" customFormat="1" spans="1:28">
      <c r="A331" s="51">
        <v>329</v>
      </c>
      <c r="B331" s="51">
        <v>11866</v>
      </c>
      <c r="C331" s="51" t="s">
        <v>489</v>
      </c>
      <c r="D331" s="51">
        <v>101453</v>
      </c>
      <c r="E331" s="52" t="s">
        <v>208</v>
      </c>
      <c r="F331" s="51" t="s">
        <v>26</v>
      </c>
      <c r="G331" s="51">
        <v>0.5</v>
      </c>
      <c r="H331" s="95">
        <v>4.813902</v>
      </c>
      <c r="I331" s="95">
        <v>4.269164</v>
      </c>
      <c r="J331" s="95">
        <v>1.58923083814298</v>
      </c>
      <c r="K331" s="95">
        <v>1.32322223</v>
      </c>
      <c r="L331" s="51">
        <v>881</v>
      </c>
      <c r="M331" s="53">
        <v>708</v>
      </c>
      <c r="N331" s="95">
        <v>54.64</v>
      </c>
      <c r="O331" s="95">
        <v>60.2989265536723</v>
      </c>
      <c r="P331" s="53">
        <v>596</v>
      </c>
      <c r="Q331" s="53">
        <v>594</v>
      </c>
      <c r="R331" s="51">
        <v>28</v>
      </c>
      <c r="S331" s="51">
        <v>29</v>
      </c>
      <c r="T331" s="51">
        <v>1</v>
      </c>
      <c r="U331" s="51">
        <v>12</v>
      </c>
      <c r="V331" s="51">
        <v>14</v>
      </c>
      <c r="W331" s="51">
        <v>36</v>
      </c>
      <c r="X331" s="72">
        <f t="shared" si="5"/>
        <v>-0.00335570469798658</v>
      </c>
      <c r="Y331" s="102"/>
      <c r="Z331" s="51" t="s">
        <v>33</v>
      </c>
      <c r="AA331" s="51">
        <v>800</v>
      </c>
      <c r="AB331" s="51">
        <v>3315</v>
      </c>
    </row>
    <row r="332" s="80" customFormat="1" spans="1:28">
      <c r="A332" s="51">
        <v>330</v>
      </c>
      <c r="B332" s="51">
        <v>12205</v>
      </c>
      <c r="C332" s="51" t="s">
        <v>490</v>
      </c>
      <c r="D332" s="51">
        <v>399</v>
      </c>
      <c r="E332" s="52" t="s">
        <v>180</v>
      </c>
      <c r="F332" s="51" t="s">
        <v>69</v>
      </c>
      <c r="G332" s="95">
        <v>0.651411593099956</v>
      </c>
      <c r="H332" s="95">
        <v>4.3719</v>
      </c>
      <c r="I332" s="95">
        <v>0.940452</v>
      </c>
      <c r="J332" s="95">
        <v>1.41218935394997</v>
      </c>
      <c r="K332" s="95">
        <v>0.2544117</v>
      </c>
      <c r="L332" s="51">
        <v>683</v>
      </c>
      <c r="M332" s="53">
        <v>158</v>
      </c>
      <c r="N332" s="95">
        <v>64.01</v>
      </c>
      <c r="O332" s="95">
        <v>59.5222784810127</v>
      </c>
      <c r="P332" s="53">
        <v>537</v>
      </c>
      <c r="Q332" s="53">
        <v>166</v>
      </c>
      <c r="R332" s="51">
        <v>27</v>
      </c>
      <c r="S332" s="51">
        <v>8</v>
      </c>
      <c r="T332" s="51">
        <v>-19</v>
      </c>
      <c r="U332" s="51">
        <v>12</v>
      </c>
      <c r="V332" s="53">
        <v>5.11111111111111</v>
      </c>
      <c r="W332" s="51">
        <v>15</v>
      </c>
      <c r="X332" s="72">
        <f t="shared" si="5"/>
        <v>-0.690875232774674</v>
      </c>
      <c r="Y332" s="102" t="s">
        <v>83</v>
      </c>
      <c r="Z332" s="51" t="s">
        <v>43</v>
      </c>
      <c r="AA332" s="51">
        <v>750</v>
      </c>
      <c r="AB332" s="102">
        <v>2808</v>
      </c>
    </row>
    <row r="333" s="80" customFormat="1" spans="1:30">
      <c r="A333" s="51">
        <v>331</v>
      </c>
      <c r="B333" s="51">
        <v>11902</v>
      </c>
      <c r="C333" s="51" t="s">
        <v>491</v>
      </c>
      <c r="D333" s="51">
        <v>391</v>
      </c>
      <c r="E333" s="52" t="s">
        <v>492</v>
      </c>
      <c r="F333" s="51" t="s">
        <v>31</v>
      </c>
      <c r="G333" s="51">
        <v>1.3</v>
      </c>
      <c r="H333" s="95">
        <v>3.335677</v>
      </c>
      <c r="I333" s="95">
        <v>3.797582</v>
      </c>
      <c r="J333" s="95">
        <v>1.12735064852999</v>
      </c>
      <c r="K333" s="95">
        <v>1.13801717</v>
      </c>
      <c r="L333" s="51">
        <v>512</v>
      </c>
      <c r="M333" s="53">
        <v>654</v>
      </c>
      <c r="N333" s="95">
        <v>64.19</v>
      </c>
      <c r="O333" s="95">
        <v>58.067003058104</v>
      </c>
      <c r="P333" s="53">
        <v>429</v>
      </c>
      <c r="Q333" s="53">
        <v>556</v>
      </c>
      <c r="R333" s="51">
        <v>27</v>
      </c>
      <c r="S333" s="51">
        <v>30</v>
      </c>
      <c r="T333" s="51">
        <v>3</v>
      </c>
      <c r="U333" s="51">
        <v>8</v>
      </c>
      <c r="V333" s="51">
        <v>-119</v>
      </c>
      <c r="W333" s="51">
        <v>0</v>
      </c>
      <c r="X333" s="72">
        <f t="shared" si="5"/>
        <v>0.296037296037296</v>
      </c>
      <c r="Y333" s="102"/>
      <c r="Z333" s="51" t="s">
        <v>33</v>
      </c>
      <c r="AA333" s="51">
        <v>800</v>
      </c>
      <c r="AB333" s="102">
        <v>3062</v>
      </c>
      <c r="AC333" s="104">
        <f>VLOOKUP(B333,'[2]各门店员工动销考核（12.31）'!$B$1:$X$65536,23,0)</f>
        <v>-0.0633187772925764</v>
      </c>
      <c r="AD333" s="80" t="e">
        <f>VLOOKUP(D333,#REF!,12,0)</f>
        <v>#REF!</v>
      </c>
    </row>
    <row r="334" s="80" customFormat="1" spans="1:28">
      <c r="A334" s="51">
        <v>332</v>
      </c>
      <c r="B334" s="51">
        <v>12462</v>
      </c>
      <c r="C334" s="51" t="s">
        <v>493</v>
      </c>
      <c r="D334" s="51">
        <v>391</v>
      </c>
      <c r="E334" s="52" t="s">
        <v>492</v>
      </c>
      <c r="F334" s="51" t="s">
        <v>31</v>
      </c>
      <c r="G334" s="51">
        <v>0.5</v>
      </c>
      <c r="H334" s="95">
        <v>3.02628</v>
      </c>
      <c r="I334" s="95">
        <v>3.281058</v>
      </c>
      <c r="J334" s="95">
        <v>0.96055897632004</v>
      </c>
      <c r="K334" s="95">
        <v>0.86506836</v>
      </c>
      <c r="L334" s="51">
        <v>665</v>
      </c>
      <c r="M334" s="53">
        <v>685</v>
      </c>
      <c r="N334" s="95">
        <v>45.12</v>
      </c>
      <c r="O334" s="95">
        <v>47.8986569343066</v>
      </c>
      <c r="P334" s="53">
        <v>457</v>
      </c>
      <c r="Q334" s="53">
        <v>520</v>
      </c>
      <c r="R334" s="51">
        <v>29</v>
      </c>
      <c r="S334" s="51">
        <v>29</v>
      </c>
      <c r="T334" s="102">
        <v>0</v>
      </c>
      <c r="U334" s="105">
        <v>12</v>
      </c>
      <c r="V334" s="51">
        <v>-51</v>
      </c>
      <c r="W334" s="51">
        <v>0</v>
      </c>
      <c r="X334" s="72">
        <f t="shared" si="5"/>
        <v>0.137855579868709</v>
      </c>
      <c r="Y334" s="102"/>
      <c r="Z334" s="51" t="s">
        <v>33</v>
      </c>
      <c r="AA334" s="51">
        <v>800</v>
      </c>
      <c r="AB334" s="102">
        <v>3062</v>
      </c>
    </row>
    <row r="335" s="80" customFormat="1" spans="1:28">
      <c r="A335" s="51">
        <v>333</v>
      </c>
      <c r="B335" s="51">
        <v>12197</v>
      </c>
      <c r="C335" s="51" t="s">
        <v>494</v>
      </c>
      <c r="D335" s="51">
        <v>391</v>
      </c>
      <c r="E335" s="52" t="s">
        <v>492</v>
      </c>
      <c r="F335" s="51" t="s">
        <v>31</v>
      </c>
      <c r="G335" s="51">
        <v>0.7</v>
      </c>
      <c r="H335" s="95">
        <v>3.652419</v>
      </c>
      <c r="I335" s="95">
        <v>3.862168</v>
      </c>
      <c r="J335" s="95">
        <v>1.14544011076331</v>
      </c>
      <c r="K335" s="95">
        <v>1.12124015</v>
      </c>
      <c r="L335" s="51">
        <v>619</v>
      </c>
      <c r="M335" s="53">
        <v>635</v>
      </c>
      <c r="N335" s="95">
        <v>58.74</v>
      </c>
      <c r="O335" s="95">
        <v>60.8215433070866</v>
      </c>
      <c r="P335" s="53">
        <v>446</v>
      </c>
      <c r="Q335" s="53">
        <v>511</v>
      </c>
      <c r="R335" s="51">
        <v>28</v>
      </c>
      <c r="S335" s="51">
        <v>31</v>
      </c>
      <c r="T335" s="102">
        <v>3</v>
      </c>
      <c r="U335" s="105">
        <v>12</v>
      </c>
      <c r="V335" s="51">
        <v>-53</v>
      </c>
      <c r="W335" s="51">
        <v>0</v>
      </c>
      <c r="X335" s="72">
        <f t="shared" si="5"/>
        <v>0.145739910313901</v>
      </c>
      <c r="Y335" s="102"/>
      <c r="Z335" s="51" t="s">
        <v>33</v>
      </c>
      <c r="AA335" s="51">
        <v>800</v>
      </c>
      <c r="AB335" s="102">
        <v>3062</v>
      </c>
    </row>
    <row r="336" s="80" customFormat="1" spans="1:28">
      <c r="A336" s="51">
        <v>334</v>
      </c>
      <c r="B336" s="51">
        <v>4246</v>
      </c>
      <c r="C336" s="51" t="s">
        <v>495</v>
      </c>
      <c r="D336" s="51">
        <v>391</v>
      </c>
      <c r="E336" s="52" t="s">
        <v>492</v>
      </c>
      <c r="F336" s="51" t="s">
        <v>31</v>
      </c>
      <c r="G336" s="51">
        <v>15</v>
      </c>
      <c r="H336" s="95">
        <v>7.215788</v>
      </c>
      <c r="I336" s="95">
        <v>6.245901</v>
      </c>
      <c r="J336" s="95">
        <v>2.62596810421384</v>
      </c>
      <c r="K336" s="95">
        <v>1.848654</v>
      </c>
      <c r="L336" s="51">
        <v>675</v>
      </c>
      <c r="M336" s="53">
        <v>674</v>
      </c>
      <c r="N336" s="95">
        <v>103.84</v>
      </c>
      <c r="O336" s="95">
        <v>92.6691543026706</v>
      </c>
      <c r="P336" s="53">
        <v>487</v>
      </c>
      <c r="Q336" s="53">
        <v>527</v>
      </c>
      <c r="R336" s="51">
        <v>26</v>
      </c>
      <c r="S336" s="51">
        <v>29</v>
      </c>
      <c r="T336" s="102">
        <v>3</v>
      </c>
      <c r="U336" s="51">
        <v>6</v>
      </c>
      <c r="V336" s="51">
        <v>-34</v>
      </c>
      <c r="W336" s="51">
        <v>0</v>
      </c>
      <c r="X336" s="72">
        <f t="shared" si="5"/>
        <v>0.082135523613963</v>
      </c>
      <c r="Y336" s="102"/>
      <c r="Z336" s="51" t="s">
        <v>33</v>
      </c>
      <c r="AA336" s="51">
        <v>800</v>
      </c>
      <c r="AB336" s="102">
        <v>3062</v>
      </c>
    </row>
    <row r="337" s="80" customFormat="1" spans="1:30">
      <c r="A337" s="51">
        <v>335</v>
      </c>
      <c r="B337" s="51">
        <v>4188</v>
      </c>
      <c r="C337" s="51" t="s">
        <v>496</v>
      </c>
      <c r="D337" s="51">
        <v>391</v>
      </c>
      <c r="E337" s="52" t="s">
        <v>492</v>
      </c>
      <c r="F337" s="51" t="s">
        <v>31</v>
      </c>
      <c r="G337" s="51">
        <v>9.5</v>
      </c>
      <c r="H337" s="95">
        <v>0.03026</v>
      </c>
      <c r="I337" s="95">
        <v>0.05172</v>
      </c>
      <c r="J337" s="95">
        <v>0.009985033076</v>
      </c>
      <c r="K337" s="95">
        <v>0.01484699</v>
      </c>
      <c r="L337" s="51">
        <v>14</v>
      </c>
      <c r="M337" s="53">
        <v>12</v>
      </c>
      <c r="N337" s="95">
        <v>21.61</v>
      </c>
      <c r="O337" s="95">
        <v>43.1</v>
      </c>
      <c r="P337" s="53">
        <v>13</v>
      </c>
      <c r="Q337" s="53">
        <v>22</v>
      </c>
      <c r="R337" s="51">
        <v>8</v>
      </c>
      <c r="S337" s="51">
        <v>10</v>
      </c>
      <c r="T337" s="51">
        <v>2</v>
      </c>
      <c r="U337" s="51">
        <v>6</v>
      </c>
      <c r="V337" s="51">
        <v>-3</v>
      </c>
      <c r="W337" s="51">
        <v>0</v>
      </c>
      <c r="X337" s="72">
        <f t="shared" si="5"/>
        <v>0.692307692307692</v>
      </c>
      <c r="Y337" s="102"/>
      <c r="Z337" s="51" t="s">
        <v>33</v>
      </c>
      <c r="AA337" s="51">
        <v>800</v>
      </c>
      <c r="AB337" s="102">
        <v>3062</v>
      </c>
      <c r="AC337" s="104">
        <f>VLOOKUP(B337,'[2]各门店员工动销考核（12.31）'!$B$1:$X$65536,23,0)</f>
        <v>-0.133333333333333</v>
      </c>
      <c r="AD337" s="80" t="e">
        <f>VLOOKUP(D337,#REF!,12,0)</f>
        <v>#REF!</v>
      </c>
    </row>
    <row r="338" s="80" customFormat="1" spans="1:30">
      <c r="A338" s="51">
        <v>336</v>
      </c>
      <c r="B338" s="51">
        <v>12442</v>
      </c>
      <c r="C338" s="51" t="s">
        <v>497</v>
      </c>
      <c r="D338" s="51">
        <v>387</v>
      </c>
      <c r="E338" s="52" t="s">
        <v>498</v>
      </c>
      <c r="F338" s="51" t="s">
        <v>69</v>
      </c>
      <c r="G338" s="51">
        <v>0.5</v>
      </c>
      <c r="H338" s="95">
        <v>1.531398</v>
      </c>
      <c r="I338" s="95">
        <v>2.588906</v>
      </c>
      <c r="J338" s="95">
        <v>0.360710182349475</v>
      </c>
      <c r="K338" s="95">
        <v>0.52496017</v>
      </c>
      <c r="L338" s="51">
        <v>403</v>
      </c>
      <c r="M338" s="53">
        <v>611</v>
      </c>
      <c r="N338" s="95">
        <v>38</v>
      </c>
      <c r="O338" s="95">
        <v>42.371620294599</v>
      </c>
      <c r="P338" s="53">
        <v>327</v>
      </c>
      <c r="Q338" s="53">
        <v>513</v>
      </c>
      <c r="R338" s="51">
        <v>28</v>
      </c>
      <c r="S338" s="51">
        <v>30</v>
      </c>
      <c r="T338" s="51">
        <v>2</v>
      </c>
      <c r="U338" s="105">
        <v>12</v>
      </c>
      <c r="V338" s="51">
        <v>-174</v>
      </c>
      <c r="W338" s="51">
        <v>0</v>
      </c>
      <c r="X338" s="72">
        <f t="shared" si="5"/>
        <v>0.568807339449541</v>
      </c>
      <c r="Y338" s="102"/>
      <c r="Z338" s="51" t="s">
        <v>94</v>
      </c>
      <c r="AA338" s="51">
        <v>850</v>
      </c>
      <c r="AB338" s="102">
        <v>4067</v>
      </c>
      <c r="AC338" s="104">
        <f>VLOOKUP(B338,'[2]各门店员工动销考核（12.31）'!$B$1:$X$65536,23,0)</f>
        <v>0.0414012738853503</v>
      </c>
      <c r="AD338" s="80" t="e">
        <f>VLOOKUP(D338,#REF!,12,0)</f>
        <v>#REF!</v>
      </c>
    </row>
    <row r="339" s="80" customFormat="1" spans="1:28">
      <c r="A339" s="51">
        <v>337</v>
      </c>
      <c r="B339" s="51">
        <v>5408</v>
      </c>
      <c r="C339" s="51" t="s">
        <v>499</v>
      </c>
      <c r="D339" s="51">
        <v>387</v>
      </c>
      <c r="E339" s="52" t="s">
        <v>498</v>
      </c>
      <c r="F339" s="51" t="s">
        <v>69</v>
      </c>
      <c r="G339" s="51">
        <v>9.1</v>
      </c>
      <c r="H339" s="95">
        <v>6.624105</v>
      </c>
      <c r="I339" s="95">
        <v>7.514886</v>
      </c>
      <c r="J339" s="95">
        <v>1.62551825462701</v>
      </c>
      <c r="K339" s="95">
        <v>1.48663489</v>
      </c>
      <c r="L339" s="51">
        <v>892</v>
      </c>
      <c r="M339" s="53">
        <v>1033</v>
      </c>
      <c r="N339" s="95">
        <v>74.2</v>
      </c>
      <c r="O339" s="95">
        <v>72.7481703775411</v>
      </c>
      <c r="P339" s="53">
        <v>669</v>
      </c>
      <c r="Q339" s="53">
        <v>735</v>
      </c>
      <c r="R339" s="51">
        <v>24</v>
      </c>
      <c r="S339" s="51">
        <v>30</v>
      </c>
      <c r="T339" s="102">
        <v>6</v>
      </c>
      <c r="U339" s="51">
        <v>6</v>
      </c>
      <c r="V339" s="51">
        <v>-60</v>
      </c>
      <c r="W339" s="51">
        <v>0</v>
      </c>
      <c r="X339" s="72">
        <f t="shared" si="5"/>
        <v>0.0986547085201794</v>
      </c>
      <c r="Y339" s="102"/>
      <c r="Z339" s="51" t="s">
        <v>94</v>
      </c>
      <c r="AA339" s="51">
        <v>850</v>
      </c>
      <c r="AB339" s="102">
        <v>4067</v>
      </c>
    </row>
    <row r="340" s="80" customFormat="1" spans="1:28">
      <c r="A340" s="51">
        <v>338</v>
      </c>
      <c r="B340" s="51">
        <v>12214</v>
      </c>
      <c r="C340" s="51" t="s">
        <v>500</v>
      </c>
      <c r="D340" s="51">
        <v>387</v>
      </c>
      <c r="E340" s="52" t="s">
        <v>498</v>
      </c>
      <c r="F340" s="51" t="s">
        <v>69</v>
      </c>
      <c r="G340" s="95">
        <v>0.651411593099956</v>
      </c>
      <c r="H340" s="95">
        <v>3.324564</v>
      </c>
      <c r="I340" s="95">
        <v>1.26057</v>
      </c>
      <c r="J340" s="95">
        <v>0.76451061480006</v>
      </c>
      <c r="K340" s="95">
        <v>0.27637775</v>
      </c>
      <c r="L340" s="51">
        <v>719</v>
      </c>
      <c r="M340" s="53">
        <v>218</v>
      </c>
      <c r="N340" s="95">
        <v>46.24</v>
      </c>
      <c r="O340" s="95">
        <v>57.8243119266055</v>
      </c>
      <c r="P340" s="53">
        <v>463</v>
      </c>
      <c r="Q340" s="53">
        <v>227</v>
      </c>
      <c r="R340" s="51">
        <v>26</v>
      </c>
      <c r="S340" s="51">
        <v>10</v>
      </c>
      <c r="T340" s="102">
        <v>-16</v>
      </c>
      <c r="U340" s="105">
        <v>12</v>
      </c>
      <c r="V340" s="53">
        <v>-36.9230769230769</v>
      </c>
      <c r="W340" s="51">
        <v>0</v>
      </c>
      <c r="X340" s="72">
        <f t="shared" si="5"/>
        <v>-0.509719222462203</v>
      </c>
      <c r="Y340" s="102" t="s">
        <v>83</v>
      </c>
      <c r="Z340" s="51" t="s">
        <v>94</v>
      </c>
      <c r="AA340" s="51">
        <v>850</v>
      </c>
      <c r="AB340" s="102">
        <v>4067</v>
      </c>
    </row>
    <row r="341" s="80" customFormat="1" spans="1:28">
      <c r="A341" s="51">
        <v>339</v>
      </c>
      <c r="B341" s="51">
        <v>12484</v>
      </c>
      <c r="C341" s="51" t="s">
        <v>501</v>
      </c>
      <c r="D341" s="51">
        <v>387</v>
      </c>
      <c r="E341" s="52" t="s">
        <v>498</v>
      </c>
      <c r="F341" s="51" t="s">
        <v>69</v>
      </c>
      <c r="G341" s="51">
        <v>0.5</v>
      </c>
      <c r="H341" s="95">
        <v>4.014534</v>
      </c>
      <c r="I341" s="95">
        <v>3.804995</v>
      </c>
      <c r="J341" s="95">
        <v>0.91477357648302</v>
      </c>
      <c r="K341" s="95">
        <v>0.82521646</v>
      </c>
      <c r="L341" s="51">
        <v>736</v>
      </c>
      <c r="M341" s="53">
        <v>759</v>
      </c>
      <c r="N341" s="95">
        <v>54.61</v>
      </c>
      <c r="O341" s="95">
        <v>50.1316864295125</v>
      </c>
      <c r="P341" s="53">
        <v>503</v>
      </c>
      <c r="Q341" s="53">
        <v>544</v>
      </c>
      <c r="R341" s="51">
        <v>27</v>
      </c>
      <c r="S341" s="51">
        <v>29</v>
      </c>
      <c r="T341" s="102">
        <v>2</v>
      </c>
      <c r="U341" s="105">
        <v>12</v>
      </c>
      <c r="V341" s="51">
        <v>-29</v>
      </c>
      <c r="W341" s="51">
        <v>0</v>
      </c>
      <c r="X341" s="72">
        <f t="shared" si="5"/>
        <v>0.0815109343936382</v>
      </c>
      <c r="Y341" s="102"/>
      <c r="Z341" s="51" t="s">
        <v>94</v>
      </c>
      <c r="AA341" s="51">
        <v>850</v>
      </c>
      <c r="AB341" s="102">
        <v>4067</v>
      </c>
    </row>
    <row r="342" s="80" customFormat="1" spans="1:28">
      <c r="A342" s="51">
        <v>340</v>
      </c>
      <c r="B342" s="51">
        <v>10856</v>
      </c>
      <c r="C342" s="51" t="s">
        <v>502</v>
      </c>
      <c r="D342" s="51">
        <v>387</v>
      </c>
      <c r="E342" s="52" t="s">
        <v>498</v>
      </c>
      <c r="F342" s="51" t="s">
        <v>69</v>
      </c>
      <c r="G342" s="95">
        <v>3.06784994926434</v>
      </c>
      <c r="H342" s="95">
        <v>5.92657</v>
      </c>
      <c r="I342" s="95">
        <v>1.875321</v>
      </c>
      <c r="J342" s="95">
        <v>1.57181248470468</v>
      </c>
      <c r="K342" s="95">
        <v>0.48477763</v>
      </c>
      <c r="L342" s="51">
        <v>747</v>
      </c>
      <c r="M342" s="53">
        <v>244</v>
      </c>
      <c r="N342" s="95">
        <v>78.67</v>
      </c>
      <c r="O342" s="95">
        <v>76.8574180327869</v>
      </c>
      <c r="P342" s="53">
        <v>494</v>
      </c>
      <c r="Q342" s="53">
        <v>252</v>
      </c>
      <c r="R342" s="51">
        <v>27</v>
      </c>
      <c r="S342" s="51">
        <v>12</v>
      </c>
      <c r="T342" s="102">
        <v>-15</v>
      </c>
      <c r="U342" s="51">
        <v>6</v>
      </c>
      <c r="V342" s="53">
        <v>-26.4444444444444</v>
      </c>
      <c r="W342" s="51">
        <v>0</v>
      </c>
      <c r="X342" s="72">
        <f t="shared" si="5"/>
        <v>-0.489878542510121</v>
      </c>
      <c r="Y342" s="102" t="s">
        <v>503</v>
      </c>
      <c r="Z342" s="51" t="s">
        <v>94</v>
      </c>
      <c r="AA342" s="51">
        <v>850</v>
      </c>
      <c r="AB342" s="102">
        <v>4067</v>
      </c>
    </row>
    <row r="343" s="80" customFormat="1" spans="1:28">
      <c r="A343" s="51">
        <v>341</v>
      </c>
      <c r="B343" s="51">
        <v>5701</v>
      </c>
      <c r="C343" s="51" t="s">
        <v>504</v>
      </c>
      <c r="D343" s="51">
        <v>387</v>
      </c>
      <c r="E343" s="52" t="s">
        <v>498</v>
      </c>
      <c r="F343" s="51" t="s">
        <v>69</v>
      </c>
      <c r="G343" s="51">
        <v>8.8</v>
      </c>
      <c r="H343" s="95">
        <v>7.181714</v>
      </c>
      <c r="I343" s="95">
        <v>6.89029</v>
      </c>
      <c r="J343" s="95">
        <v>2.00095856610542</v>
      </c>
      <c r="K343" s="95">
        <v>1.68234369</v>
      </c>
      <c r="L343" s="51">
        <v>1006</v>
      </c>
      <c r="M343" s="53">
        <v>945</v>
      </c>
      <c r="N343" s="95">
        <v>70.6</v>
      </c>
      <c r="O343" s="95">
        <v>72.9131216931217</v>
      </c>
      <c r="P343" s="53">
        <v>612</v>
      </c>
      <c r="Q343" s="53">
        <v>611</v>
      </c>
      <c r="R343" s="51">
        <v>26</v>
      </c>
      <c r="S343" s="51">
        <v>29</v>
      </c>
      <c r="T343" s="51">
        <v>3</v>
      </c>
      <c r="U343" s="51">
        <v>6</v>
      </c>
      <c r="V343" s="51">
        <v>7</v>
      </c>
      <c r="W343" s="51">
        <v>36</v>
      </c>
      <c r="X343" s="72">
        <f t="shared" si="5"/>
        <v>-0.00163398692810458</v>
      </c>
      <c r="Y343" s="102"/>
      <c r="Z343" s="51" t="s">
        <v>94</v>
      </c>
      <c r="AA343" s="51">
        <v>850</v>
      </c>
      <c r="AB343" s="51">
        <v>4067</v>
      </c>
    </row>
    <row r="344" s="80" customFormat="1" spans="1:28">
      <c r="A344" s="51">
        <v>342</v>
      </c>
      <c r="B344" s="51">
        <v>7317</v>
      </c>
      <c r="C344" s="51" t="s">
        <v>505</v>
      </c>
      <c r="D344" s="51">
        <v>385</v>
      </c>
      <c r="E344" s="52" t="s">
        <v>160</v>
      </c>
      <c r="F344" s="51" t="s">
        <v>37</v>
      </c>
      <c r="G344" s="51">
        <v>7.6</v>
      </c>
      <c r="H344" s="95">
        <v>10.011669</v>
      </c>
      <c r="I344" s="95">
        <v>7.7173</v>
      </c>
      <c r="J344" s="95">
        <v>2.30632707037994</v>
      </c>
      <c r="K344" s="95">
        <v>1.58944985</v>
      </c>
      <c r="L344" s="51">
        <v>862</v>
      </c>
      <c r="M344" s="53">
        <v>848</v>
      </c>
      <c r="N344" s="95">
        <v>115.21</v>
      </c>
      <c r="O344" s="95">
        <v>91.0058962264151</v>
      </c>
      <c r="P344" s="53">
        <v>628</v>
      </c>
      <c r="Q344" s="53">
        <v>656</v>
      </c>
      <c r="R344" s="51">
        <v>26</v>
      </c>
      <c r="S344" s="51">
        <v>30</v>
      </c>
      <c r="T344" s="102">
        <v>4</v>
      </c>
      <c r="U344" s="51">
        <v>6</v>
      </c>
      <c r="V344" s="51">
        <v>-22</v>
      </c>
      <c r="W344" s="51">
        <v>0</v>
      </c>
      <c r="X344" s="72">
        <f t="shared" si="5"/>
        <v>0.0445859872611465</v>
      </c>
      <c r="Y344" s="102"/>
      <c r="Z344" s="51" t="s">
        <v>33</v>
      </c>
      <c r="AA344" s="51">
        <v>800</v>
      </c>
      <c r="AB344" s="102">
        <v>3872</v>
      </c>
    </row>
    <row r="345" s="80" customFormat="1" spans="1:28">
      <c r="A345" s="51">
        <v>343</v>
      </c>
      <c r="B345" s="51">
        <v>7749</v>
      </c>
      <c r="C345" s="51" t="s">
        <v>506</v>
      </c>
      <c r="D345" s="51">
        <v>385</v>
      </c>
      <c r="E345" s="52" t="s">
        <v>160</v>
      </c>
      <c r="F345" s="51" t="s">
        <v>37</v>
      </c>
      <c r="G345" s="51">
        <v>7.3</v>
      </c>
      <c r="H345" s="95">
        <v>12.702946</v>
      </c>
      <c r="I345" s="95">
        <v>9.033009</v>
      </c>
      <c r="J345" s="95">
        <v>3.11708349881387</v>
      </c>
      <c r="K345" s="95">
        <v>1.84855945</v>
      </c>
      <c r="L345" s="51">
        <v>969</v>
      </c>
      <c r="M345" s="53">
        <v>919</v>
      </c>
      <c r="N345" s="95">
        <v>131.09</v>
      </c>
      <c r="O345" s="95">
        <v>98.2917192600653</v>
      </c>
      <c r="P345" s="53">
        <v>650</v>
      </c>
      <c r="Q345" s="53">
        <v>665</v>
      </c>
      <c r="R345" s="51">
        <v>26</v>
      </c>
      <c r="S345" s="51">
        <v>29</v>
      </c>
      <c r="T345" s="51">
        <v>3</v>
      </c>
      <c r="U345" s="51">
        <v>6</v>
      </c>
      <c r="V345" s="51">
        <v>-9</v>
      </c>
      <c r="W345" s="51">
        <v>0</v>
      </c>
      <c r="X345" s="72">
        <f t="shared" si="5"/>
        <v>0.0230769230769231</v>
      </c>
      <c r="Y345" s="102"/>
      <c r="Z345" s="51" t="s">
        <v>33</v>
      </c>
      <c r="AA345" s="51">
        <v>800</v>
      </c>
      <c r="AB345" s="102">
        <v>3872</v>
      </c>
    </row>
    <row r="346" s="80" customFormat="1" spans="1:28">
      <c r="A346" s="51">
        <v>344</v>
      </c>
      <c r="B346" s="51">
        <v>8022</v>
      </c>
      <c r="C346" s="51" t="s">
        <v>507</v>
      </c>
      <c r="D346" s="51">
        <v>307</v>
      </c>
      <c r="E346" s="52" t="s">
        <v>46</v>
      </c>
      <c r="F346" s="51" t="s">
        <v>47</v>
      </c>
      <c r="G346" s="51">
        <v>6.8</v>
      </c>
      <c r="H346" s="95">
        <v>0.746434</v>
      </c>
      <c r="I346" s="95">
        <v>0.211542</v>
      </c>
      <c r="J346" s="95">
        <v>0.15909899999997</v>
      </c>
      <c r="K346" s="95">
        <v>0.04580048</v>
      </c>
      <c r="L346" s="51">
        <v>75</v>
      </c>
      <c r="M346" s="53">
        <v>47</v>
      </c>
      <c r="N346" s="95">
        <v>99.52</v>
      </c>
      <c r="O346" s="95">
        <v>45.0089361702128</v>
      </c>
      <c r="P346" s="53">
        <v>61</v>
      </c>
      <c r="Q346" s="53">
        <v>58</v>
      </c>
      <c r="R346" s="51">
        <v>21</v>
      </c>
      <c r="S346" s="51">
        <v>19</v>
      </c>
      <c r="T346" s="51">
        <v>-2</v>
      </c>
      <c r="U346" s="51">
        <v>6</v>
      </c>
      <c r="V346" s="51">
        <v>9</v>
      </c>
      <c r="W346" s="51">
        <v>0</v>
      </c>
      <c r="X346" s="72">
        <f t="shared" si="5"/>
        <v>-0.0491803278688525</v>
      </c>
      <c r="Y346" s="102" t="s">
        <v>48</v>
      </c>
      <c r="Z346" s="51" t="s">
        <v>49</v>
      </c>
      <c r="AA346" s="51">
        <v>950</v>
      </c>
      <c r="AB346" s="51">
        <v>12241</v>
      </c>
    </row>
    <row r="347" s="80" customFormat="1" spans="1:28">
      <c r="A347" s="51">
        <v>345</v>
      </c>
      <c r="B347" s="51">
        <v>10886</v>
      </c>
      <c r="C347" s="51" t="s">
        <v>508</v>
      </c>
      <c r="D347" s="51">
        <v>307</v>
      </c>
      <c r="E347" s="52" t="s">
        <v>46</v>
      </c>
      <c r="F347" s="51" t="s">
        <v>47</v>
      </c>
      <c r="G347" s="51">
        <v>3</v>
      </c>
      <c r="H347" s="95">
        <v>11.79804</v>
      </c>
      <c r="I347" s="95">
        <v>8.947222</v>
      </c>
      <c r="J347" s="95">
        <v>2.58394561373682</v>
      </c>
      <c r="K347" s="95">
        <v>1.77484902</v>
      </c>
      <c r="L347" s="51">
        <v>902</v>
      </c>
      <c r="M347" s="53">
        <v>805</v>
      </c>
      <c r="N347" s="95">
        <v>129.77</v>
      </c>
      <c r="O347" s="95">
        <v>111.145614906832</v>
      </c>
      <c r="P347" s="53">
        <v>675</v>
      </c>
      <c r="Q347" s="53">
        <v>670</v>
      </c>
      <c r="R347" s="51">
        <v>29</v>
      </c>
      <c r="S347" s="51">
        <v>31</v>
      </c>
      <c r="T347" s="51">
        <v>2</v>
      </c>
      <c r="U347" s="51">
        <v>6</v>
      </c>
      <c r="V347" s="51">
        <v>11</v>
      </c>
      <c r="W347" s="51">
        <v>36</v>
      </c>
      <c r="X347" s="72">
        <f t="shared" si="5"/>
        <v>-0.00740740740740741</v>
      </c>
      <c r="Y347" s="102"/>
      <c r="Z347" s="51" t="s">
        <v>49</v>
      </c>
      <c r="AA347" s="51">
        <v>950</v>
      </c>
      <c r="AB347" s="51">
        <v>12241</v>
      </c>
    </row>
    <row r="348" s="80" customFormat="1" spans="1:30">
      <c r="A348" s="51">
        <v>346</v>
      </c>
      <c r="B348" s="51">
        <v>6830</v>
      </c>
      <c r="C348" s="51" t="s">
        <v>509</v>
      </c>
      <c r="D348" s="51">
        <v>379</v>
      </c>
      <c r="E348" s="52" t="s">
        <v>510</v>
      </c>
      <c r="F348" s="51" t="s">
        <v>42</v>
      </c>
      <c r="G348" s="51">
        <v>8.1</v>
      </c>
      <c r="H348" s="95">
        <v>9.408284</v>
      </c>
      <c r="I348" s="95">
        <v>7.449957</v>
      </c>
      <c r="J348" s="95">
        <v>2.49352311816776</v>
      </c>
      <c r="K348" s="95">
        <v>1.73263631</v>
      </c>
      <c r="L348" s="51">
        <v>899</v>
      </c>
      <c r="M348" s="53">
        <v>1014</v>
      </c>
      <c r="N348" s="95">
        <v>105.5</v>
      </c>
      <c r="O348" s="95">
        <v>73.470976331361</v>
      </c>
      <c r="P348" s="53">
        <v>662</v>
      </c>
      <c r="Q348" s="53">
        <v>831</v>
      </c>
      <c r="R348" s="51">
        <v>26</v>
      </c>
      <c r="S348" s="51">
        <v>27</v>
      </c>
      <c r="T348" s="51">
        <v>1</v>
      </c>
      <c r="U348" s="51">
        <v>6</v>
      </c>
      <c r="V348" s="51">
        <v>-163</v>
      </c>
      <c r="W348" s="51">
        <v>0</v>
      </c>
      <c r="X348" s="72">
        <f t="shared" si="5"/>
        <v>0.255287009063444</v>
      </c>
      <c r="Y348" s="102"/>
      <c r="Z348" s="51" t="s">
        <v>33</v>
      </c>
      <c r="AA348" s="51">
        <v>800</v>
      </c>
      <c r="AB348" s="102">
        <v>3798</v>
      </c>
      <c r="AC348" s="104">
        <f>VLOOKUP(B348,'[2]各门店员工动销考核（12.31）'!$B$1:$X$65536,23,0)</f>
        <v>0.0711974110032362</v>
      </c>
      <c r="AD348" s="80" t="e">
        <f>VLOOKUP(D348,#REF!,12,0)</f>
        <v>#REF!</v>
      </c>
    </row>
    <row r="349" s="80" customFormat="1" spans="1:28">
      <c r="A349" s="51">
        <v>347</v>
      </c>
      <c r="B349" s="51">
        <v>5344</v>
      </c>
      <c r="C349" s="51" t="s">
        <v>511</v>
      </c>
      <c r="D349" s="51">
        <v>379</v>
      </c>
      <c r="E349" s="52" t="s">
        <v>510</v>
      </c>
      <c r="F349" s="51" t="s">
        <v>42</v>
      </c>
      <c r="G349" s="51">
        <v>9.2</v>
      </c>
      <c r="H349" s="95">
        <v>6.845754</v>
      </c>
      <c r="I349" s="95">
        <v>4.751243</v>
      </c>
      <c r="J349" s="95">
        <v>1.76454330979538</v>
      </c>
      <c r="K349" s="95">
        <v>0.87531539</v>
      </c>
      <c r="L349" s="51">
        <v>926</v>
      </c>
      <c r="M349" s="53">
        <v>930</v>
      </c>
      <c r="N349" s="95">
        <v>74.99</v>
      </c>
      <c r="O349" s="95">
        <v>51.0886344086022</v>
      </c>
      <c r="P349" s="53">
        <v>653</v>
      </c>
      <c r="Q349" s="53">
        <v>713</v>
      </c>
      <c r="R349" s="51">
        <v>28</v>
      </c>
      <c r="S349" s="51">
        <v>27</v>
      </c>
      <c r="T349" s="51">
        <v>-1</v>
      </c>
      <c r="U349" s="51">
        <v>6</v>
      </c>
      <c r="V349" s="51">
        <v>-54</v>
      </c>
      <c r="W349" s="51">
        <v>0</v>
      </c>
      <c r="X349" s="72">
        <f t="shared" si="5"/>
        <v>0.0918836140888208</v>
      </c>
      <c r="Y349" s="102"/>
      <c r="Z349" s="51" t="s">
        <v>33</v>
      </c>
      <c r="AA349" s="51">
        <v>800</v>
      </c>
      <c r="AB349" s="102">
        <v>3798</v>
      </c>
    </row>
    <row r="350" s="80" customFormat="1" spans="1:28">
      <c r="A350" s="51">
        <v>348</v>
      </c>
      <c r="B350" s="51">
        <v>12207</v>
      </c>
      <c r="C350" s="51" t="s">
        <v>512</v>
      </c>
      <c r="D350" s="51">
        <v>379</v>
      </c>
      <c r="E350" s="52" t="s">
        <v>510</v>
      </c>
      <c r="F350" s="51" t="s">
        <v>42</v>
      </c>
      <c r="G350" s="95">
        <v>0.651411593099956</v>
      </c>
      <c r="H350" s="95">
        <v>3.183951</v>
      </c>
      <c r="I350" s="95">
        <v>0.822991</v>
      </c>
      <c r="J350" s="95">
        <v>0.738907467625468</v>
      </c>
      <c r="K350" s="95">
        <v>0.16680789</v>
      </c>
      <c r="L350" s="51">
        <v>699</v>
      </c>
      <c r="M350" s="53">
        <v>208</v>
      </c>
      <c r="N350" s="95">
        <v>45.76</v>
      </c>
      <c r="O350" s="95">
        <v>39.566875</v>
      </c>
      <c r="P350" s="53">
        <v>544</v>
      </c>
      <c r="Q350" s="53">
        <v>256</v>
      </c>
      <c r="R350" s="51">
        <v>25</v>
      </c>
      <c r="S350" s="51">
        <v>9</v>
      </c>
      <c r="T350" s="102">
        <v>-16</v>
      </c>
      <c r="U350" s="105">
        <v>12</v>
      </c>
      <c r="V350" s="53">
        <v>-48.16</v>
      </c>
      <c r="W350" s="51">
        <v>0</v>
      </c>
      <c r="X350" s="72">
        <f t="shared" si="5"/>
        <v>-0.529411764705882</v>
      </c>
      <c r="Y350" s="102" t="s">
        <v>83</v>
      </c>
      <c r="Z350" s="51" t="s">
        <v>33</v>
      </c>
      <c r="AA350" s="51">
        <v>800</v>
      </c>
      <c r="AB350" s="102">
        <v>3798</v>
      </c>
    </row>
    <row r="351" s="80" customFormat="1" spans="1:28">
      <c r="A351" s="51">
        <v>349</v>
      </c>
      <c r="B351" s="51">
        <v>6831</v>
      </c>
      <c r="C351" s="51" t="s">
        <v>513</v>
      </c>
      <c r="D351" s="51">
        <v>379</v>
      </c>
      <c r="E351" s="52" t="s">
        <v>510</v>
      </c>
      <c r="F351" s="51" t="s">
        <v>42</v>
      </c>
      <c r="G351" s="51">
        <v>8.1</v>
      </c>
      <c r="H351" s="95">
        <v>6.639961</v>
      </c>
      <c r="I351" s="95">
        <v>5.906366</v>
      </c>
      <c r="J351" s="95">
        <v>1.54772196647505</v>
      </c>
      <c r="K351" s="95">
        <v>1.22475807</v>
      </c>
      <c r="L351" s="51">
        <v>1122</v>
      </c>
      <c r="M351" s="53">
        <v>1036</v>
      </c>
      <c r="N351" s="95">
        <v>59.25</v>
      </c>
      <c r="O351" s="95">
        <v>57.0112548262548</v>
      </c>
      <c r="P351" s="53">
        <v>726</v>
      </c>
      <c r="Q351" s="53">
        <v>767</v>
      </c>
      <c r="R351" s="51">
        <v>28</v>
      </c>
      <c r="S351" s="51">
        <v>28</v>
      </c>
      <c r="T351" s="51">
        <v>0</v>
      </c>
      <c r="U351" s="51">
        <v>6</v>
      </c>
      <c r="V351" s="51">
        <v>-35</v>
      </c>
      <c r="W351" s="51">
        <v>0</v>
      </c>
      <c r="X351" s="72">
        <f t="shared" si="5"/>
        <v>0.0564738292011019</v>
      </c>
      <c r="Y351" s="102"/>
      <c r="Z351" s="51" t="s">
        <v>33</v>
      </c>
      <c r="AA351" s="51">
        <v>800</v>
      </c>
      <c r="AB351" s="102">
        <v>3798</v>
      </c>
    </row>
    <row r="352" s="80" customFormat="1" spans="1:28">
      <c r="A352" s="51">
        <v>350</v>
      </c>
      <c r="B352" s="51">
        <v>11323</v>
      </c>
      <c r="C352" s="51" t="s">
        <v>514</v>
      </c>
      <c r="D352" s="51">
        <v>377</v>
      </c>
      <c r="E352" s="52" t="s">
        <v>515</v>
      </c>
      <c r="F352" s="51" t="s">
        <v>69</v>
      </c>
      <c r="G352" s="51">
        <v>1.5</v>
      </c>
      <c r="H352" s="95">
        <v>7.062819</v>
      </c>
      <c r="I352" s="95">
        <v>6.785316</v>
      </c>
      <c r="J352" s="95">
        <v>2.08905284148076</v>
      </c>
      <c r="K352" s="95">
        <v>1.89941998</v>
      </c>
      <c r="L352" s="51">
        <v>1074</v>
      </c>
      <c r="M352" s="53">
        <v>1113</v>
      </c>
      <c r="N352" s="95">
        <v>65.76</v>
      </c>
      <c r="O352" s="95">
        <v>60.964204851752</v>
      </c>
      <c r="P352" s="53">
        <v>752</v>
      </c>
      <c r="Q352" s="53">
        <v>836</v>
      </c>
      <c r="R352" s="51">
        <v>26</v>
      </c>
      <c r="S352" s="51">
        <v>27</v>
      </c>
      <c r="T352" s="102">
        <v>1</v>
      </c>
      <c r="U352" s="51">
        <v>8</v>
      </c>
      <c r="V352" s="51">
        <v>-76</v>
      </c>
      <c r="W352" s="51">
        <v>0</v>
      </c>
      <c r="X352" s="72">
        <f t="shared" si="5"/>
        <v>0.111702127659574</v>
      </c>
      <c r="Y352" s="102"/>
      <c r="Z352" s="51" t="s">
        <v>94</v>
      </c>
      <c r="AA352" s="51">
        <v>850</v>
      </c>
      <c r="AB352" s="102">
        <v>4430</v>
      </c>
    </row>
    <row r="353" s="80" customFormat="1" spans="1:28">
      <c r="A353" s="51">
        <v>351</v>
      </c>
      <c r="B353" s="51">
        <v>12464</v>
      </c>
      <c r="C353" s="51" t="s">
        <v>516</v>
      </c>
      <c r="D353" s="51">
        <v>377</v>
      </c>
      <c r="E353" s="52" t="s">
        <v>515</v>
      </c>
      <c r="F353" s="51" t="s">
        <v>69</v>
      </c>
      <c r="G353" s="51">
        <v>0.5</v>
      </c>
      <c r="H353" s="95">
        <v>4.743838</v>
      </c>
      <c r="I353" s="95">
        <v>4.036369</v>
      </c>
      <c r="J353" s="95">
        <v>1.54744884813097</v>
      </c>
      <c r="K353" s="95">
        <v>1.17156278</v>
      </c>
      <c r="L353" s="51">
        <v>989</v>
      </c>
      <c r="M353" s="53">
        <v>863</v>
      </c>
      <c r="N353" s="95">
        <v>47.97</v>
      </c>
      <c r="O353" s="95">
        <v>46.7713673232908</v>
      </c>
      <c r="P353" s="53">
        <v>622</v>
      </c>
      <c r="Q353" s="53">
        <v>639</v>
      </c>
      <c r="R353" s="51">
        <v>27</v>
      </c>
      <c r="S353" s="51">
        <v>28</v>
      </c>
      <c r="T353" s="102">
        <v>1</v>
      </c>
      <c r="U353" s="105">
        <v>12</v>
      </c>
      <c r="V353" s="51">
        <v>-5</v>
      </c>
      <c r="W353" s="51">
        <v>0</v>
      </c>
      <c r="X353" s="72">
        <f t="shared" si="5"/>
        <v>0.0273311897106109</v>
      </c>
      <c r="Y353" s="102"/>
      <c r="Z353" s="51" t="s">
        <v>94</v>
      </c>
      <c r="AA353" s="51">
        <v>850</v>
      </c>
      <c r="AB353" s="102">
        <v>4430</v>
      </c>
    </row>
    <row r="354" s="80" customFormat="1" spans="1:28">
      <c r="A354" s="51">
        <v>352</v>
      </c>
      <c r="B354" s="51">
        <v>12498</v>
      </c>
      <c r="C354" s="51" t="s">
        <v>517</v>
      </c>
      <c r="D354" s="51">
        <v>377</v>
      </c>
      <c r="E354" s="52" t="s">
        <v>515</v>
      </c>
      <c r="F354" s="51" t="s">
        <v>69</v>
      </c>
      <c r="G354" s="51">
        <v>0.5</v>
      </c>
      <c r="H354" s="95">
        <v>3.419655</v>
      </c>
      <c r="I354" s="95">
        <v>3.649393</v>
      </c>
      <c r="J354" s="95">
        <v>1.07845463973998</v>
      </c>
      <c r="K354" s="95">
        <v>0.96541409</v>
      </c>
      <c r="L354" s="51">
        <v>854</v>
      </c>
      <c r="M354" s="53">
        <v>795</v>
      </c>
      <c r="N354" s="95">
        <v>40.04</v>
      </c>
      <c r="O354" s="95">
        <v>45.9043144654088</v>
      </c>
      <c r="P354" s="53">
        <v>585</v>
      </c>
      <c r="Q354" s="53">
        <v>601</v>
      </c>
      <c r="R354" s="51">
        <v>26</v>
      </c>
      <c r="S354" s="51">
        <v>29</v>
      </c>
      <c r="T354" s="51">
        <v>3</v>
      </c>
      <c r="U354" s="105">
        <v>12</v>
      </c>
      <c r="V354" s="51">
        <v>-4</v>
      </c>
      <c r="W354" s="51">
        <v>0</v>
      </c>
      <c r="X354" s="72">
        <f t="shared" si="5"/>
        <v>0.0273504273504274</v>
      </c>
      <c r="Y354" s="102"/>
      <c r="Z354" s="51" t="s">
        <v>94</v>
      </c>
      <c r="AA354" s="51">
        <v>850</v>
      </c>
      <c r="AB354" s="102">
        <v>4430</v>
      </c>
    </row>
    <row r="355" s="80" customFormat="1" spans="1:28">
      <c r="A355" s="51">
        <v>353</v>
      </c>
      <c r="B355" s="51">
        <v>11465</v>
      </c>
      <c r="C355" s="51" t="s">
        <v>518</v>
      </c>
      <c r="D355" s="51">
        <v>709</v>
      </c>
      <c r="E355" s="52" t="s">
        <v>362</v>
      </c>
      <c r="F355" s="51" t="s">
        <v>42</v>
      </c>
      <c r="G355" s="51">
        <v>1.7</v>
      </c>
      <c r="H355" s="95">
        <v>8.834096</v>
      </c>
      <c r="I355" s="95">
        <v>7.432868</v>
      </c>
      <c r="J355" s="95">
        <v>2.62842318278492</v>
      </c>
      <c r="K355" s="95">
        <v>1.98905353</v>
      </c>
      <c r="L355" s="51">
        <v>1357</v>
      </c>
      <c r="M355" s="53">
        <v>1191</v>
      </c>
      <c r="N355" s="95">
        <v>65.1</v>
      </c>
      <c r="O355" s="95">
        <v>62.408631402183</v>
      </c>
      <c r="P355" s="53">
        <v>833</v>
      </c>
      <c r="Q355" s="53">
        <v>832</v>
      </c>
      <c r="R355" s="51">
        <v>27</v>
      </c>
      <c r="S355" s="51">
        <v>28</v>
      </c>
      <c r="T355" s="51">
        <v>1</v>
      </c>
      <c r="U355" s="51">
        <v>8</v>
      </c>
      <c r="V355" s="51">
        <v>9</v>
      </c>
      <c r="W355" s="51">
        <v>40</v>
      </c>
      <c r="X355" s="72">
        <f t="shared" si="5"/>
        <v>-0.00120048019207683</v>
      </c>
      <c r="Y355" s="102"/>
      <c r="Z355" s="51" t="s">
        <v>57</v>
      </c>
      <c r="AA355" s="51">
        <v>900</v>
      </c>
      <c r="AB355" s="51">
        <v>5036</v>
      </c>
    </row>
    <row r="356" s="80" customFormat="1" spans="1:28">
      <c r="A356" s="51">
        <v>354</v>
      </c>
      <c r="B356" s="51">
        <v>8903</v>
      </c>
      <c r="C356" s="51" t="s">
        <v>519</v>
      </c>
      <c r="D356" s="51">
        <v>373</v>
      </c>
      <c r="E356" s="52" t="s">
        <v>520</v>
      </c>
      <c r="F356" s="51" t="s">
        <v>31</v>
      </c>
      <c r="G356" s="51">
        <v>5.5</v>
      </c>
      <c r="H356" s="95">
        <v>6.308235</v>
      </c>
      <c r="I356" s="95">
        <v>5.27569</v>
      </c>
      <c r="J356" s="95">
        <v>1.78255115434844</v>
      </c>
      <c r="K356" s="95">
        <v>1.33120502</v>
      </c>
      <c r="L356" s="51">
        <v>787</v>
      </c>
      <c r="M356" s="53">
        <v>832</v>
      </c>
      <c r="N356" s="95">
        <v>78.99</v>
      </c>
      <c r="O356" s="95">
        <v>63.4097355769231</v>
      </c>
      <c r="P356" s="53">
        <v>605</v>
      </c>
      <c r="Q356" s="53">
        <v>646</v>
      </c>
      <c r="R356" s="51">
        <v>27</v>
      </c>
      <c r="S356" s="51">
        <v>29</v>
      </c>
      <c r="T356" s="102">
        <v>2</v>
      </c>
      <c r="U356" s="51">
        <v>6</v>
      </c>
      <c r="V356" s="51">
        <v>-35</v>
      </c>
      <c r="W356" s="51">
        <v>0</v>
      </c>
      <c r="X356" s="72">
        <f t="shared" si="5"/>
        <v>0.0677685950413223</v>
      </c>
      <c r="Y356" s="102"/>
      <c r="Z356" s="51" t="s">
        <v>94</v>
      </c>
      <c r="AA356" s="51">
        <v>850</v>
      </c>
      <c r="AB356" s="102">
        <v>4099</v>
      </c>
    </row>
    <row r="357" s="80" customFormat="1" spans="1:28">
      <c r="A357" s="51">
        <v>355</v>
      </c>
      <c r="B357" s="51">
        <v>12507</v>
      </c>
      <c r="C357" s="51" t="s">
        <v>521</v>
      </c>
      <c r="D357" s="51">
        <v>373</v>
      </c>
      <c r="E357" s="52" t="s">
        <v>520</v>
      </c>
      <c r="F357" s="51" t="s">
        <v>31</v>
      </c>
      <c r="G357" s="51">
        <v>0.5</v>
      </c>
      <c r="H357" s="95">
        <v>5.145211</v>
      </c>
      <c r="I357" s="95">
        <v>4.854624</v>
      </c>
      <c r="J357" s="95">
        <v>1.46377046613339</v>
      </c>
      <c r="K357" s="95">
        <v>1.22931896</v>
      </c>
      <c r="L357" s="51">
        <v>856</v>
      </c>
      <c r="M357" s="53">
        <v>830</v>
      </c>
      <c r="N357" s="95">
        <v>60.11</v>
      </c>
      <c r="O357" s="95">
        <v>58.4894457831325</v>
      </c>
      <c r="P357" s="53">
        <v>583</v>
      </c>
      <c r="Q357" s="53">
        <v>607</v>
      </c>
      <c r="R357" s="51">
        <v>26</v>
      </c>
      <c r="S357" s="51">
        <v>30</v>
      </c>
      <c r="T357" s="102">
        <v>4</v>
      </c>
      <c r="U357" s="105">
        <v>12</v>
      </c>
      <c r="V357" s="51">
        <v>-12</v>
      </c>
      <c r="W357" s="51">
        <v>0</v>
      </c>
      <c r="X357" s="72">
        <f t="shared" si="5"/>
        <v>0.0411663807890223</v>
      </c>
      <c r="Y357" s="102"/>
      <c r="Z357" s="51" t="s">
        <v>94</v>
      </c>
      <c r="AA357" s="51">
        <v>850</v>
      </c>
      <c r="AB357" s="102">
        <v>4099</v>
      </c>
    </row>
    <row r="358" s="80" customFormat="1" spans="1:28">
      <c r="A358" s="51">
        <v>356</v>
      </c>
      <c r="B358" s="51">
        <v>12158</v>
      </c>
      <c r="C358" s="51" t="s">
        <v>522</v>
      </c>
      <c r="D358" s="51">
        <v>106399</v>
      </c>
      <c r="E358" s="52" t="s">
        <v>90</v>
      </c>
      <c r="F358" s="51" t="s">
        <v>42</v>
      </c>
      <c r="G358" s="51">
        <v>0.8</v>
      </c>
      <c r="H358" s="95">
        <v>4.798301</v>
      </c>
      <c r="I358" s="95">
        <v>4.750601</v>
      </c>
      <c r="J358" s="95">
        <v>1.18498455752901</v>
      </c>
      <c r="K358" s="95">
        <v>1.03822486</v>
      </c>
      <c r="L358" s="51">
        <v>800</v>
      </c>
      <c r="M358" s="53">
        <v>716</v>
      </c>
      <c r="N358" s="95">
        <v>59.79</v>
      </c>
      <c r="O358" s="95">
        <v>66.3491759776536</v>
      </c>
      <c r="P358" s="53">
        <v>583</v>
      </c>
      <c r="Q358" s="53">
        <v>583</v>
      </c>
      <c r="R358" s="51">
        <v>28</v>
      </c>
      <c r="S358" s="51">
        <v>28</v>
      </c>
      <c r="T358" s="51">
        <v>0</v>
      </c>
      <c r="U358" s="51">
        <v>12</v>
      </c>
      <c r="V358" s="51">
        <v>12</v>
      </c>
      <c r="W358" s="51">
        <v>36</v>
      </c>
      <c r="X358" s="72">
        <f t="shared" si="5"/>
        <v>0</v>
      </c>
      <c r="Y358" s="102"/>
      <c r="Z358" s="51" t="s">
        <v>43</v>
      </c>
      <c r="AA358" s="51">
        <v>750</v>
      </c>
      <c r="AB358" s="51">
        <v>2664</v>
      </c>
    </row>
    <row r="359" s="80" customFormat="1" spans="1:28">
      <c r="A359" s="51">
        <v>357</v>
      </c>
      <c r="B359" s="51">
        <v>12448</v>
      </c>
      <c r="C359" s="51" t="s">
        <v>523</v>
      </c>
      <c r="D359" s="51">
        <v>752</v>
      </c>
      <c r="E359" s="52" t="s">
        <v>226</v>
      </c>
      <c r="F359" s="51" t="s">
        <v>42</v>
      </c>
      <c r="G359" s="51">
        <v>0.5</v>
      </c>
      <c r="H359" s="95">
        <v>2.728467</v>
      </c>
      <c r="I359" s="95">
        <v>2.379086</v>
      </c>
      <c r="J359" s="95">
        <v>0.54679778423681</v>
      </c>
      <c r="K359" s="95">
        <v>0.4053669</v>
      </c>
      <c r="L359" s="51">
        <v>532</v>
      </c>
      <c r="M359" s="53">
        <v>478</v>
      </c>
      <c r="N359" s="95">
        <v>51.29</v>
      </c>
      <c r="O359" s="95">
        <v>49.7716736401674</v>
      </c>
      <c r="P359" s="53">
        <v>432</v>
      </c>
      <c r="Q359" s="53">
        <v>411</v>
      </c>
      <c r="R359" s="51">
        <v>27</v>
      </c>
      <c r="S359" s="51">
        <v>30</v>
      </c>
      <c r="T359" s="51">
        <v>3</v>
      </c>
      <c r="U359" s="51">
        <v>12</v>
      </c>
      <c r="V359" s="51">
        <v>33</v>
      </c>
      <c r="W359" s="51">
        <v>18</v>
      </c>
      <c r="X359" s="72">
        <f t="shared" si="5"/>
        <v>-0.0486111111111111</v>
      </c>
      <c r="Y359" s="102" t="s">
        <v>32</v>
      </c>
      <c r="Z359" s="51" t="s">
        <v>28</v>
      </c>
      <c r="AA359" s="51">
        <v>700</v>
      </c>
      <c r="AB359" s="51">
        <v>1864</v>
      </c>
    </row>
    <row r="360" s="80" customFormat="1" spans="1:28">
      <c r="A360" s="51">
        <v>358</v>
      </c>
      <c r="B360" s="51">
        <v>11388</v>
      </c>
      <c r="C360" s="51" t="s">
        <v>524</v>
      </c>
      <c r="D360" s="51">
        <v>371</v>
      </c>
      <c r="E360" s="52" t="s">
        <v>332</v>
      </c>
      <c r="F360" s="51" t="s">
        <v>37</v>
      </c>
      <c r="G360" s="51">
        <v>1.8</v>
      </c>
      <c r="H360" s="95">
        <v>3.101143</v>
      </c>
      <c r="I360" s="95">
        <v>2.852305</v>
      </c>
      <c r="J360" s="95">
        <v>0.909157285545363</v>
      </c>
      <c r="K360" s="95">
        <v>0.84613519</v>
      </c>
      <c r="L360" s="51">
        <v>541</v>
      </c>
      <c r="M360" s="53">
        <v>550</v>
      </c>
      <c r="N360" s="95">
        <v>57.32</v>
      </c>
      <c r="O360" s="95">
        <v>51.8600909090909</v>
      </c>
      <c r="P360" s="53">
        <v>349</v>
      </c>
      <c r="Q360" s="53">
        <v>401</v>
      </c>
      <c r="R360" s="51">
        <v>26</v>
      </c>
      <c r="S360" s="51">
        <v>28</v>
      </c>
      <c r="T360" s="102">
        <v>2</v>
      </c>
      <c r="U360" s="51">
        <v>8</v>
      </c>
      <c r="V360" s="51">
        <v>-44</v>
      </c>
      <c r="W360" s="51">
        <v>0</v>
      </c>
      <c r="X360" s="72">
        <f t="shared" si="5"/>
        <v>0.148997134670487</v>
      </c>
      <c r="Y360" s="102"/>
      <c r="Z360" s="51" t="s">
        <v>43</v>
      </c>
      <c r="AA360" s="51">
        <v>750</v>
      </c>
      <c r="AB360" s="102">
        <v>2030</v>
      </c>
    </row>
    <row r="361" s="80" customFormat="1" spans="1:28">
      <c r="A361" s="51">
        <v>359</v>
      </c>
      <c r="B361" s="51">
        <v>9112</v>
      </c>
      <c r="C361" s="51" t="s">
        <v>525</v>
      </c>
      <c r="D361" s="51">
        <v>371</v>
      </c>
      <c r="E361" s="52" t="s">
        <v>332</v>
      </c>
      <c r="F361" s="51" t="s">
        <v>37</v>
      </c>
      <c r="G361" s="51">
        <v>5.5</v>
      </c>
      <c r="H361" s="95">
        <v>3.768746</v>
      </c>
      <c r="I361" s="95">
        <v>3.174637</v>
      </c>
      <c r="J361" s="95">
        <v>1.16032425951539</v>
      </c>
      <c r="K361" s="95">
        <v>0.888294</v>
      </c>
      <c r="L361" s="51">
        <v>636</v>
      </c>
      <c r="M361" s="53">
        <v>610</v>
      </c>
      <c r="N361" s="95">
        <v>59.26</v>
      </c>
      <c r="O361" s="95">
        <v>52.0432295081967</v>
      </c>
      <c r="P361" s="53">
        <v>442</v>
      </c>
      <c r="Q361" s="53">
        <v>458</v>
      </c>
      <c r="R361" s="51">
        <v>27</v>
      </c>
      <c r="S361" s="51">
        <v>27</v>
      </c>
      <c r="T361" s="102">
        <v>0</v>
      </c>
      <c r="U361" s="51">
        <v>6</v>
      </c>
      <c r="V361" s="51">
        <v>-10</v>
      </c>
      <c r="W361" s="51">
        <v>0</v>
      </c>
      <c r="X361" s="72">
        <f t="shared" si="5"/>
        <v>0.0361990950226244</v>
      </c>
      <c r="Y361" s="102"/>
      <c r="Z361" s="51" t="s">
        <v>43</v>
      </c>
      <c r="AA361" s="51">
        <v>750</v>
      </c>
      <c r="AB361" s="102">
        <v>2030</v>
      </c>
    </row>
    <row r="362" s="80" customFormat="1" spans="1:28">
      <c r="A362" s="51">
        <v>360</v>
      </c>
      <c r="B362" s="51">
        <v>4264</v>
      </c>
      <c r="C362" s="51" t="s">
        <v>526</v>
      </c>
      <c r="D362" s="51">
        <v>337</v>
      </c>
      <c r="E362" s="52" t="s">
        <v>210</v>
      </c>
      <c r="F362" s="51" t="s">
        <v>31</v>
      </c>
      <c r="G362" s="51">
        <v>10.5</v>
      </c>
      <c r="H362" s="95">
        <v>16.751403</v>
      </c>
      <c r="I362" s="95">
        <v>14.747148</v>
      </c>
      <c r="J362" s="95">
        <v>3.48422061087704</v>
      </c>
      <c r="K362" s="95">
        <v>2.33043706</v>
      </c>
      <c r="L362" s="51">
        <v>907</v>
      </c>
      <c r="M362" s="53">
        <v>848</v>
      </c>
      <c r="N362" s="95">
        <v>183.38</v>
      </c>
      <c r="O362" s="95">
        <v>173.905047169811</v>
      </c>
      <c r="P362" s="53">
        <v>615</v>
      </c>
      <c r="Q362" s="53">
        <v>617</v>
      </c>
      <c r="R362" s="51">
        <v>25</v>
      </c>
      <c r="S362" s="51">
        <v>29</v>
      </c>
      <c r="T362" s="51">
        <v>4</v>
      </c>
      <c r="U362" s="51">
        <v>6</v>
      </c>
      <c r="V362" s="51">
        <v>4</v>
      </c>
      <c r="W362" s="51">
        <v>24</v>
      </c>
      <c r="X362" s="72">
        <f t="shared" si="5"/>
        <v>0.0032520325203252</v>
      </c>
      <c r="Y362" s="102"/>
      <c r="Z362" s="51" t="s">
        <v>49</v>
      </c>
      <c r="AA362" s="51">
        <v>950</v>
      </c>
      <c r="AB362" s="51">
        <v>7840</v>
      </c>
    </row>
    <row r="363" s="80" customFormat="1" spans="1:28">
      <c r="A363" s="51">
        <v>361</v>
      </c>
      <c r="B363" s="51">
        <v>10955</v>
      </c>
      <c r="C363" s="51" t="s">
        <v>527</v>
      </c>
      <c r="D363" s="51">
        <v>367</v>
      </c>
      <c r="E363" s="52" t="s">
        <v>528</v>
      </c>
      <c r="F363" s="51" t="s">
        <v>26</v>
      </c>
      <c r="G363" s="51">
        <v>2.7</v>
      </c>
      <c r="H363" s="95">
        <v>5.202933</v>
      </c>
      <c r="I363" s="95">
        <v>4.992173</v>
      </c>
      <c r="J363" s="95">
        <v>1.42346165999995</v>
      </c>
      <c r="K363" s="95">
        <v>1.21042999</v>
      </c>
      <c r="L363" s="51">
        <v>690</v>
      </c>
      <c r="M363" s="53">
        <v>781</v>
      </c>
      <c r="N363" s="95">
        <v>75.29</v>
      </c>
      <c r="O363" s="95">
        <v>63.9202688860435</v>
      </c>
      <c r="P363" s="53">
        <v>556</v>
      </c>
      <c r="Q363" s="53">
        <v>632</v>
      </c>
      <c r="R363" s="51">
        <v>25</v>
      </c>
      <c r="S363" s="51">
        <v>29</v>
      </c>
      <c r="T363" s="102">
        <v>4</v>
      </c>
      <c r="U363" s="51">
        <v>6</v>
      </c>
      <c r="V363" s="51">
        <v>-70</v>
      </c>
      <c r="W363" s="51">
        <v>0</v>
      </c>
      <c r="X363" s="72">
        <f t="shared" si="5"/>
        <v>0.136690647482014</v>
      </c>
      <c r="Y363" s="102"/>
      <c r="Z363" s="51" t="s">
        <v>43</v>
      </c>
      <c r="AA363" s="51">
        <v>750</v>
      </c>
      <c r="AB363" s="102">
        <v>2782</v>
      </c>
    </row>
    <row r="364" s="80" customFormat="1" spans="1:28">
      <c r="A364" s="51">
        <v>362</v>
      </c>
      <c r="B364" s="51">
        <v>12277</v>
      </c>
      <c r="C364" s="51" t="s">
        <v>529</v>
      </c>
      <c r="D364" s="51">
        <v>367</v>
      </c>
      <c r="E364" s="52" t="s">
        <v>528</v>
      </c>
      <c r="F364" s="51" t="s">
        <v>26</v>
      </c>
      <c r="G364" s="51">
        <v>0.6</v>
      </c>
      <c r="H364" s="95">
        <v>4.176759</v>
      </c>
      <c r="I364" s="95">
        <v>4.025244</v>
      </c>
      <c r="J364" s="95">
        <v>0.926428582259957</v>
      </c>
      <c r="K364" s="95">
        <v>0.89761794</v>
      </c>
      <c r="L364" s="51">
        <v>709</v>
      </c>
      <c r="M364" s="53">
        <v>707</v>
      </c>
      <c r="N364" s="95">
        <v>58.88</v>
      </c>
      <c r="O364" s="95">
        <v>56.93414427157</v>
      </c>
      <c r="P364" s="53">
        <v>546</v>
      </c>
      <c r="Q364" s="53">
        <v>564</v>
      </c>
      <c r="R364" s="51">
        <v>25</v>
      </c>
      <c r="S364" s="51">
        <v>29</v>
      </c>
      <c r="T364" s="102">
        <v>4</v>
      </c>
      <c r="U364" s="105">
        <v>12</v>
      </c>
      <c r="V364" s="51">
        <v>-6</v>
      </c>
      <c r="W364" s="51">
        <v>0</v>
      </c>
      <c r="X364" s="72">
        <f t="shared" si="5"/>
        <v>0.032967032967033</v>
      </c>
      <c r="Y364" s="102"/>
      <c r="Z364" s="51" t="s">
        <v>43</v>
      </c>
      <c r="AA364" s="51">
        <v>750</v>
      </c>
      <c r="AB364" s="102">
        <v>2782</v>
      </c>
    </row>
    <row r="365" s="80" customFormat="1" spans="1:28">
      <c r="A365" s="51">
        <v>363</v>
      </c>
      <c r="B365" s="51">
        <v>12538</v>
      </c>
      <c r="C365" s="51" t="s">
        <v>530</v>
      </c>
      <c r="D365" s="51">
        <v>549</v>
      </c>
      <c r="E365" s="52" t="s">
        <v>441</v>
      </c>
      <c r="F365" s="51" t="s">
        <v>60</v>
      </c>
      <c r="G365" s="51">
        <v>0.4</v>
      </c>
      <c r="H365" s="95">
        <v>2.294847</v>
      </c>
      <c r="I365" s="95">
        <v>2.148226</v>
      </c>
      <c r="J365" s="95">
        <v>0.59097803999999</v>
      </c>
      <c r="K365" s="95">
        <v>0.47286612</v>
      </c>
      <c r="L365" s="51">
        <v>471</v>
      </c>
      <c r="M365" s="53">
        <v>462</v>
      </c>
      <c r="N365" s="95">
        <v>48.72</v>
      </c>
      <c r="O365" s="95">
        <v>46.4983982683983</v>
      </c>
      <c r="P365" s="53">
        <v>429</v>
      </c>
      <c r="Q365" s="53">
        <v>409</v>
      </c>
      <c r="R365" s="51">
        <v>27</v>
      </c>
      <c r="S365" s="51">
        <v>27</v>
      </c>
      <c r="T365" s="51">
        <v>0</v>
      </c>
      <c r="U365" s="51">
        <v>12</v>
      </c>
      <c r="V365" s="51">
        <v>32</v>
      </c>
      <c r="W365" s="51">
        <v>36</v>
      </c>
      <c r="X365" s="72">
        <f t="shared" si="5"/>
        <v>-0.0466200466200466</v>
      </c>
      <c r="Y365" s="102"/>
      <c r="Z365" s="51" t="s">
        <v>43</v>
      </c>
      <c r="AA365" s="51">
        <v>750</v>
      </c>
      <c r="AB365" s="51">
        <v>2031</v>
      </c>
    </row>
    <row r="366" s="80" customFormat="1" spans="1:28">
      <c r="A366" s="51">
        <v>364</v>
      </c>
      <c r="B366" s="51">
        <v>11799</v>
      </c>
      <c r="C366" s="51" t="s">
        <v>531</v>
      </c>
      <c r="D366" s="51">
        <v>367</v>
      </c>
      <c r="E366" s="52" t="s">
        <v>528</v>
      </c>
      <c r="F366" s="51" t="s">
        <v>26</v>
      </c>
      <c r="G366" s="51">
        <v>0.6</v>
      </c>
      <c r="H366" s="95">
        <v>3.050815</v>
      </c>
      <c r="I366" s="95">
        <v>1.002428</v>
      </c>
      <c r="J366" s="95">
        <v>0.727943094935479</v>
      </c>
      <c r="K366" s="95">
        <v>0.22756246</v>
      </c>
      <c r="L366" s="51">
        <v>558</v>
      </c>
      <c r="M366" s="53">
        <v>168</v>
      </c>
      <c r="N366" s="95">
        <v>54.62</v>
      </c>
      <c r="O366" s="95">
        <v>59.6683333333333</v>
      </c>
      <c r="P366" s="53">
        <v>460</v>
      </c>
      <c r="Q366" s="53">
        <v>201</v>
      </c>
      <c r="R366" s="51">
        <v>20</v>
      </c>
      <c r="S366" s="51">
        <v>10</v>
      </c>
      <c r="T366" s="51">
        <v>-10</v>
      </c>
      <c r="U366" s="51">
        <v>12</v>
      </c>
      <c r="V366" s="51">
        <v>271</v>
      </c>
      <c r="W366" s="51">
        <v>72</v>
      </c>
      <c r="X366" s="72">
        <f t="shared" si="5"/>
        <v>-0.56304347826087</v>
      </c>
      <c r="Y366" s="102"/>
      <c r="Z366" s="51" t="s">
        <v>43</v>
      </c>
      <c r="AA366" s="51">
        <v>750</v>
      </c>
      <c r="AB366" s="51">
        <v>2782</v>
      </c>
    </row>
    <row r="367" s="80" customFormat="1" spans="1:28">
      <c r="A367" s="51">
        <v>365</v>
      </c>
      <c r="B367" s="51">
        <v>4301</v>
      </c>
      <c r="C367" s="51" t="s">
        <v>532</v>
      </c>
      <c r="D367" s="51">
        <v>365</v>
      </c>
      <c r="E367" s="52" t="s">
        <v>248</v>
      </c>
      <c r="F367" s="51" t="s">
        <v>42</v>
      </c>
      <c r="G367" s="51">
        <v>12.5</v>
      </c>
      <c r="H367" s="95">
        <v>17.897761</v>
      </c>
      <c r="I367" s="95">
        <v>11.166834</v>
      </c>
      <c r="J367" s="95">
        <v>4.35125693135113</v>
      </c>
      <c r="K367" s="95">
        <v>2.41828687</v>
      </c>
      <c r="L367" s="51">
        <v>1301</v>
      </c>
      <c r="M367" s="53">
        <v>1053</v>
      </c>
      <c r="N367" s="95">
        <v>137.35</v>
      </c>
      <c r="O367" s="95">
        <v>106.047806267806</v>
      </c>
      <c r="P367" s="53">
        <v>748</v>
      </c>
      <c r="Q367" s="53">
        <v>777</v>
      </c>
      <c r="R367" s="51">
        <v>30</v>
      </c>
      <c r="S367" s="51">
        <v>31</v>
      </c>
      <c r="T367" s="102">
        <v>1</v>
      </c>
      <c r="U367" s="51">
        <v>6</v>
      </c>
      <c r="V367" s="51">
        <v>-23</v>
      </c>
      <c r="W367" s="51">
        <v>0</v>
      </c>
      <c r="X367" s="72">
        <f t="shared" si="5"/>
        <v>0.0387700534759358</v>
      </c>
      <c r="Y367" s="102"/>
      <c r="Z367" s="51" t="s">
        <v>33</v>
      </c>
      <c r="AA367" s="51">
        <v>800</v>
      </c>
      <c r="AB367" s="102">
        <v>3470</v>
      </c>
    </row>
    <row r="368" s="80" customFormat="1" spans="1:28">
      <c r="A368" s="51">
        <v>366</v>
      </c>
      <c r="B368" s="51">
        <v>8972</v>
      </c>
      <c r="C368" s="51" t="s">
        <v>533</v>
      </c>
      <c r="D368" s="51">
        <v>712</v>
      </c>
      <c r="E368" s="52" t="s">
        <v>174</v>
      </c>
      <c r="F368" s="51" t="s">
        <v>69</v>
      </c>
      <c r="G368" s="51">
        <v>5.8</v>
      </c>
      <c r="H368" s="95">
        <v>9.212131</v>
      </c>
      <c r="I368" s="95">
        <v>7.745375</v>
      </c>
      <c r="J368" s="95">
        <v>3.20709847911221</v>
      </c>
      <c r="K368" s="95">
        <v>2.38482278</v>
      </c>
      <c r="L368" s="51">
        <v>1285</v>
      </c>
      <c r="M368" s="53">
        <v>1170</v>
      </c>
      <c r="N368" s="95">
        <v>71.69</v>
      </c>
      <c r="O368" s="95">
        <v>66.1997863247863</v>
      </c>
      <c r="P368" s="53">
        <v>696</v>
      </c>
      <c r="Q368" s="53">
        <v>699</v>
      </c>
      <c r="R368" s="51">
        <v>29</v>
      </c>
      <c r="S368" s="51">
        <v>31</v>
      </c>
      <c r="T368" s="51">
        <v>2</v>
      </c>
      <c r="U368" s="51">
        <v>6</v>
      </c>
      <c r="V368" s="51">
        <v>3</v>
      </c>
      <c r="W368" s="51">
        <v>18</v>
      </c>
      <c r="X368" s="72">
        <f t="shared" si="5"/>
        <v>0.00431034482758621</v>
      </c>
      <c r="Y368" s="102"/>
      <c r="Z368" s="51" t="s">
        <v>94</v>
      </c>
      <c r="AA368" s="51">
        <v>850</v>
      </c>
      <c r="AB368" s="51">
        <v>4888</v>
      </c>
    </row>
    <row r="369" s="80" customFormat="1" spans="1:28">
      <c r="A369" s="51">
        <v>367</v>
      </c>
      <c r="B369" s="51">
        <v>10930</v>
      </c>
      <c r="C369" s="51" t="s">
        <v>534</v>
      </c>
      <c r="D369" s="51">
        <v>724</v>
      </c>
      <c r="E369" s="52" t="s">
        <v>93</v>
      </c>
      <c r="F369" s="51" t="s">
        <v>69</v>
      </c>
      <c r="G369" s="51">
        <v>2.8</v>
      </c>
      <c r="H369" s="95">
        <v>7.952547</v>
      </c>
      <c r="I369" s="95">
        <v>6.905178</v>
      </c>
      <c r="J369" s="95">
        <v>1.85862027261101</v>
      </c>
      <c r="K369" s="95">
        <v>1.61487384</v>
      </c>
      <c r="L369" s="51">
        <v>1236</v>
      </c>
      <c r="M369" s="53">
        <v>1076</v>
      </c>
      <c r="N369" s="95">
        <v>64.34</v>
      </c>
      <c r="O369" s="95">
        <v>64.1745167286245</v>
      </c>
      <c r="P369" s="53">
        <v>759</v>
      </c>
      <c r="Q369" s="53">
        <v>763</v>
      </c>
      <c r="R369" s="51">
        <v>28</v>
      </c>
      <c r="S369" s="51">
        <v>30</v>
      </c>
      <c r="T369" s="51">
        <v>2</v>
      </c>
      <c r="U369" s="51">
        <v>6</v>
      </c>
      <c r="V369" s="51">
        <v>2</v>
      </c>
      <c r="W369" s="51">
        <v>12</v>
      </c>
      <c r="X369" s="72">
        <f t="shared" si="5"/>
        <v>0.00527009222661397</v>
      </c>
      <c r="Y369" s="102"/>
      <c r="Z369" s="51" t="s">
        <v>94</v>
      </c>
      <c r="AA369" s="51">
        <v>850</v>
      </c>
      <c r="AB369" s="51">
        <v>4467</v>
      </c>
    </row>
    <row r="370" s="80" customFormat="1" spans="1:28">
      <c r="A370" s="51">
        <v>368</v>
      </c>
      <c r="B370" s="51">
        <v>5471</v>
      </c>
      <c r="C370" s="51" t="s">
        <v>535</v>
      </c>
      <c r="D370" s="51">
        <v>571</v>
      </c>
      <c r="E370" s="52" t="s">
        <v>432</v>
      </c>
      <c r="F370" s="51" t="s">
        <v>69</v>
      </c>
      <c r="G370" s="51">
        <v>9.1</v>
      </c>
      <c r="H370" s="95">
        <v>12.029543</v>
      </c>
      <c r="I370" s="95">
        <v>9.850533</v>
      </c>
      <c r="J370" s="95">
        <v>3.20926257127098</v>
      </c>
      <c r="K370" s="95">
        <v>2.45939112</v>
      </c>
      <c r="L370" s="51">
        <v>1101</v>
      </c>
      <c r="M370" s="53">
        <v>983</v>
      </c>
      <c r="N370" s="95">
        <v>109.24</v>
      </c>
      <c r="O370" s="95">
        <v>100.208880976602</v>
      </c>
      <c r="P370" s="53">
        <v>726</v>
      </c>
      <c r="Q370" s="53">
        <v>710</v>
      </c>
      <c r="R370" s="51">
        <v>29</v>
      </c>
      <c r="S370" s="51">
        <v>26</v>
      </c>
      <c r="T370" s="51">
        <v>-3</v>
      </c>
      <c r="U370" s="51">
        <v>6</v>
      </c>
      <c r="V370" s="51">
        <v>22</v>
      </c>
      <c r="W370" s="51">
        <v>36</v>
      </c>
      <c r="X370" s="72">
        <f t="shared" si="5"/>
        <v>-0.0220385674931129</v>
      </c>
      <c r="Y370" s="102"/>
      <c r="Z370" s="51" t="s">
        <v>57</v>
      </c>
      <c r="AA370" s="51">
        <v>900</v>
      </c>
      <c r="AB370" s="51">
        <v>5663</v>
      </c>
    </row>
    <row r="371" s="80" customFormat="1" spans="1:28">
      <c r="A371" s="51">
        <v>369</v>
      </c>
      <c r="B371" s="51">
        <v>12494</v>
      </c>
      <c r="C371" s="51" t="s">
        <v>536</v>
      </c>
      <c r="D371" s="51">
        <v>359</v>
      </c>
      <c r="E371" s="52" t="s">
        <v>382</v>
      </c>
      <c r="F371" s="51" t="s">
        <v>42</v>
      </c>
      <c r="G371" s="51">
        <v>0.5</v>
      </c>
      <c r="H371" s="95">
        <v>2.908712</v>
      </c>
      <c r="I371" s="95">
        <v>3.188121</v>
      </c>
      <c r="J371" s="95">
        <v>0.772966362628</v>
      </c>
      <c r="K371" s="95">
        <v>0.91106357</v>
      </c>
      <c r="L371" s="51">
        <v>713</v>
      </c>
      <c r="M371" s="53">
        <v>837</v>
      </c>
      <c r="N371" s="95">
        <v>40.8</v>
      </c>
      <c r="O371" s="95">
        <v>38.0898566308244</v>
      </c>
      <c r="P371" s="53">
        <v>486</v>
      </c>
      <c r="Q371" s="53">
        <v>572</v>
      </c>
      <c r="R371" s="51">
        <v>27</v>
      </c>
      <c r="S371" s="51">
        <v>28</v>
      </c>
      <c r="T371" s="51">
        <v>1</v>
      </c>
      <c r="U371" s="105">
        <v>12</v>
      </c>
      <c r="V371" s="51">
        <v>-74</v>
      </c>
      <c r="W371" s="51">
        <v>0</v>
      </c>
      <c r="X371" s="72">
        <f t="shared" si="5"/>
        <v>0.176954732510288</v>
      </c>
      <c r="Y371" s="102"/>
      <c r="Z371" s="51" t="s">
        <v>94</v>
      </c>
      <c r="AA371" s="51">
        <v>850</v>
      </c>
      <c r="AB371" s="102">
        <v>4188</v>
      </c>
    </row>
    <row r="372" s="80" customFormat="1" spans="1:28">
      <c r="A372" s="51">
        <v>370</v>
      </c>
      <c r="B372" s="51">
        <v>8075</v>
      </c>
      <c r="C372" s="51" t="s">
        <v>537</v>
      </c>
      <c r="D372" s="51">
        <v>373</v>
      </c>
      <c r="E372" s="52" t="s">
        <v>520</v>
      </c>
      <c r="F372" s="51" t="s">
        <v>31</v>
      </c>
      <c r="G372" s="51">
        <v>6.8</v>
      </c>
      <c r="H372" s="95">
        <v>10.657148</v>
      </c>
      <c r="I372" s="95">
        <v>7.991411</v>
      </c>
      <c r="J372" s="95">
        <v>3.13607377072275</v>
      </c>
      <c r="K372" s="95">
        <v>2.2498267</v>
      </c>
      <c r="L372" s="51">
        <v>1203</v>
      </c>
      <c r="M372" s="53">
        <v>1033</v>
      </c>
      <c r="N372" s="95">
        <v>88.59</v>
      </c>
      <c r="O372" s="95">
        <v>77.3611907066796</v>
      </c>
      <c r="P372" s="53">
        <v>759</v>
      </c>
      <c r="Q372" s="53">
        <v>765</v>
      </c>
      <c r="R372" s="51">
        <v>29</v>
      </c>
      <c r="S372" s="51">
        <v>28</v>
      </c>
      <c r="T372" s="102">
        <v>-1</v>
      </c>
      <c r="U372" s="51">
        <v>6</v>
      </c>
      <c r="V372" s="51">
        <v>0</v>
      </c>
      <c r="W372" s="51">
        <v>0</v>
      </c>
      <c r="X372" s="72">
        <f t="shared" si="5"/>
        <v>0.00790513833992095</v>
      </c>
      <c r="Y372" s="102"/>
      <c r="Z372" s="51" t="s">
        <v>94</v>
      </c>
      <c r="AA372" s="51">
        <v>850</v>
      </c>
      <c r="AB372" s="102">
        <v>4099</v>
      </c>
    </row>
    <row r="373" s="80" customFormat="1" spans="1:28">
      <c r="A373" s="51">
        <v>371</v>
      </c>
      <c r="B373" s="51">
        <v>9841</v>
      </c>
      <c r="C373" s="51" t="s">
        <v>538</v>
      </c>
      <c r="D373" s="51">
        <v>104428</v>
      </c>
      <c r="E373" s="52" t="s">
        <v>137</v>
      </c>
      <c r="F373" s="51" t="s">
        <v>26</v>
      </c>
      <c r="G373" s="51">
        <v>2.2</v>
      </c>
      <c r="H373" s="95">
        <v>4.174172</v>
      </c>
      <c r="I373" s="95">
        <v>3.069033</v>
      </c>
      <c r="J373" s="95">
        <v>1.15836144443995</v>
      </c>
      <c r="K373" s="95">
        <v>0.8117779</v>
      </c>
      <c r="L373" s="51">
        <v>600</v>
      </c>
      <c r="M373" s="53">
        <v>505</v>
      </c>
      <c r="N373" s="95">
        <v>69.57</v>
      </c>
      <c r="O373" s="95">
        <v>60.7729306930693</v>
      </c>
      <c r="P373" s="53">
        <v>462</v>
      </c>
      <c r="Q373" s="53">
        <v>466</v>
      </c>
      <c r="R373" s="51">
        <v>27</v>
      </c>
      <c r="S373" s="51">
        <v>28</v>
      </c>
      <c r="T373" s="51">
        <v>1</v>
      </c>
      <c r="U373" s="51">
        <v>6</v>
      </c>
      <c r="V373" s="51">
        <v>2</v>
      </c>
      <c r="W373" s="51">
        <v>12</v>
      </c>
      <c r="X373" s="72">
        <f t="shared" si="5"/>
        <v>0.00865800865800866</v>
      </c>
      <c r="Y373" s="102"/>
      <c r="Z373" s="51" t="s">
        <v>43</v>
      </c>
      <c r="AA373" s="51">
        <v>750</v>
      </c>
      <c r="AB373" s="51">
        <v>2656</v>
      </c>
    </row>
    <row r="374" s="80" customFormat="1" spans="1:28">
      <c r="A374" s="51">
        <v>372</v>
      </c>
      <c r="B374" s="51">
        <v>4562</v>
      </c>
      <c r="C374" s="51" t="s">
        <v>539</v>
      </c>
      <c r="D374" s="51">
        <v>107658</v>
      </c>
      <c r="E374" s="52" t="s">
        <v>64</v>
      </c>
      <c r="F374" s="51" t="s">
        <v>42</v>
      </c>
      <c r="G374" s="51">
        <v>0.8</v>
      </c>
      <c r="H374" s="95">
        <v>3.043202</v>
      </c>
      <c r="I374" s="95">
        <v>3.088824</v>
      </c>
      <c r="J374" s="95">
        <v>0.841713764236026</v>
      </c>
      <c r="K374" s="95">
        <v>0.77322495</v>
      </c>
      <c r="L374" s="51">
        <v>715</v>
      </c>
      <c r="M374" s="53">
        <v>667</v>
      </c>
      <c r="N374" s="95">
        <v>42.56</v>
      </c>
      <c r="O374" s="95">
        <v>46.3092053973014</v>
      </c>
      <c r="P374" s="53">
        <v>577</v>
      </c>
      <c r="Q374" s="53">
        <v>582</v>
      </c>
      <c r="R374" s="51">
        <v>26</v>
      </c>
      <c r="S374" s="51">
        <v>26</v>
      </c>
      <c r="T374" s="51">
        <v>0</v>
      </c>
      <c r="U374" s="51">
        <v>12</v>
      </c>
      <c r="V374" s="51">
        <v>7</v>
      </c>
      <c r="W374" s="51">
        <v>21</v>
      </c>
      <c r="X374" s="72">
        <f t="shared" si="5"/>
        <v>0.00866551126516464</v>
      </c>
      <c r="Y374" s="102"/>
      <c r="Z374" s="51" t="s">
        <v>43</v>
      </c>
      <c r="AA374" s="51">
        <v>750</v>
      </c>
      <c r="AB374" s="51">
        <v>2873</v>
      </c>
    </row>
    <row r="375" s="80" customFormat="1" spans="1:28">
      <c r="A375" s="51">
        <v>373</v>
      </c>
      <c r="B375" s="51">
        <v>6814</v>
      </c>
      <c r="C375" s="51" t="s">
        <v>540</v>
      </c>
      <c r="D375" s="51">
        <v>357</v>
      </c>
      <c r="E375" s="52" t="s">
        <v>541</v>
      </c>
      <c r="F375" s="51" t="s">
        <v>42</v>
      </c>
      <c r="G375" s="51">
        <v>8.1</v>
      </c>
      <c r="H375" s="95">
        <v>10.576068</v>
      </c>
      <c r="I375" s="95">
        <v>9.296306</v>
      </c>
      <c r="J375" s="95">
        <v>2.72889879094034</v>
      </c>
      <c r="K375" s="95">
        <v>2.12277369</v>
      </c>
      <c r="L375" s="51">
        <v>915</v>
      </c>
      <c r="M375" s="53">
        <v>885</v>
      </c>
      <c r="N375" s="95">
        <v>115.14</v>
      </c>
      <c r="O375" s="95">
        <v>105.043005649718</v>
      </c>
      <c r="P375" s="53">
        <v>705</v>
      </c>
      <c r="Q375" s="53">
        <v>732</v>
      </c>
      <c r="R375" s="51">
        <v>30</v>
      </c>
      <c r="S375" s="51">
        <v>31</v>
      </c>
      <c r="T375" s="102">
        <v>1</v>
      </c>
      <c r="U375" s="51">
        <v>6</v>
      </c>
      <c r="V375" s="51">
        <v>-21</v>
      </c>
      <c r="W375" s="51">
        <v>0</v>
      </c>
      <c r="X375" s="72">
        <f t="shared" si="5"/>
        <v>0.0382978723404255</v>
      </c>
      <c r="Y375" s="102"/>
      <c r="Z375" s="51" t="s">
        <v>43</v>
      </c>
      <c r="AA375" s="51">
        <v>750</v>
      </c>
      <c r="AB375" s="102">
        <v>2524</v>
      </c>
    </row>
    <row r="376" s="80" customFormat="1" spans="1:28">
      <c r="A376" s="51">
        <v>374</v>
      </c>
      <c r="B376" s="51">
        <v>12459</v>
      </c>
      <c r="C376" s="51" t="s">
        <v>542</v>
      </c>
      <c r="D376" s="51">
        <v>357</v>
      </c>
      <c r="E376" s="52" t="s">
        <v>541</v>
      </c>
      <c r="F376" s="51" t="s">
        <v>42</v>
      </c>
      <c r="G376" s="51">
        <v>0.5</v>
      </c>
      <c r="H376" s="95">
        <v>3.747889</v>
      </c>
      <c r="I376" s="95">
        <v>4.220887</v>
      </c>
      <c r="J376" s="95">
        <v>0.73180208540599</v>
      </c>
      <c r="K376" s="95">
        <v>0.84241123</v>
      </c>
      <c r="L376" s="51">
        <v>493</v>
      </c>
      <c r="M376" s="53">
        <v>519</v>
      </c>
      <c r="N376" s="95">
        <v>76.02</v>
      </c>
      <c r="O376" s="95">
        <v>81.327302504817</v>
      </c>
      <c r="P376" s="53">
        <v>405</v>
      </c>
      <c r="Q376" s="53">
        <v>425</v>
      </c>
      <c r="R376" s="51">
        <v>29</v>
      </c>
      <c r="S376" s="51">
        <v>31</v>
      </c>
      <c r="T376" s="51">
        <v>2</v>
      </c>
      <c r="U376" s="105">
        <v>12</v>
      </c>
      <c r="V376" s="51">
        <v>-8</v>
      </c>
      <c r="W376" s="51">
        <v>0</v>
      </c>
      <c r="X376" s="72">
        <f t="shared" si="5"/>
        <v>0.0493827160493827</v>
      </c>
      <c r="Y376" s="102"/>
      <c r="Z376" s="51" t="s">
        <v>43</v>
      </c>
      <c r="AA376" s="51">
        <v>750</v>
      </c>
      <c r="AB376" s="102">
        <v>2524</v>
      </c>
    </row>
    <row r="377" s="80" customFormat="1" spans="1:28">
      <c r="A377" s="51">
        <v>375</v>
      </c>
      <c r="B377" s="51">
        <v>11453</v>
      </c>
      <c r="C377" s="51" t="s">
        <v>543</v>
      </c>
      <c r="D377" s="51">
        <v>357</v>
      </c>
      <c r="E377" s="52" t="s">
        <v>541</v>
      </c>
      <c r="F377" s="51" t="s">
        <v>42</v>
      </c>
      <c r="G377" s="51">
        <v>1.7</v>
      </c>
      <c r="H377" s="95">
        <v>9.877285</v>
      </c>
      <c r="I377" s="95">
        <v>7.506839</v>
      </c>
      <c r="J377" s="95">
        <v>2.07296560767495</v>
      </c>
      <c r="K377" s="95">
        <v>1.57920516</v>
      </c>
      <c r="L377" s="51">
        <v>786</v>
      </c>
      <c r="M377" s="53">
        <v>708</v>
      </c>
      <c r="N377" s="95">
        <v>125.67</v>
      </c>
      <c r="O377" s="95">
        <v>106.028799435028</v>
      </c>
      <c r="P377" s="53">
        <v>603</v>
      </c>
      <c r="Q377" s="53">
        <v>616</v>
      </c>
      <c r="R377" s="51">
        <v>30</v>
      </c>
      <c r="S377" s="51">
        <v>31</v>
      </c>
      <c r="T377" s="102">
        <v>1</v>
      </c>
      <c r="U377" s="51">
        <v>8</v>
      </c>
      <c r="V377" s="51">
        <v>-5</v>
      </c>
      <c r="W377" s="51">
        <v>0</v>
      </c>
      <c r="X377" s="72">
        <f t="shared" si="5"/>
        <v>0.021558872305141</v>
      </c>
      <c r="Y377" s="102"/>
      <c r="Z377" s="51" t="s">
        <v>43</v>
      </c>
      <c r="AA377" s="51">
        <v>750</v>
      </c>
      <c r="AB377" s="102">
        <v>2524</v>
      </c>
    </row>
    <row r="378" s="80" customFormat="1" spans="1:28">
      <c r="A378" s="51">
        <v>376</v>
      </c>
      <c r="B378" s="51">
        <v>12224</v>
      </c>
      <c r="C378" s="51" t="s">
        <v>544</v>
      </c>
      <c r="D378" s="51">
        <v>357</v>
      </c>
      <c r="E378" s="52" t="s">
        <v>541</v>
      </c>
      <c r="F378" s="51" t="s">
        <v>42</v>
      </c>
      <c r="G378" s="95">
        <v>0.651411593099956</v>
      </c>
      <c r="H378" s="95">
        <v>3.02756</v>
      </c>
      <c r="I378" s="95">
        <v>0.24522</v>
      </c>
      <c r="J378" s="95">
        <v>0.59796532102299</v>
      </c>
      <c r="K378" s="95">
        <v>0.0455392</v>
      </c>
      <c r="L378" s="51">
        <v>436</v>
      </c>
      <c r="M378" s="53">
        <v>44</v>
      </c>
      <c r="N378" s="95">
        <v>69.44</v>
      </c>
      <c r="O378" s="95">
        <v>55.7318181818182</v>
      </c>
      <c r="P378" s="53">
        <v>323</v>
      </c>
      <c r="Q378" s="53">
        <v>47</v>
      </c>
      <c r="R378" s="51">
        <v>27</v>
      </c>
      <c r="S378" s="51">
        <v>6</v>
      </c>
      <c r="T378" s="51">
        <v>-21</v>
      </c>
      <c r="U378" s="51">
        <v>12</v>
      </c>
      <c r="V378" s="53">
        <v>36.7777777777778</v>
      </c>
      <c r="W378" s="51">
        <v>36</v>
      </c>
      <c r="X378" s="72">
        <f t="shared" si="5"/>
        <v>-0.854489164086687</v>
      </c>
      <c r="Y378" s="102" t="s">
        <v>83</v>
      </c>
      <c r="Z378" s="51" t="s">
        <v>43</v>
      </c>
      <c r="AA378" s="51">
        <v>750</v>
      </c>
      <c r="AB378" s="102">
        <v>2524</v>
      </c>
    </row>
    <row r="379" s="80" customFormat="1" spans="1:30">
      <c r="A379" s="51">
        <v>377</v>
      </c>
      <c r="B379" s="51">
        <v>990467</v>
      </c>
      <c r="C379" s="51" t="s">
        <v>545</v>
      </c>
      <c r="D379" s="51">
        <v>355</v>
      </c>
      <c r="E379" s="52" t="s">
        <v>485</v>
      </c>
      <c r="F379" s="51" t="s">
        <v>26</v>
      </c>
      <c r="G379" s="51">
        <v>3</v>
      </c>
      <c r="H379" s="95">
        <v>4.788529</v>
      </c>
      <c r="I379" s="95">
        <v>4.153725</v>
      </c>
      <c r="J379" s="95">
        <v>1.27258</v>
      </c>
      <c r="K379" s="95">
        <v>0.9228061</v>
      </c>
      <c r="L379" s="51">
        <v>593</v>
      </c>
      <c r="M379" s="53">
        <v>685</v>
      </c>
      <c r="N379" s="95">
        <v>106.43</v>
      </c>
      <c r="O379" s="95">
        <v>60.6383211678832</v>
      </c>
      <c r="P379" s="53">
        <v>493</v>
      </c>
      <c r="Q379" s="53">
        <v>618</v>
      </c>
      <c r="R379" s="51">
        <v>24</v>
      </c>
      <c r="S379" s="51">
        <v>29</v>
      </c>
      <c r="T379" s="51">
        <v>5</v>
      </c>
      <c r="U379" s="51">
        <v>6</v>
      </c>
      <c r="V379" s="51">
        <v>-119</v>
      </c>
      <c r="W379" s="51">
        <v>0</v>
      </c>
      <c r="X379" s="72">
        <f t="shared" si="5"/>
        <v>0.253549695740365</v>
      </c>
      <c r="Y379" s="102"/>
      <c r="Z379" s="51" t="s">
        <v>33</v>
      </c>
      <c r="AA379" s="51">
        <v>800</v>
      </c>
      <c r="AB379" s="102">
        <v>3001</v>
      </c>
      <c r="AC379" s="104">
        <f>VLOOKUP(B379,'[2]各门店员工动销考核（12.31）'!$B$1:$X$65536,23,0)</f>
        <v>-0.208667736757624</v>
      </c>
      <c r="AD379" s="80" t="e">
        <f>VLOOKUP(D379,#REF!,12,0)</f>
        <v>#REF!</v>
      </c>
    </row>
    <row r="380" s="80" customFormat="1" spans="1:28">
      <c r="A380" s="51">
        <v>378</v>
      </c>
      <c r="B380" s="51">
        <v>12492</v>
      </c>
      <c r="C380" s="51" t="s">
        <v>546</v>
      </c>
      <c r="D380" s="51">
        <v>355</v>
      </c>
      <c r="E380" s="52" t="s">
        <v>485</v>
      </c>
      <c r="F380" s="51" t="s">
        <v>31</v>
      </c>
      <c r="G380" s="51">
        <v>0.5</v>
      </c>
      <c r="H380" s="95">
        <v>2.64292</v>
      </c>
      <c r="I380" s="95">
        <v>1.982488</v>
      </c>
      <c r="J380" s="95">
        <v>0.8385297064789</v>
      </c>
      <c r="K380" s="95">
        <v>0.43192315</v>
      </c>
      <c r="L380" s="51">
        <v>572</v>
      </c>
      <c r="M380" s="53">
        <v>472</v>
      </c>
      <c r="N380" s="95">
        <v>45.54</v>
      </c>
      <c r="O380" s="95">
        <v>42.0018644067797</v>
      </c>
      <c r="P380" s="53">
        <v>367</v>
      </c>
      <c r="Q380" s="53">
        <v>418</v>
      </c>
      <c r="R380" s="51">
        <v>27</v>
      </c>
      <c r="S380" s="51">
        <v>27</v>
      </c>
      <c r="T380" s="102">
        <v>0</v>
      </c>
      <c r="U380" s="105">
        <v>12</v>
      </c>
      <c r="V380" s="51">
        <v>-39</v>
      </c>
      <c r="W380" s="51">
        <v>0</v>
      </c>
      <c r="X380" s="72">
        <f t="shared" si="5"/>
        <v>0.138964577656676</v>
      </c>
      <c r="Y380" s="102"/>
      <c r="Z380" s="51" t="s">
        <v>33</v>
      </c>
      <c r="AA380" s="51">
        <v>800</v>
      </c>
      <c r="AB380" s="102">
        <v>3001</v>
      </c>
    </row>
    <row r="381" s="80" customFormat="1" spans="1:28">
      <c r="A381" s="51">
        <v>379</v>
      </c>
      <c r="B381" s="51">
        <v>4540</v>
      </c>
      <c r="C381" s="51" t="s">
        <v>547</v>
      </c>
      <c r="D381" s="51">
        <v>754</v>
      </c>
      <c r="E381" s="52" t="s">
        <v>213</v>
      </c>
      <c r="F381" s="51" t="s">
        <v>26</v>
      </c>
      <c r="G381" s="51">
        <v>9.5</v>
      </c>
      <c r="H381" s="95">
        <v>6.643827</v>
      </c>
      <c r="I381" s="95">
        <v>5.605349</v>
      </c>
      <c r="J381" s="95">
        <v>1.79534016416507</v>
      </c>
      <c r="K381" s="95">
        <v>1.41307389</v>
      </c>
      <c r="L381" s="51">
        <v>965</v>
      </c>
      <c r="M381" s="53">
        <v>818</v>
      </c>
      <c r="N381" s="95">
        <v>69.01</v>
      </c>
      <c r="O381" s="95">
        <v>68.5250488997555</v>
      </c>
      <c r="P381" s="53">
        <v>663</v>
      </c>
      <c r="Q381" s="53">
        <v>669</v>
      </c>
      <c r="R381" s="51">
        <v>28</v>
      </c>
      <c r="S381" s="51">
        <v>29</v>
      </c>
      <c r="T381" s="102">
        <v>1</v>
      </c>
      <c r="U381" s="51">
        <v>6</v>
      </c>
      <c r="V381" s="51">
        <v>0</v>
      </c>
      <c r="W381" s="51">
        <v>0</v>
      </c>
      <c r="X381" s="72">
        <f t="shared" si="5"/>
        <v>0.00904977375565611</v>
      </c>
      <c r="Y381" s="102"/>
      <c r="Z381" s="51" t="s">
        <v>33</v>
      </c>
      <c r="AA381" s="51">
        <v>800</v>
      </c>
      <c r="AB381" s="102">
        <v>3538</v>
      </c>
    </row>
    <row r="382" s="80" customFormat="1" spans="1:28">
      <c r="A382" s="51">
        <v>380</v>
      </c>
      <c r="B382" s="51">
        <v>11619</v>
      </c>
      <c r="C382" s="51" t="s">
        <v>548</v>
      </c>
      <c r="D382" s="51">
        <v>721</v>
      </c>
      <c r="E382" s="52" t="s">
        <v>330</v>
      </c>
      <c r="F382" s="51" t="s">
        <v>193</v>
      </c>
      <c r="G382" s="51">
        <v>1.6</v>
      </c>
      <c r="H382" s="95">
        <v>5.586577</v>
      </c>
      <c r="I382" s="95">
        <v>4.134613</v>
      </c>
      <c r="J382" s="95">
        <v>1.82698906143992</v>
      </c>
      <c r="K382" s="95">
        <v>1.3027818</v>
      </c>
      <c r="L382" s="51">
        <v>951</v>
      </c>
      <c r="M382" s="53">
        <v>793</v>
      </c>
      <c r="N382" s="95">
        <v>58.74</v>
      </c>
      <c r="O382" s="95">
        <v>52.1388776796974</v>
      </c>
      <c r="P382" s="53">
        <v>656</v>
      </c>
      <c r="Q382" s="53">
        <v>664</v>
      </c>
      <c r="R382" s="51">
        <v>28</v>
      </c>
      <c r="S382" s="51">
        <v>30</v>
      </c>
      <c r="T382" s="102">
        <v>2</v>
      </c>
      <c r="U382" s="51">
        <v>8</v>
      </c>
      <c r="V382" s="51">
        <v>0</v>
      </c>
      <c r="W382" s="51">
        <v>0</v>
      </c>
      <c r="X382" s="72">
        <f t="shared" si="5"/>
        <v>0.0121951219512195</v>
      </c>
      <c r="Y382" s="102"/>
      <c r="Z382" s="51" t="s">
        <v>33</v>
      </c>
      <c r="AA382" s="51">
        <v>800</v>
      </c>
      <c r="AB382" s="102">
        <v>3020</v>
      </c>
    </row>
    <row r="383" s="80" customFormat="1" spans="1:28">
      <c r="A383" s="51">
        <v>381</v>
      </c>
      <c r="B383" s="51">
        <v>6733</v>
      </c>
      <c r="C383" s="51" t="s">
        <v>549</v>
      </c>
      <c r="D383" s="51">
        <v>539</v>
      </c>
      <c r="E383" s="52" t="s">
        <v>459</v>
      </c>
      <c r="F383" s="51" t="s">
        <v>60</v>
      </c>
      <c r="G383" s="51">
        <v>8.2</v>
      </c>
      <c r="H383" s="95">
        <v>6.54029</v>
      </c>
      <c r="I383" s="95">
        <v>6.760279</v>
      </c>
      <c r="J383" s="95">
        <v>1.62671554936177</v>
      </c>
      <c r="K383" s="95">
        <v>1.59114589</v>
      </c>
      <c r="L383" s="51">
        <v>894</v>
      </c>
      <c r="M383" s="53">
        <v>787</v>
      </c>
      <c r="N383" s="95">
        <v>73.16</v>
      </c>
      <c r="O383" s="95">
        <v>85.8993519695044</v>
      </c>
      <c r="P383" s="53">
        <v>652</v>
      </c>
      <c r="Q383" s="53">
        <v>655</v>
      </c>
      <c r="R383" s="51">
        <v>28</v>
      </c>
      <c r="S383" s="51">
        <v>29</v>
      </c>
      <c r="T383" s="51">
        <v>1</v>
      </c>
      <c r="U383" s="51">
        <v>6</v>
      </c>
      <c r="V383" s="51">
        <v>3</v>
      </c>
      <c r="W383" s="51">
        <v>18</v>
      </c>
      <c r="X383" s="72">
        <f t="shared" si="5"/>
        <v>0.00460122699386503</v>
      </c>
      <c r="Y383" s="102"/>
      <c r="Z383" s="51" t="s">
        <v>43</v>
      </c>
      <c r="AA383" s="51">
        <v>750</v>
      </c>
      <c r="AB383" s="51">
        <v>2038</v>
      </c>
    </row>
    <row r="384" s="80" customFormat="1" spans="1:30">
      <c r="A384" s="51">
        <v>382</v>
      </c>
      <c r="B384" s="51">
        <v>8606</v>
      </c>
      <c r="C384" s="51" t="s">
        <v>550</v>
      </c>
      <c r="D384" s="51">
        <v>351</v>
      </c>
      <c r="E384" s="52" t="s">
        <v>551</v>
      </c>
      <c r="F384" s="51" t="s">
        <v>26</v>
      </c>
      <c r="G384" s="51">
        <v>6.3</v>
      </c>
      <c r="H384" s="95">
        <v>4.979993</v>
      </c>
      <c r="I384" s="95">
        <v>2.866709</v>
      </c>
      <c r="J384" s="95">
        <v>1.82893277181968</v>
      </c>
      <c r="K384" s="95">
        <v>0.83393327</v>
      </c>
      <c r="L384" s="51">
        <v>423</v>
      </c>
      <c r="M384" s="53">
        <v>298</v>
      </c>
      <c r="N384" s="95">
        <v>132.45</v>
      </c>
      <c r="O384" s="95">
        <v>96.198288590604</v>
      </c>
      <c r="P384" s="53">
        <v>274</v>
      </c>
      <c r="Q384" s="53">
        <v>345</v>
      </c>
      <c r="R384" s="51">
        <v>26</v>
      </c>
      <c r="S384" s="51">
        <v>26</v>
      </c>
      <c r="T384" s="51">
        <v>0</v>
      </c>
      <c r="U384" s="51">
        <v>6</v>
      </c>
      <c r="V384" s="51">
        <v>-65</v>
      </c>
      <c r="W384" s="51">
        <v>0</v>
      </c>
      <c r="X384" s="72">
        <f t="shared" si="5"/>
        <v>0.259124087591241</v>
      </c>
      <c r="Y384" s="102"/>
      <c r="Z384" s="51" t="s">
        <v>28</v>
      </c>
      <c r="AA384" s="51">
        <v>700</v>
      </c>
      <c r="AB384" s="102">
        <v>1613</v>
      </c>
      <c r="AC384" s="104">
        <f>VLOOKUP(B384,'[2]各门店员工动销考核（12.31）'!$B$1:$X$65536,23,0)</f>
        <v>-0.291989664082687</v>
      </c>
      <c r="AD384" s="80" t="e">
        <f>VLOOKUP(D384,#REF!,12,0)</f>
        <v>#REF!</v>
      </c>
    </row>
    <row r="385" s="80" customFormat="1" spans="1:28">
      <c r="A385" s="51">
        <v>383</v>
      </c>
      <c r="B385" s="51">
        <v>8594</v>
      </c>
      <c r="C385" s="51" t="s">
        <v>552</v>
      </c>
      <c r="D385" s="51">
        <v>351</v>
      </c>
      <c r="E385" s="52" t="s">
        <v>551</v>
      </c>
      <c r="F385" s="51" t="s">
        <v>26</v>
      </c>
      <c r="G385" s="51">
        <v>6.4</v>
      </c>
      <c r="H385" s="95">
        <v>4.352518</v>
      </c>
      <c r="I385" s="95">
        <v>2.68291</v>
      </c>
      <c r="J385" s="95">
        <v>1.36930402825481</v>
      </c>
      <c r="K385" s="95">
        <v>0.59249213</v>
      </c>
      <c r="L385" s="51">
        <v>526</v>
      </c>
      <c r="M385" s="53">
        <v>415</v>
      </c>
      <c r="N385" s="95">
        <v>90.31</v>
      </c>
      <c r="O385" s="95">
        <v>64.6484337349398</v>
      </c>
      <c r="P385" s="53">
        <v>361</v>
      </c>
      <c r="Q385" s="53">
        <v>430</v>
      </c>
      <c r="R385" s="51">
        <v>27</v>
      </c>
      <c r="S385" s="51">
        <v>31</v>
      </c>
      <c r="T385" s="102">
        <v>4</v>
      </c>
      <c r="U385" s="51">
        <v>6</v>
      </c>
      <c r="V385" s="51">
        <v>-63</v>
      </c>
      <c r="W385" s="51">
        <v>0</v>
      </c>
      <c r="X385" s="72">
        <f t="shared" si="5"/>
        <v>0.191135734072022</v>
      </c>
      <c r="Y385" s="102"/>
      <c r="Z385" s="51" t="s">
        <v>28</v>
      </c>
      <c r="AA385" s="51">
        <v>700</v>
      </c>
      <c r="AB385" s="102">
        <v>1613</v>
      </c>
    </row>
    <row r="386" s="80" customFormat="1" spans="1:28">
      <c r="A386" s="51">
        <v>384</v>
      </c>
      <c r="B386" s="51">
        <v>11256</v>
      </c>
      <c r="C386" s="51" t="s">
        <v>553</v>
      </c>
      <c r="D386" s="51">
        <v>351</v>
      </c>
      <c r="E386" s="52" t="s">
        <v>551</v>
      </c>
      <c r="F386" s="51" t="s">
        <v>26</v>
      </c>
      <c r="G386" s="51">
        <v>2.2</v>
      </c>
      <c r="H386" s="95">
        <v>4.029637</v>
      </c>
      <c r="I386" s="95">
        <v>2.988813</v>
      </c>
      <c r="J386" s="95">
        <v>1.47894192869542</v>
      </c>
      <c r="K386" s="95">
        <v>0.80600348</v>
      </c>
      <c r="L386" s="51">
        <v>472</v>
      </c>
      <c r="M386" s="53">
        <v>375</v>
      </c>
      <c r="N386" s="95">
        <v>93.77</v>
      </c>
      <c r="O386" s="95">
        <v>79.70168</v>
      </c>
      <c r="P386" s="53">
        <v>376</v>
      </c>
      <c r="Q386" s="53">
        <v>432</v>
      </c>
      <c r="R386" s="51">
        <v>25</v>
      </c>
      <c r="S386" s="51">
        <v>27</v>
      </c>
      <c r="T386" s="102">
        <v>2</v>
      </c>
      <c r="U386" s="51">
        <v>6</v>
      </c>
      <c r="V386" s="51">
        <v>-50</v>
      </c>
      <c r="W386" s="51">
        <v>0</v>
      </c>
      <c r="X386" s="72">
        <f t="shared" si="5"/>
        <v>0.148936170212766</v>
      </c>
      <c r="Y386" s="102"/>
      <c r="Z386" s="51" t="s">
        <v>28</v>
      </c>
      <c r="AA386" s="51">
        <v>700</v>
      </c>
      <c r="AB386" s="102">
        <v>1613</v>
      </c>
    </row>
    <row r="387" s="80" customFormat="1" spans="1:28">
      <c r="A387" s="51">
        <v>385</v>
      </c>
      <c r="B387" s="51">
        <v>997487</v>
      </c>
      <c r="C387" s="51" t="s">
        <v>554</v>
      </c>
      <c r="D387" s="51">
        <v>351</v>
      </c>
      <c r="E387" s="52" t="s">
        <v>551</v>
      </c>
      <c r="F387" s="51" t="s">
        <v>60</v>
      </c>
      <c r="G387" s="51">
        <v>3</v>
      </c>
      <c r="H387" s="95">
        <v>3.05827</v>
      </c>
      <c r="I387" s="95">
        <v>1.753484</v>
      </c>
      <c r="J387" s="95">
        <v>0.574947</v>
      </c>
      <c r="K387" s="95">
        <v>0.23435066</v>
      </c>
      <c r="L387" s="51">
        <v>426</v>
      </c>
      <c r="M387" s="53">
        <v>220</v>
      </c>
      <c r="N387" s="95">
        <v>115.84</v>
      </c>
      <c r="O387" s="95">
        <v>79.7038181818182</v>
      </c>
      <c r="P387" s="53">
        <v>358</v>
      </c>
      <c r="Q387" s="53">
        <v>239</v>
      </c>
      <c r="R387" s="51">
        <v>26</v>
      </c>
      <c r="S387" s="51">
        <v>19</v>
      </c>
      <c r="T387" s="51">
        <v>-7</v>
      </c>
      <c r="U387" s="51">
        <v>6</v>
      </c>
      <c r="V387" s="51">
        <v>29</v>
      </c>
      <c r="W387" s="51">
        <v>18</v>
      </c>
      <c r="X387" s="72">
        <f t="shared" si="5"/>
        <v>-0.332402234636872</v>
      </c>
      <c r="Y387" s="102" t="s">
        <v>555</v>
      </c>
      <c r="Z387" s="51" t="s">
        <v>28</v>
      </c>
      <c r="AA387" s="51">
        <v>700</v>
      </c>
      <c r="AB387" s="51">
        <v>1613</v>
      </c>
    </row>
    <row r="388" s="80" customFormat="1" spans="1:30">
      <c r="A388" s="51">
        <v>386</v>
      </c>
      <c r="B388" s="51">
        <v>12751</v>
      </c>
      <c r="C388" s="51" t="s">
        <v>556</v>
      </c>
      <c r="D388" s="51">
        <v>349</v>
      </c>
      <c r="E388" s="52" t="s">
        <v>190</v>
      </c>
      <c r="F388" s="51" t="s">
        <v>31</v>
      </c>
      <c r="G388" s="51">
        <v>0.1</v>
      </c>
      <c r="H388" s="95">
        <v>0.08491</v>
      </c>
      <c r="I388" s="95">
        <v>1.430554</v>
      </c>
      <c r="J388" s="95">
        <v>0.0369803</v>
      </c>
      <c r="K388" s="95">
        <v>0.28053652</v>
      </c>
      <c r="L388" s="51">
        <v>24</v>
      </c>
      <c r="M388" s="53">
        <v>450</v>
      </c>
      <c r="N388" s="95">
        <v>35.38</v>
      </c>
      <c r="O388" s="95">
        <v>31.7900888888889</v>
      </c>
      <c r="P388" s="53">
        <v>28</v>
      </c>
      <c r="Q388" s="53">
        <v>371</v>
      </c>
      <c r="R388" s="51">
        <v>4</v>
      </c>
      <c r="S388" s="51">
        <v>29</v>
      </c>
      <c r="T388" s="51">
        <v>25</v>
      </c>
      <c r="U388" s="51">
        <v>0</v>
      </c>
      <c r="V388" s="51">
        <v>-343</v>
      </c>
      <c r="W388" s="51">
        <v>0</v>
      </c>
      <c r="X388" s="72">
        <f t="shared" ref="X388:X451" si="6">(Q388-P388)/P388</f>
        <v>12.25</v>
      </c>
      <c r="Y388" s="102"/>
      <c r="Z388" s="51" t="s">
        <v>43</v>
      </c>
      <c r="AA388" s="51">
        <v>750</v>
      </c>
      <c r="AB388" s="102">
        <v>2734</v>
      </c>
      <c r="AC388" s="104">
        <f>VLOOKUP(B388,'[2]各门店员工动销考核（12.31）'!$B$1:$X$65536,23,0)</f>
        <v>0</v>
      </c>
      <c r="AD388" s="80" t="e">
        <f>VLOOKUP(D388,#REF!,12,0)</f>
        <v>#REF!</v>
      </c>
    </row>
    <row r="389" s="80" customFormat="1" spans="1:28">
      <c r="A389" s="51">
        <v>387</v>
      </c>
      <c r="B389" s="51">
        <v>12200</v>
      </c>
      <c r="C389" s="51" t="s">
        <v>557</v>
      </c>
      <c r="D389" s="51">
        <v>349</v>
      </c>
      <c r="E389" s="52" t="s">
        <v>190</v>
      </c>
      <c r="F389" s="51" t="s">
        <v>31</v>
      </c>
      <c r="G389" s="95">
        <v>0.651411593099956</v>
      </c>
      <c r="H389" s="95">
        <v>2.916671</v>
      </c>
      <c r="I389" s="95">
        <v>0.886694</v>
      </c>
      <c r="J389" s="95">
        <v>0.95447619269326</v>
      </c>
      <c r="K389" s="95">
        <v>0.25786802</v>
      </c>
      <c r="L389" s="51">
        <v>530</v>
      </c>
      <c r="M389" s="53">
        <v>162</v>
      </c>
      <c r="N389" s="95">
        <v>55.03</v>
      </c>
      <c r="O389" s="95">
        <v>54.7341975308642</v>
      </c>
      <c r="P389" s="53">
        <v>409</v>
      </c>
      <c r="Q389" s="53">
        <v>171</v>
      </c>
      <c r="R389" s="51">
        <v>27</v>
      </c>
      <c r="S389" s="51">
        <v>9</v>
      </c>
      <c r="T389" s="102">
        <v>-18</v>
      </c>
      <c r="U389" s="105">
        <v>12</v>
      </c>
      <c r="V389" s="53">
        <v>-22.6666666666667</v>
      </c>
      <c r="W389" s="51">
        <v>0</v>
      </c>
      <c r="X389" s="72">
        <f t="shared" si="6"/>
        <v>-0.581907090464548</v>
      </c>
      <c r="Y389" s="102" t="s">
        <v>157</v>
      </c>
      <c r="Z389" s="51" t="s">
        <v>43</v>
      </c>
      <c r="AA389" s="51">
        <v>750</v>
      </c>
      <c r="AB389" s="102">
        <v>2734</v>
      </c>
    </row>
    <row r="390" s="80" customFormat="1" spans="1:28">
      <c r="A390" s="51">
        <v>388</v>
      </c>
      <c r="B390" s="51">
        <v>11639</v>
      </c>
      <c r="C390" s="51" t="s">
        <v>558</v>
      </c>
      <c r="D390" s="51">
        <v>349</v>
      </c>
      <c r="E390" s="52" t="s">
        <v>190</v>
      </c>
      <c r="F390" s="51" t="s">
        <v>42</v>
      </c>
      <c r="G390" s="51">
        <v>1.6</v>
      </c>
      <c r="H390" s="95">
        <v>5.356952</v>
      </c>
      <c r="I390" s="95">
        <v>3.519576</v>
      </c>
      <c r="J390" s="95">
        <v>1.58375116798003</v>
      </c>
      <c r="K390" s="95">
        <v>1.12286659</v>
      </c>
      <c r="L390" s="51">
        <v>562</v>
      </c>
      <c r="M390" s="53">
        <v>526</v>
      </c>
      <c r="N390" s="95">
        <v>95.32</v>
      </c>
      <c r="O390" s="95">
        <v>66.9120912547529</v>
      </c>
      <c r="P390" s="53">
        <v>419</v>
      </c>
      <c r="Q390" s="53">
        <v>440</v>
      </c>
      <c r="R390" s="51">
        <v>27</v>
      </c>
      <c r="S390" s="51">
        <v>26</v>
      </c>
      <c r="T390" s="102">
        <v>-1</v>
      </c>
      <c r="U390" s="51">
        <v>8</v>
      </c>
      <c r="V390" s="51">
        <v>-13</v>
      </c>
      <c r="W390" s="51">
        <v>0</v>
      </c>
      <c r="X390" s="72">
        <f t="shared" si="6"/>
        <v>0.0501193317422434</v>
      </c>
      <c r="Y390" s="102"/>
      <c r="Z390" s="51" t="s">
        <v>43</v>
      </c>
      <c r="AA390" s="51">
        <v>750</v>
      </c>
      <c r="AB390" s="102">
        <v>2734</v>
      </c>
    </row>
    <row r="391" s="80" customFormat="1" spans="1:28">
      <c r="A391" s="51">
        <v>389</v>
      </c>
      <c r="B391" s="51">
        <v>11382</v>
      </c>
      <c r="C391" s="51" t="s">
        <v>559</v>
      </c>
      <c r="D391" s="51">
        <v>103639</v>
      </c>
      <c r="E391" s="52" t="s">
        <v>143</v>
      </c>
      <c r="F391" s="51" t="s">
        <v>69</v>
      </c>
      <c r="G391" s="51">
        <v>1.8</v>
      </c>
      <c r="H391" s="95">
        <v>7.753303</v>
      </c>
      <c r="I391" s="95">
        <v>5.035496</v>
      </c>
      <c r="J391" s="95">
        <v>2.64735631815201</v>
      </c>
      <c r="K391" s="95">
        <v>1.54684429</v>
      </c>
      <c r="L391" s="51">
        <v>845</v>
      </c>
      <c r="M391" s="53">
        <v>741</v>
      </c>
      <c r="N391" s="95">
        <v>91.76</v>
      </c>
      <c r="O391" s="95">
        <v>67.9554116059379</v>
      </c>
      <c r="P391" s="53">
        <v>570</v>
      </c>
      <c r="Q391" s="53">
        <v>578</v>
      </c>
      <c r="R391" s="51">
        <v>29</v>
      </c>
      <c r="S391" s="51">
        <v>29</v>
      </c>
      <c r="T391" s="102">
        <v>0</v>
      </c>
      <c r="U391" s="51">
        <v>8</v>
      </c>
      <c r="V391" s="51">
        <v>0</v>
      </c>
      <c r="W391" s="51">
        <v>0</v>
      </c>
      <c r="X391" s="72">
        <f t="shared" si="6"/>
        <v>0.0140350877192982</v>
      </c>
      <c r="Y391" s="102"/>
      <c r="Z391" s="51" t="s">
        <v>33</v>
      </c>
      <c r="AA391" s="51">
        <v>800</v>
      </c>
      <c r="AB391" s="102">
        <v>3204</v>
      </c>
    </row>
    <row r="392" s="80" customFormat="1" spans="1:28">
      <c r="A392" s="51">
        <v>390</v>
      </c>
      <c r="B392" s="51">
        <v>12517</v>
      </c>
      <c r="C392" s="51" t="s">
        <v>560</v>
      </c>
      <c r="D392" s="51">
        <v>349</v>
      </c>
      <c r="E392" s="52" t="s">
        <v>190</v>
      </c>
      <c r="F392" s="51" t="s">
        <v>31</v>
      </c>
      <c r="G392" s="51">
        <v>0.5</v>
      </c>
      <c r="H392" s="95">
        <v>3.037342</v>
      </c>
      <c r="I392" s="95">
        <v>2.817257</v>
      </c>
      <c r="J392" s="95">
        <v>1.009488130986</v>
      </c>
      <c r="K392" s="95">
        <v>0.8892394</v>
      </c>
      <c r="L392" s="51">
        <v>563</v>
      </c>
      <c r="M392" s="53">
        <v>496</v>
      </c>
      <c r="N392" s="95">
        <v>53.95</v>
      </c>
      <c r="O392" s="95">
        <v>56.7995362903226</v>
      </c>
      <c r="P392" s="53">
        <v>407</v>
      </c>
      <c r="Q392" s="53">
        <v>412</v>
      </c>
      <c r="R392" s="51">
        <v>30</v>
      </c>
      <c r="S392" s="51">
        <v>30</v>
      </c>
      <c r="T392" s="51">
        <v>0</v>
      </c>
      <c r="U392" s="51">
        <v>12</v>
      </c>
      <c r="V392" s="51">
        <v>7</v>
      </c>
      <c r="W392" s="51">
        <v>10.5</v>
      </c>
      <c r="X392" s="72">
        <f t="shared" si="6"/>
        <v>0.0122850122850123</v>
      </c>
      <c r="Y392" s="102" t="s">
        <v>32</v>
      </c>
      <c r="Z392" s="51" t="s">
        <v>43</v>
      </c>
      <c r="AA392" s="51">
        <v>750</v>
      </c>
      <c r="AB392" s="51">
        <v>2734</v>
      </c>
    </row>
    <row r="393" s="80" customFormat="1" spans="1:28">
      <c r="A393" s="51">
        <v>391</v>
      </c>
      <c r="B393" s="51">
        <v>11841</v>
      </c>
      <c r="C393" s="51" t="s">
        <v>561</v>
      </c>
      <c r="D393" s="51">
        <v>349</v>
      </c>
      <c r="E393" s="52" t="s">
        <v>190</v>
      </c>
      <c r="F393" s="51" t="s">
        <v>31</v>
      </c>
      <c r="G393" s="51">
        <v>1.3</v>
      </c>
      <c r="H393" s="95">
        <v>1.277431</v>
      </c>
      <c r="I393" s="95">
        <v>0.00398</v>
      </c>
      <c r="J393" s="95">
        <v>0.360707578139998</v>
      </c>
      <c r="K393" s="95">
        <v>0.00198</v>
      </c>
      <c r="L393" s="51">
        <v>169</v>
      </c>
      <c r="M393" s="53">
        <v>3</v>
      </c>
      <c r="N393" s="95">
        <v>75.59</v>
      </c>
      <c r="O393" s="95">
        <v>13.2666666666667</v>
      </c>
      <c r="P393" s="53">
        <v>184</v>
      </c>
      <c r="Q393" s="53">
        <v>3</v>
      </c>
      <c r="R393" s="51">
        <v>8</v>
      </c>
      <c r="S393" s="51">
        <v>2</v>
      </c>
      <c r="T393" s="51">
        <v>-6</v>
      </c>
      <c r="U393" s="51">
        <v>8</v>
      </c>
      <c r="V393" s="51">
        <v>189</v>
      </c>
      <c r="W393" s="51">
        <v>72</v>
      </c>
      <c r="X393" s="72">
        <f t="shared" si="6"/>
        <v>-0.983695652173913</v>
      </c>
      <c r="Y393" s="102"/>
      <c r="Z393" s="51" t="s">
        <v>43</v>
      </c>
      <c r="AA393" s="51">
        <v>750</v>
      </c>
      <c r="AB393" s="51">
        <v>2734</v>
      </c>
    </row>
    <row r="394" s="80" customFormat="1" spans="1:30">
      <c r="A394" s="51">
        <v>392</v>
      </c>
      <c r="B394" s="51">
        <v>12500</v>
      </c>
      <c r="C394" s="51" t="s">
        <v>562</v>
      </c>
      <c r="D394" s="51">
        <v>347</v>
      </c>
      <c r="E394" s="52" t="s">
        <v>563</v>
      </c>
      <c r="F394" s="51" t="s">
        <v>42</v>
      </c>
      <c r="G394" s="51">
        <v>0.5</v>
      </c>
      <c r="H394" s="95">
        <v>2.225225</v>
      </c>
      <c r="I394" s="95">
        <v>2.81555</v>
      </c>
      <c r="J394" s="95">
        <v>0.712156155899989</v>
      </c>
      <c r="K394" s="95">
        <v>0.71758842</v>
      </c>
      <c r="L394" s="51">
        <v>483</v>
      </c>
      <c r="M394" s="53">
        <v>608</v>
      </c>
      <c r="N394" s="95">
        <v>46.21</v>
      </c>
      <c r="O394" s="95">
        <v>46.3083881578947</v>
      </c>
      <c r="P394" s="53">
        <v>377</v>
      </c>
      <c r="Q394" s="53">
        <v>476</v>
      </c>
      <c r="R394" s="51">
        <v>25</v>
      </c>
      <c r="S394" s="51">
        <v>29</v>
      </c>
      <c r="T394" s="51">
        <v>4</v>
      </c>
      <c r="U394" s="105">
        <v>12</v>
      </c>
      <c r="V394" s="51">
        <v>-87</v>
      </c>
      <c r="W394" s="51">
        <v>0</v>
      </c>
      <c r="X394" s="72">
        <f t="shared" si="6"/>
        <v>0.262599469496021</v>
      </c>
      <c r="Y394" s="102"/>
      <c r="Z394" s="51" t="s">
        <v>43</v>
      </c>
      <c r="AA394" s="51">
        <v>750</v>
      </c>
      <c r="AB394" s="102">
        <v>2529</v>
      </c>
      <c r="AC394" s="104">
        <f>VLOOKUP(B394,'[2]各门店员工动销考核（12.31）'!$B$1:$X$65536,23,0)</f>
        <v>-0.102380952380952</v>
      </c>
      <c r="AD394" s="80" t="e">
        <f>VLOOKUP(D394,#REF!,12,0)</f>
        <v>#REF!</v>
      </c>
    </row>
    <row r="395" s="80" customFormat="1" spans="1:28">
      <c r="A395" s="51">
        <v>393</v>
      </c>
      <c r="B395" s="51">
        <v>11768</v>
      </c>
      <c r="C395" s="51" t="s">
        <v>377</v>
      </c>
      <c r="D395" s="51">
        <v>347</v>
      </c>
      <c r="E395" s="52" t="s">
        <v>563</v>
      </c>
      <c r="F395" s="51" t="s">
        <v>42</v>
      </c>
      <c r="G395" s="51">
        <v>0.5</v>
      </c>
      <c r="H395" s="95">
        <v>5.44191</v>
      </c>
      <c r="I395" s="95">
        <v>5.076615</v>
      </c>
      <c r="J395" s="95">
        <v>1.70968049675795</v>
      </c>
      <c r="K395" s="95">
        <v>1.33010045</v>
      </c>
      <c r="L395" s="51">
        <v>799</v>
      </c>
      <c r="M395" s="53">
        <v>798</v>
      </c>
      <c r="N395" s="95">
        <v>68.03</v>
      </c>
      <c r="O395" s="95">
        <v>63.6167293233083</v>
      </c>
      <c r="P395" s="53">
        <v>522</v>
      </c>
      <c r="Q395" s="53">
        <v>586</v>
      </c>
      <c r="R395" s="51">
        <v>28</v>
      </c>
      <c r="S395" s="51">
        <v>30</v>
      </c>
      <c r="T395" s="102">
        <v>2</v>
      </c>
      <c r="U395" s="105">
        <v>12</v>
      </c>
      <c r="V395" s="51">
        <v>-52</v>
      </c>
      <c r="W395" s="51">
        <v>0</v>
      </c>
      <c r="X395" s="72">
        <f t="shared" si="6"/>
        <v>0.122605363984674</v>
      </c>
      <c r="Y395" s="102"/>
      <c r="Z395" s="51" t="s">
        <v>43</v>
      </c>
      <c r="AA395" s="51">
        <v>750</v>
      </c>
      <c r="AB395" s="102">
        <v>2529</v>
      </c>
    </row>
    <row r="396" s="80" customFormat="1" spans="1:28">
      <c r="A396" s="51">
        <v>394</v>
      </c>
      <c r="B396" s="51">
        <v>8400</v>
      </c>
      <c r="C396" s="51" t="s">
        <v>564</v>
      </c>
      <c r="D396" s="51">
        <v>347</v>
      </c>
      <c r="E396" s="52" t="s">
        <v>563</v>
      </c>
      <c r="F396" s="51" t="s">
        <v>42</v>
      </c>
      <c r="G396" s="51">
        <v>5.2</v>
      </c>
      <c r="H396" s="95">
        <v>4.806237</v>
      </c>
      <c r="I396" s="95">
        <v>3.966759</v>
      </c>
      <c r="J396" s="95">
        <v>1.65540448169987</v>
      </c>
      <c r="K396" s="95">
        <v>1.16857886</v>
      </c>
      <c r="L396" s="51">
        <v>608</v>
      </c>
      <c r="M396" s="53">
        <v>578</v>
      </c>
      <c r="N396" s="95">
        <v>78.65</v>
      </c>
      <c r="O396" s="95">
        <v>68.6290484429066</v>
      </c>
      <c r="P396" s="53">
        <v>479</v>
      </c>
      <c r="Q396" s="53">
        <v>502</v>
      </c>
      <c r="R396" s="51">
        <v>25</v>
      </c>
      <c r="S396" s="51">
        <v>29</v>
      </c>
      <c r="T396" s="102">
        <v>4</v>
      </c>
      <c r="U396" s="51">
        <v>6</v>
      </c>
      <c r="V396" s="51">
        <v>-17</v>
      </c>
      <c r="W396" s="51">
        <v>0</v>
      </c>
      <c r="X396" s="72">
        <f t="shared" si="6"/>
        <v>0.0480167014613779</v>
      </c>
      <c r="Y396" s="102"/>
      <c r="Z396" s="51" t="s">
        <v>43</v>
      </c>
      <c r="AA396" s="51">
        <v>750</v>
      </c>
      <c r="AB396" s="102">
        <v>2529</v>
      </c>
    </row>
    <row r="397" s="80" customFormat="1" spans="1:30">
      <c r="A397" s="51">
        <v>395</v>
      </c>
      <c r="B397" s="51">
        <v>12501</v>
      </c>
      <c r="C397" s="51" t="s">
        <v>565</v>
      </c>
      <c r="D397" s="51">
        <v>343</v>
      </c>
      <c r="E397" s="52" t="s">
        <v>56</v>
      </c>
      <c r="F397" s="51" t="s">
        <v>42</v>
      </c>
      <c r="G397" s="51">
        <v>0.5</v>
      </c>
      <c r="H397" s="95">
        <v>4.33565</v>
      </c>
      <c r="I397" s="95">
        <v>4.396892</v>
      </c>
      <c r="J397" s="95">
        <v>0.499150113409676</v>
      </c>
      <c r="K397" s="95">
        <v>0.48957077</v>
      </c>
      <c r="L397" s="51">
        <v>713</v>
      </c>
      <c r="M397" s="53">
        <v>754</v>
      </c>
      <c r="N397" s="95">
        <v>59.98</v>
      </c>
      <c r="O397" s="95">
        <v>58.3142175066313</v>
      </c>
      <c r="P397" s="53">
        <v>467</v>
      </c>
      <c r="Q397" s="53">
        <v>591</v>
      </c>
      <c r="R397" s="51">
        <v>27</v>
      </c>
      <c r="S397" s="51">
        <v>30</v>
      </c>
      <c r="T397" s="51">
        <v>3</v>
      </c>
      <c r="U397" s="105">
        <v>12</v>
      </c>
      <c r="V397" s="51">
        <v>-112</v>
      </c>
      <c r="W397" s="51">
        <v>0</v>
      </c>
      <c r="X397" s="72">
        <f t="shared" si="6"/>
        <v>0.265524625267666</v>
      </c>
      <c r="Y397" s="102"/>
      <c r="Z397" s="51" t="s">
        <v>57</v>
      </c>
      <c r="AA397" s="51">
        <v>900</v>
      </c>
      <c r="AB397" s="102">
        <v>5196</v>
      </c>
      <c r="AC397" s="104">
        <f>VLOOKUP(B397,'[2]各门店员工动销考核（12.31）'!$B$1:$X$65536,23,0)</f>
        <v>0.20671834625323</v>
      </c>
      <c r="AD397" s="80" t="e">
        <f>VLOOKUP(D397,#REF!,12,0)</f>
        <v>#REF!</v>
      </c>
    </row>
    <row r="398" s="80" customFormat="1" spans="1:28">
      <c r="A398" s="51">
        <v>396</v>
      </c>
      <c r="B398" s="51">
        <v>12398</v>
      </c>
      <c r="C398" s="51" t="s">
        <v>566</v>
      </c>
      <c r="D398" s="51">
        <v>747</v>
      </c>
      <c r="E398" s="52" t="s">
        <v>237</v>
      </c>
      <c r="F398" s="51" t="s">
        <v>31</v>
      </c>
      <c r="G398" s="51">
        <v>0.5</v>
      </c>
      <c r="H398" s="95">
        <v>3.263125</v>
      </c>
      <c r="I398" s="95">
        <v>3.303941</v>
      </c>
      <c r="J398" s="95">
        <v>0.85986965775098</v>
      </c>
      <c r="K398" s="95">
        <v>0.62566291</v>
      </c>
      <c r="L398" s="51">
        <v>400</v>
      </c>
      <c r="M398" s="53">
        <v>355</v>
      </c>
      <c r="N398" s="95">
        <v>81.58</v>
      </c>
      <c r="O398" s="95">
        <v>93.0687605633803</v>
      </c>
      <c r="P398" s="53">
        <v>367</v>
      </c>
      <c r="Q398" s="53">
        <v>339</v>
      </c>
      <c r="R398" s="51">
        <v>25</v>
      </c>
      <c r="S398" s="51">
        <v>25</v>
      </c>
      <c r="T398" s="51">
        <v>0</v>
      </c>
      <c r="U398" s="51">
        <v>12</v>
      </c>
      <c r="V398" s="51">
        <v>40</v>
      </c>
      <c r="W398" s="51">
        <v>18</v>
      </c>
      <c r="X398" s="72">
        <f t="shared" si="6"/>
        <v>-0.0762942779291553</v>
      </c>
      <c r="Y398" s="103" t="s">
        <v>474</v>
      </c>
      <c r="Z398" s="51" t="s">
        <v>43</v>
      </c>
      <c r="AA398" s="51">
        <v>750</v>
      </c>
      <c r="AB398" s="51">
        <v>2111</v>
      </c>
    </row>
    <row r="399" s="80" customFormat="1" spans="1:30">
      <c r="A399" s="51">
        <v>397</v>
      </c>
      <c r="B399" s="51">
        <v>11490</v>
      </c>
      <c r="C399" s="51" t="s">
        <v>567</v>
      </c>
      <c r="D399" s="51">
        <v>341</v>
      </c>
      <c r="E399" s="52" t="s">
        <v>568</v>
      </c>
      <c r="F399" s="51" t="s">
        <v>193</v>
      </c>
      <c r="G399" s="51">
        <v>1.7</v>
      </c>
      <c r="H399" s="95">
        <v>6.773417</v>
      </c>
      <c r="I399" s="95">
        <v>4.579143</v>
      </c>
      <c r="J399" s="95">
        <v>1.84683668097213</v>
      </c>
      <c r="K399" s="95">
        <v>0.93508446</v>
      </c>
      <c r="L399" s="51">
        <v>758</v>
      </c>
      <c r="M399" s="53">
        <v>531</v>
      </c>
      <c r="N399" s="95">
        <v>90.5</v>
      </c>
      <c r="O399" s="95">
        <v>86.2362146892655</v>
      </c>
      <c r="P399" s="53">
        <v>483</v>
      </c>
      <c r="Q399" s="53">
        <v>453</v>
      </c>
      <c r="R399" s="51">
        <v>30</v>
      </c>
      <c r="S399" s="51">
        <v>29</v>
      </c>
      <c r="T399" s="51">
        <v>-1</v>
      </c>
      <c r="U399" s="51">
        <v>8</v>
      </c>
      <c r="V399" s="51">
        <v>38</v>
      </c>
      <c r="W399" s="51">
        <v>40</v>
      </c>
      <c r="X399" s="72">
        <f t="shared" si="6"/>
        <v>-0.062111801242236</v>
      </c>
      <c r="Y399" s="102"/>
      <c r="Z399" s="51" t="s">
        <v>49</v>
      </c>
      <c r="AA399" s="51">
        <v>950</v>
      </c>
      <c r="AB399" s="51">
        <v>6322</v>
      </c>
      <c r="AC399" s="104">
        <f>VLOOKUP(B399,'[2]各门店员工动销考核（12.31）'!$B$1:$X$65536,23,0)</f>
        <v>-0.063953488372093</v>
      </c>
      <c r="AD399" s="80" t="e">
        <f>VLOOKUP(D399,#REF!,12,0)</f>
        <v>#REF!</v>
      </c>
    </row>
    <row r="400" s="80" customFormat="1" spans="1:28">
      <c r="A400" s="51">
        <v>398</v>
      </c>
      <c r="B400" s="51">
        <v>7948</v>
      </c>
      <c r="C400" s="51" t="s">
        <v>569</v>
      </c>
      <c r="D400" s="51">
        <v>56</v>
      </c>
      <c r="E400" s="52" t="s">
        <v>570</v>
      </c>
      <c r="F400" s="51" t="s">
        <v>26</v>
      </c>
      <c r="G400" s="51">
        <v>7</v>
      </c>
      <c r="H400" s="95">
        <v>3.851085</v>
      </c>
      <c r="I400" s="95">
        <v>3.320797</v>
      </c>
      <c r="J400" s="95">
        <v>1.19619796018988</v>
      </c>
      <c r="K400" s="95">
        <v>0.86662376</v>
      </c>
      <c r="L400" s="51">
        <v>481</v>
      </c>
      <c r="M400" s="53">
        <v>474</v>
      </c>
      <c r="N400" s="95">
        <v>80.06</v>
      </c>
      <c r="O400" s="95">
        <v>70.0590084388186</v>
      </c>
      <c r="P400" s="53">
        <v>439</v>
      </c>
      <c r="Q400" s="53">
        <v>438</v>
      </c>
      <c r="R400" s="51">
        <v>27</v>
      </c>
      <c r="S400" s="51">
        <v>25</v>
      </c>
      <c r="T400" s="51">
        <v>-2</v>
      </c>
      <c r="U400" s="51">
        <v>6</v>
      </c>
      <c r="V400" s="51">
        <v>7</v>
      </c>
      <c r="W400" s="51">
        <v>36</v>
      </c>
      <c r="X400" s="72">
        <f t="shared" si="6"/>
        <v>-0.00227790432801822</v>
      </c>
      <c r="Y400" s="102"/>
      <c r="Z400" s="51" t="s">
        <v>28</v>
      </c>
      <c r="AA400" s="51">
        <v>700</v>
      </c>
      <c r="AB400" s="51">
        <v>1418</v>
      </c>
    </row>
    <row r="401" s="80" customFormat="1" spans="1:28">
      <c r="A401" s="51">
        <v>399</v>
      </c>
      <c r="B401" s="51">
        <v>10983</v>
      </c>
      <c r="C401" s="51" t="s">
        <v>571</v>
      </c>
      <c r="D401" s="51">
        <v>56</v>
      </c>
      <c r="E401" s="52" t="s">
        <v>570</v>
      </c>
      <c r="F401" s="51" t="s">
        <v>26</v>
      </c>
      <c r="G401" s="51">
        <v>2.7</v>
      </c>
      <c r="H401" s="95">
        <v>3.595288</v>
      </c>
      <c r="I401" s="95">
        <v>2.594719</v>
      </c>
      <c r="J401" s="95">
        <v>1.07083227709988</v>
      </c>
      <c r="K401" s="95">
        <v>0.75056441</v>
      </c>
      <c r="L401" s="51">
        <v>448</v>
      </c>
      <c r="M401" s="53">
        <v>336</v>
      </c>
      <c r="N401" s="95">
        <v>80.43</v>
      </c>
      <c r="O401" s="95">
        <v>77.2237797619048</v>
      </c>
      <c r="P401" s="53">
        <v>420</v>
      </c>
      <c r="Q401" s="53">
        <v>394</v>
      </c>
      <c r="R401" s="51">
        <v>25</v>
      </c>
      <c r="S401" s="51">
        <v>24</v>
      </c>
      <c r="T401" s="51">
        <v>-1</v>
      </c>
      <c r="U401" s="51">
        <v>6</v>
      </c>
      <c r="V401" s="51">
        <v>32</v>
      </c>
      <c r="W401" s="51">
        <v>36</v>
      </c>
      <c r="X401" s="72">
        <f t="shared" si="6"/>
        <v>-0.0619047619047619</v>
      </c>
      <c r="Y401" s="102"/>
      <c r="Z401" s="51" t="s">
        <v>28</v>
      </c>
      <c r="AA401" s="51">
        <v>700</v>
      </c>
      <c r="AB401" s="51">
        <v>1418</v>
      </c>
    </row>
    <row r="402" s="80" customFormat="1" spans="1:28">
      <c r="A402" s="51">
        <v>400</v>
      </c>
      <c r="B402" s="51">
        <v>997367</v>
      </c>
      <c r="C402" s="51" t="s">
        <v>572</v>
      </c>
      <c r="D402" s="51">
        <v>343</v>
      </c>
      <c r="E402" s="52" t="s">
        <v>56</v>
      </c>
      <c r="F402" s="51" t="s">
        <v>42</v>
      </c>
      <c r="G402" s="51">
        <v>3</v>
      </c>
      <c r="H402" s="95">
        <v>4.341213</v>
      </c>
      <c r="I402" s="95">
        <v>2.468927</v>
      </c>
      <c r="J402" s="95">
        <v>0.3655</v>
      </c>
      <c r="K402" s="95">
        <v>0.05639741</v>
      </c>
      <c r="L402" s="51">
        <v>379</v>
      </c>
      <c r="M402" s="53">
        <v>290</v>
      </c>
      <c r="N402" s="95">
        <v>73.4</v>
      </c>
      <c r="O402" s="95">
        <v>85.1354137931035</v>
      </c>
      <c r="P402" s="53">
        <v>313</v>
      </c>
      <c r="Q402" s="53">
        <v>275</v>
      </c>
      <c r="R402" s="51">
        <v>29</v>
      </c>
      <c r="S402" s="51">
        <v>19</v>
      </c>
      <c r="T402" s="51">
        <v>-10</v>
      </c>
      <c r="U402" s="51">
        <v>6</v>
      </c>
      <c r="V402" s="51">
        <v>44</v>
      </c>
      <c r="W402" s="51">
        <v>36</v>
      </c>
      <c r="X402" s="72">
        <f t="shared" si="6"/>
        <v>-0.121405750798722</v>
      </c>
      <c r="Y402" s="102"/>
      <c r="Z402" s="51" t="s">
        <v>57</v>
      </c>
      <c r="AA402" s="51">
        <v>900</v>
      </c>
      <c r="AB402" s="51">
        <v>5196</v>
      </c>
    </row>
    <row r="403" s="80" customFormat="1" spans="1:28">
      <c r="A403" s="51">
        <v>401</v>
      </c>
      <c r="B403" s="51">
        <v>12143</v>
      </c>
      <c r="C403" s="51" t="s">
        <v>573</v>
      </c>
      <c r="D403" s="51">
        <v>341</v>
      </c>
      <c r="E403" s="52" t="s">
        <v>568</v>
      </c>
      <c r="F403" s="51" t="s">
        <v>193</v>
      </c>
      <c r="G403" s="51">
        <v>0.8</v>
      </c>
      <c r="H403" s="95">
        <v>6.628103</v>
      </c>
      <c r="I403" s="95">
        <v>4.399701</v>
      </c>
      <c r="J403" s="95">
        <v>2.11996276958453</v>
      </c>
      <c r="K403" s="95">
        <v>1.18883743</v>
      </c>
      <c r="L403" s="51">
        <v>832</v>
      </c>
      <c r="M403" s="53">
        <v>648</v>
      </c>
      <c r="N403" s="95">
        <v>79.11</v>
      </c>
      <c r="O403" s="95">
        <v>67.8966203703704</v>
      </c>
      <c r="P403" s="53">
        <v>506</v>
      </c>
      <c r="Q403" s="53">
        <v>594</v>
      </c>
      <c r="R403" s="51">
        <v>30</v>
      </c>
      <c r="S403" s="51">
        <v>31</v>
      </c>
      <c r="T403" s="102">
        <v>1</v>
      </c>
      <c r="U403" s="105">
        <v>12</v>
      </c>
      <c r="V403" s="51">
        <v>-76</v>
      </c>
      <c r="W403" s="51">
        <v>0</v>
      </c>
      <c r="X403" s="72">
        <f t="shared" si="6"/>
        <v>0.173913043478261</v>
      </c>
      <c r="Y403" s="102"/>
      <c r="Z403" s="51" t="s">
        <v>49</v>
      </c>
      <c r="AA403" s="51">
        <v>950</v>
      </c>
      <c r="AB403" s="102">
        <v>6322</v>
      </c>
    </row>
    <row r="404" s="80" customFormat="1" spans="1:28">
      <c r="A404" s="51">
        <v>402</v>
      </c>
      <c r="B404" s="51">
        <v>4187</v>
      </c>
      <c r="C404" s="51" t="s">
        <v>574</v>
      </c>
      <c r="D404" s="51">
        <v>341</v>
      </c>
      <c r="E404" s="52" t="s">
        <v>568</v>
      </c>
      <c r="F404" s="51" t="s">
        <v>193</v>
      </c>
      <c r="G404" s="51">
        <v>9.5</v>
      </c>
      <c r="H404" s="95">
        <v>8.109904</v>
      </c>
      <c r="I404" s="95">
        <v>7.079429</v>
      </c>
      <c r="J404" s="95">
        <v>1.94534556396817</v>
      </c>
      <c r="K404" s="95">
        <v>1.32062203</v>
      </c>
      <c r="L404" s="51">
        <v>614</v>
      </c>
      <c r="M404" s="53">
        <v>476</v>
      </c>
      <c r="N404" s="95">
        <v>137.74</v>
      </c>
      <c r="O404" s="95">
        <v>148.7275</v>
      </c>
      <c r="P404" s="53">
        <v>403</v>
      </c>
      <c r="Q404" s="53">
        <v>463</v>
      </c>
      <c r="R404" s="51">
        <v>28</v>
      </c>
      <c r="S404" s="51">
        <v>28</v>
      </c>
      <c r="T404" s="102">
        <v>0</v>
      </c>
      <c r="U404" s="51">
        <v>6</v>
      </c>
      <c r="V404" s="51">
        <v>-54</v>
      </c>
      <c r="W404" s="51">
        <v>0</v>
      </c>
      <c r="X404" s="72">
        <f t="shared" si="6"/>
        <v>0.148883374689826</v>
      </c>
      <c r="Y404" s="102"/>
      <c r="Z404" s="51" t="s">
        <v>49</v>
      </c>
      <c r="AA404" s="51">
        <v>950</v>
      </c>
      <c r="AB404" s="102">
        <v>6322</v>
      </c>
    </row>
    <row r="405" s="80" customFormat="1" spans="1:28">
      <c r="A405" s="51">
        <v>403</v>
      </c>
      <c r="B405" s="51">
        <v>998927</v>
      </c>
      <c r="C405" s="51" t="s">
        <v>575</v>
      </c>
      <c r="D405" s="51">
        <v>341</v>
      </c>
      <c r="E405" s="52" t="s">
        <v>568</v>
      </c>
      <c r="F405" s="51" t="s">
        <v>26</v>
      </c>
      <c r="G405" s="51">
        <v>3</v>
      </c>
      <c r="H405" s="95">
        <v>9.28629</v>
      </c>
      <c r="I405" s="95">
        <v>5.968294</v>
      </c>
      <c r="J405" s="95">
        <v>2.366561</v>
      </c>
      <c r="K405" s="95">
        <v>1.40146666</v>
      </c>
      <c r="L405" s="51">
        <v>769</v>
      </c>
      <c r="M405" s="53">
        <v>678</v>
      </c>
      <c r="N405" s="95">
        <v>140.83</v>
      </c>
      <c r="O405" s="95">
        <v>88.0279351032448</v>
      </c>
      <c r="P405" s="53">
        <v>521</v>
      </c>
      <c r="Q405" s="53">
        <v>562</v>
      </c>
      <c r="R405" s="51">
        <v>30</v>
      </c>
      <c r="S405" s="51">
        <v>30</v>
      </c>
      <c r="T405" s="102">
        <v>0</v>
      </c>
      <c r="U405" s="51">
        <v>6</v>
      </c>
      <c r="V405" s="51">
        <v>-35</v>
      </c>
      <c r="W405" s="51">
        <v>0</v>
      </c>
      <c r="X405" s="72">
        <f t="shared" si="6"/>
        <v>0.0786948176583493</v>
      </c>
      <c r="Y405" s="102"/>
      <c r="Z405" s="51" t="s">
        <v>49</v>
      </c>
      <c r="AA405" s="51">
        <v>950</v>
      </c>
      <c r="AB405" s="102">
        <v>6322</v>
      </c>
    </row>
    <row r="406" s="80" customFormat="1" spans="1:28">
      <c r="A406" s="51">
        <v>404</v>
      </c>
      <c r="B406" s="51">
        <v>992157</v>
      </c>
      <c r="C406" s="51" t="s">
        <v>576</v>
      </c>
      <c r="D406" s="51">
        <v>341</v>
      </c>
      <c r="E406" s="52" t="s">
        <v>568</v>
      </c>
      <c r="F406" s="51" t="s">
        <v>26</v>
      </c>
      <c r="G406" s="51">
        <v>3</v>
      </c>
      <c r="H406" s="95">
        <v>10.263623</v>
      </c>
      <c r="I406" s="95">
        <v>9.198266</v>
      </c>
      <c r="J406" s="95">
        <v>2.672185</v>
      </c>
      <c r="K406" s="95">
        <v>2.2053887</v>
      </c>
      <c r="L406" s="51">
        <v>768</v>
      </c>
      <c r="M406" s="53">
        <v>731</v>
      </c>
      <c r="N406" s="95">
        <v>183.4</v>
      </c>
      <c r="O406" s="95">
        <v>125.831272229822</v>
      </c>
      <c r="P406" s="53">
        <v>544</v>
      </c>
      <c r="Q406" s="53">
        <v>566</v>
      </c>
      <c r="R406" s="51">
        <v>29</v>
      </c>
      <c r="S406" s="51">
        <v>31</v>
      </c>
      <c r="T406" s="102">
        <v>2</v>
      </c>
      <c r="U406" s="51">
        <v>6</v>
      </c>
      <c r="V406" s="51">
        <v>-16</v>
      </c>
      <c r="W406" s="51">
        <v>0</v>
      </c>
      <c r="X406" s="72">
        <f t="shared" si="6"/>
        <v>0.0404411764705882</v>
      </c>
      <c r="Y406" s="102"/>
      <c r="Z406" s="51" t="s">
        <v>49</v>
      </c>
      <c r="AA406" s="51">
        <v>950</v>
      </c>
      <c r="AB406" s="102">
        <v>6322</v>
      </c>
    </row>
    <row r="407" s="80" customFormat="1" spans="1:28">
      <c r="A407" s="51">
        <v>405</v>
      </c>
      <c r="B407" s="51">
        <v>11483</v>
      </c>
      <c r="C407" s="51" t="s">
        <v>577</v>
      </c>
      <c r="D407" s="51">
        <v>341</v>
      </c>
      <c r="E407" s="52" t="s">
        <v>568</v>
      </c>
      <c r="F407" s="51" t="s">
        <v>193</v>
      </c>
      <c r="G407" s="51">
        <v>1.7</v>
      </c>
      <c r="H407" s="95">
        <v>7.206685</v>
      </c>
      <c r="I407" s="95">
        <v>4.269654</v>
      </c>
      <c r="J407" s="95">
        <v>1.97317121741971</v>
      </c>
      <c r="K407" s="95">
        <v>1.12659369</v>
      </c>
      <c r="L407" s="51">
        <v>869</v>
      </c>
      <c r="M407" s="53">
        <v>645</v>
      </c>
      <c r="N407" s="95">
        <v>82.2</v>
      </c>
      <c r="O407" s="95">
        <v>66.1961860465116</v>
      </c>
      <c r="P407" s="53">
        <v>539</v>
      </c>
      <c r="Q407" s="53">
        <v>558</v>
      </c>
      <c r="R407" s="51">
        <v>29</v>
      </c>
      <c r="S407" s="51">
        <v>30</v>
      </c>
      <c r="T407" s="102">
        <v>1</v>
      </c>
      <c r="U407" s="51">
        <v>8</v>
      </c>
      <c r="V407" s="51">
        <v>-11</v>
      </c>
      <c r="W407" s="51">
        <v>0</v>
      </c>
      <c r="X407" s="72">
        <f t="shared" si="6"/>
        <v>0.0352504638218924</v>
      </c>
      <c r="Y407" s="102"/>
      <c r="Z407" s="51" t="s">
        <v>49</v>
      </c>
      <c r="AA407" s="51">
        <v>950</v>
      </c>
      <c r="AB407" s="102">
        <v>6322</v>
      </c>
    </row>
    <row r="408" s="80" customFormat="1" spans="1:28">
      <c r="A408" s="51">
        <v>406</v>
      </c>
      <c r="B408" s="51">
        <v>11231</v>
      </c>
      <c r="C408" s="51" t="s">
        <v>578</v>
      </c>
      <c r="D408" s="51">
        <v>359</v>
      </c>
      <c r="E408" s="52" t="s">
        <v>382</v>
      </c>
      <c r="F408" s="51" t="s">
        <v>42</v>
      </c>
      <c r="G408" s="51">
        <v>2.2</v>
      </c>
      <c r="H408" s="95">
        <v>6.495886</v>
      </c>
      <c r="I408" s="95">
        <v>3.827276</v>
      </c>
      <c r="J408" s="95">
        <v>1.90130700815443</v>
      </c>
      <c r="K408" s="95">
        <v>1.09977216</v>
      </c>
      <c r="L408" s="51">
        <v>1106</v>
      </c>
      <c r="M408" s="53">
        <v>785</v>
      </c>
      <c r="N408" s="95">
        <v>59.02</v>
      </c>
      <c r="O408" s="95">
        <v>48.7551082802548</v>
      </c>
      <c r="P408" s="53">
        <v>650</v>
      </c>
      <c r="Q408" s="53">
        <v>636</v>
      </c>
      <c r="R408" s="51">
        <v>29</v>
      </c>
      <c r="S408" s="51">
        <v>30</v>
      </c>
      <c r="T408" s="51">
        <v>1</v>
      </c>
      <c r="U408" s="51">
        <v>6</v>
      </c>
      <c r="V408" s="51">
        <v>20</v>
      </c>
      <c r="W408" s="51">
        <v>36</v>
      </c>
      <c r="X408" s="72">
        <f t="shared" si="6"/>
        <v>-0.0215384615384615</v>
      </c>
      <c r="Y408" s="102"/>
      <c r="Z408" s="51" t="s">
        <v>94</v>
      </c>
      <c r="AA408" s="51">
        <v>850</v>
      </c>
      <c r="AB408" s="51">
        <v>4188</v>
      </c>
    </row>
    <row r="409" s="80" customFormat="1" spans="1:28">
      <c r="A409" s="51">
        <v>407</v>
      </c>
      <c r="B409" s="51">
        <v>11058</v>
      </c>
      <c r="C409" s="51" t="s">
        <v>579</v>
      </c>
      <c r="D409" s="51">
        <v>572</v>
      </c>
      <c r="E409" s="52" t="s">
        <v>224</v>
      </c>
      <c r="F409" s="51" t="s">
        <v>31</v>
      </c>
      <c r="G409" s="51">
        <v>2.5</v>
      </c>
      <c r="H409" s="95">
        <v>4.022974</v>
      </c>
      <c r="I409" s="95">
        <v>3.509566</v>
      </c>
      <c r="J409" s="95">
        <v>1.14346089515802</v>
      </c>
      <c r="K409" s="95">
        <v>0.82479639</v>
      </c>
      <c r="L409" s="51">
        <v>484</v>
      </c>
      <c r="M409" s="53">
        <v>433</v>
      </c>
      <c r="N409" s="95">
        <v>83.12</v>
      </c>
      <c r="O409" s="95">
        <v>81.0523325635104</v>
      </c>
      <c r="P409" s="53">
        <v>463</v>
      </c>
      <c r="Q409" s="53">
        <v>438</v>
      </c>
      <c r="R409" s="51">
        <v>26</v>
      </c>
      <c r="S409" s="51">
        <v>28</v>
      </c>
      <c r="T409" s="51">
        <v>2</v>
      </c>
      <c r="U409" s="51">
        <v>6</v>
      </c>
      <c r="V409" s="51">
        <v>31</v>
      </c>
      <c r="W409" s="51">
        <v>36</v>
      </c>
      <c r="X409" s="72">
        <f t="shared" si="6"/>
        <v>-0.0539956803455724</v>
      </c>
      <c r="Y409" s="102"/>
      <c r="Z409" s="51" t="s">
        <v>43</v>
      </c>
      <c r="AA409" s="51">
        <v>750</v>
      </c>
      <c r="AB409" s="51">
        <v>2606</v>
      </c>
    </row>
    <row r="410" s="80" customFormat="1" spans="1:28">
      <c r="A410" s="51">
        <v>408</v>
      </c>
      <c r="B410" s="51">
        <v>12332</v>
      </c>
      <c r="C410" s="51" t="s">
        <v>580</v>
      </c>
      <c r="D410" s="51">
        <v>102934</v>
      </c>
      <c r="E410" s="52" t="s">
        <v>170</v>
      </c>
      <c r="F410" s="51" t="s">
        <v>42</v>
      </c>
      <c r="G410" s="51">
        <v>0.6</v>
      </c>
      <c r="H410" s="95">
        <v>5.861854</v>
      </c>
      <c r="I410" s="95">
        <v>3.887176</v>
      </c>
      <c r="J410" s="95">
        <v>1.43720905447728</v>
      </c>
      <c r="K410" s="95">
        <v>0.87119026</v>
      </c>
      <c r="L410" s="51">
        <v>920</v>
      </c>
      <c r="M410" s="53">
        <v>623</v>
      </c>
      <c r="N410" s="95">
        <v>63.72</v>
      </c>
      <c r="O410" s="95">
        <v>62.3944783306581</v>
      </c>
      <c r="P410" s="53">
        <v>633</v>
      </c>
      <c r="Q410" s="53">
        <v>526</v>
      </c>
      <c r="R410" s="51">
        <v>27</v>
      </c>
      <c r="S410" s="51">
        <v>26</v>
      </c>
      <c r="T410" s="51">
        <v>-1</v>
      </c>
      <c r="U410" s="51">
        <v>12</v>
      </c>
      <c r="V410" s="51">
        <v>119</v>
      </c>
      <c r="W410" s="51">
        <v>72</v>
      </c>
      <c r="X410" s="72">
        <f t="shared" si="6"/>
        <v>-0.169036334913112</v>
      </c>
      <c r="Y410" s="102"/>
      <c r="Z410" s="51" t="s">
        <v>94</v>
      </c>
      <c r="AA410" s="51">
        <v>850</v>
      </c>
      <c r="AB410" s="51">
        <v>4302</v>
      </c>
    </row>
    <row r="411" s="80" customFormat="1" spans="1:28">
      <c r="A411" s="51">
        <v>409</v>
      </c>
      <c r="B411" s="51">
        <v>12509</v>
      </c>
      <c r="C411" s="51" t="s">
        <v>29</v>
      </c>
      <c r="D411" s="51">
        <v>339</v>
      </c>
      <c r="E411" s="52" t="s">
        <v>581</v>
      </c>
      <c r="F411" s="51" t="s">
        <v>42</v>
      </c>
      <c r="G411" s="51">
        <v>0.5</v>
      </c>
      <c r="H411" s="95">
        <v>2.465464</v>
      </c>
      <c r="I411" s="95">
        <v>2.401605</v>
      </c>
      <c r="J411" s="95">
        <v>0.6952455476</v>
      </c>
      <c r="K411" s="95">
        <v>0.67463371</v>
      </c>
      <c r="L411" s="51">
        <v>481</v>
      </c>
      <c r="M411" s="53">
        <v>472</v>
      </c>
      <c r="N411" s="95">
        <v>51.26</v>
      </c>
      <c r="O411" s="95">
        <v>50.8814618644068</v>
      </c>
      <c r="P411" s="53">
        <v>385</v>
      </c>
      <c r="Q411" s="53">
        <v>437</v>
      </c>
      <c r="R411" s="51">
        <v>26</v>
      </c>
      <c r="S411" s="51">
        <v>25</v>
      </c>
      <c r="T411" s="102">
        <v>-1</v>
      </c>
      <c r="U411" s="105">
        <v>12</v>
      </c>
      <c r="V411" s="51">
        <v>-40</v>
      </c>
      <c r="W411" s="51">
        <v>0</v>
      </c>
      <c r="X411" s="72">
        <f t="shared" si="6"/>
        <v>0.135064935064935</v>
      </c>
      <c r="Y411" s="102"/>
      <c r="Z411" s="51" t="s">
        <v>43</v>
      </c>
      <c r="AA411" s="51">
        <v>750</v>
      </c>
      <c r="AB411" s="102">
        <v>2064</v>
      </c>
    </row>
    <row r="412" s="80" customFormat="1" spans="1:28">
      <c r="A412" s="51">
        <v>410</v>
      </c>
      <c r="B412" s="51">
        <v>7687</v>
      </c>
      <c r="C412" s="51" t="s">
        <v>582</v>
      </c>
      <c r="D412" s="51">
        <v>549</v>
      </c>
      <c r="E412" s="52" t="s">
        <v>441</v>
      </c>
      <c r="F412" s="51" t="s">
        <v>60</v>
      </c>
      <c r="G412" s="51">
        <v>7.3</v>
      </c>
      <c r="H412" s="95">
        <v>4.361613</v>
      </c>
      <c r="I412" s="95">
        <v>2.677138</v>
      </c>
      <c r="J412" s="95">
        <v>1.03034356079201</v>
      </c>
      <c r="K412" s="95">
        <v>0.59466395</v>
      </c>
      <c r="L412" s="51">
        <v>543</v>
      </c>
      <c r="M412" s="53">
        <v>427</v>
      </c>
      <c r="N412" s="95">
        <v>80.32</v>
      </c>
      <c r="O412" s="95">
        <v>62.6964402810304</v>
      </c>
      <c r="P412" s="53">
        <v>455</v>
      </c>
      <c r="Q412" s="53">
        <v>449</v>
      </c>
      <c r="R412" s="51">
        <v>28</v>
      </c>
      <c r="S412" s="51">
        <v>28</v>
      </c>
      <c r="T412" s="51">
        <v>0</v>
      </c>
      <c r="U412" s="51">
        <v>6</v>
      </c>
      <c r="V412" s="51">
        <v>12</v>
      </c>
      <c r="W412" s="51">
        <v>36</v>
      </c>
      <c r="X412" s="72">
        <f t="shared" si="6"/>
        <v>-0.0131868131868132</v>
      </c>
      <c r="Y412" s="102"/>
      <c r="Z412" s="51" t="s">
        <v>43</v>
      </c>
      <c r="AA412" s="51">
        <v>750</v>
      </c>
      <c r="AB412" s="51">
        <v>2031</v>
      </c>
    </row>
    <row r="413" s="80" customFormat="1" spans="1:28">
      <c r="A413" s="51">
        <v>411</v>
      </c>
      <c r="B413" s="51">
        <v>8068</v>
      </c>
      <c r="C413" s="51" t="s">
        <v>583</v>
      </c>
      <c r="D413" s="51">
        <v>746</v>
      </c>
      <c r="E413" s="52" t="s">
        <v>187</v>
      </c>
      <c r="F413" s="51" t="s">
        <v>60</v>
      </c>
      <c r="G413" s="51">
        <v>6.8</v>
      </c>
      <c r="H413" s="95">
        <v>6.233325</v>
      </c>
      <c r="I413" s="95">
        <v>4.943135</v>
      </c>
      <c r="J413" s="95">
        <v>1.88037247214707</v>
      </c>
      <c r="K413" s="95">
        <v>1.43731464</v>
      </c>
      <c r="L413" s="51">
        <v>967</v>
      </c>
      <c r="M413" s="53">
        <v>920</v>
      </c>
      <c r="N413" s="95">
        <v>64.2</v>
      </c>
      <c r="O413" s="95">
        <v>53.7297282608696</v>
      </c>
      <c r="P413" s="53">
        <v>692</v>
      </c>
      <c r="Q413" s="53">
        <v>687</v>
      </c>
      <c r="R413" s="51">
        <v>30</v>
      </c>
      <c r="S413" s="51">
        <v>28</v>
      </c>
      <c r="T413" s="51">
        <v>-2</v>
      </c>
      <c r="U413" s="51">
        <v>6</v>
      </c>
      <c r="V413" s="51">
        <v>11</v>
      </c>
      <c r="W413" s="51">
        <v>36</v>
      </c>
      <c r="X413" s="72">
        <f t="shared" si="6"/>
        <v>-0.00722543352601156</v>
      </c>
      <c r="Y413" s="102"/>
      <c r="Z413" s="51" t="s">
        <v>94</v>
      </c>
      <c r="AA413" s="51">
        <v>850</v>
      </c>
      <c r="AB413" s="51">
        <v>4016</v>
      </c>
    </row>
    <row r="414" s="80" customFormat="1" spans="1:30">
      <c r="A414" s="51">
        <v>412</v>
      </c>
      <c r="B414" s="51">
        <v>12700</v>
      </c>
      <c r="C414" s="51" t="s">
        <v>584</v>
      </c>
      <c r="D414" s="51">
        <v>337</v>
      </c>
      <c r="E414" s="52" t="s">
        <v>210</v>
      </c>
      <c r="F414" s="51" t="s">
        <v>31</v>
      </c>
      <c r="G414" s="51">
        <v>0.3</v>
      </c>
      <c r="H414" s="95">
        <v>0.365531</v>
      </c>
      <c r="I414" s="95">
        <v>3.172323</v>
      </c>
      <c r="J414" s="95">
        <v>0.10371618</v>
      </c>
      <c r="K414" s="95">
        <v>0.5930931</v>
      </c>
      <c r="L414" s="51">
        <v>58</v>
      </c>
      <c r="M414" s="53">
        <v>288</v>
      </c>
      <c r="N414" s="95">
        <v>63.02</v>
      </c>
      <c r="O414" s="95">
        <v>110.150104166667</v>
      </c>
      <c r="P414" s="53">
        <v>58</v>
      </c>
      <c r="Q414" s="53">
        <v>320</v>
      </c>
      <c r="R414" s="51">
        <v>3</v>
      </c>
      <c r="S414" s="51">
        <v>20</v>
      </c>
      <c r="T414" s="51">
        <v>17</v>
      </c>
      <c r="U414" s="51">
        <v>0</v>
      </c>
      <c r="V414" s="51">
        <v>-262</v>
      </c>
      <c r="W414" s="51">
        <v>0</v>
      </c>
      <c r="X414" s="72">
        <f t="shared" si="6"/>
        <v>4.51724137931035</v>
      </c>
      <c r="Y414" s="102"/>
      <c r="Z414" s="51" t="s">
        <v>49</v>
      </c>
      <c r="AA414" s="51">
        <v>950</v>
      </c>
      <c r="AB414" s="102">
        <v>7840</v>
      </c>
      <c r="AC414" s="104">
        <f>VLOOKUP(B414,'[2]各门店员工动销考核（12.31）'!$B$1:$X$65536,23,0)</f>
        <v>0</v>
      </c>
      <c r="AD414" s="80" t="e">
        <f>VLOOKUP(D414,#REF!,12,0)</f>
        <v>#REF!</v>
      </c>
    </row>
    <row r="415" s="80" customFormat="1" spans="1:30">
      <c r="A415" s="51">
        <v>413</v>
      </c>
      <c r="B415" s="51">
        <v>12503</v>
      </c>
      <c r="C415" s="51" t="s">
        <v>585</v>
      </c>
      <c r="D415" s="51">
        <v>337</v>
      </c>
      <c r="E415" s="52" t="s">
        <v>210</v>
      </c>
      <c r="F415" s="51" t="s">
        <v>31</v>
      </c>
      <c r="G415" s="51">
        <v>0.5</v>
      </c>
      <c r="H415" s="95">
        <v>4.717127</v>
      </c>
      <c r="I415" s="95">
        <v>4.598491</v>
      </c>
      <c r="J415" s="95">
        <v>1.34569408561699</v>
      </c>
      <c r="K415" s="95">
        <v>1.20842576</v>
      </c>
      <c r="L415" s="51">
        <v>533</v>
      </c>
      <c r="M415" s="53">
        <v>598</v>
      </c>
      <c r="N415" s="95">
        <v>87.04</v>
      </c>
      <c r="O415" s="95">
        <v>76.8978428093645</v>
      </c>
      <c r="P415" s="53">
        <v>390</v>
      </c>
      <c r="Q415" s="53">
        <v>512</v>
      </c>
      <c r="R415" s="51">
        <v>27</v>
      </c>
      <c r="S415" s="51">
        <v>28</v>
      </c>
      <c r="T415" s="51">
        <v>1</v>
      </c>
      <c r="U415" s="105">
        <v>12</v>
      </c>
      <c r="V415" s="51">
        <v>-110</v>
      </c>
      <c r="W415" s="51">
        <v>0</v>
      </c>
      <c r="X415" s="72">
        <f t="shared" si="6"/>
        <v>0.312820512820513</v>
      </c>
      <c r="Y415" s="102"/>
      <c r="Z415" s="51" t="s">
        <v>49</v>
      </c>
      <c r="AA415" s="51">
        <v>950</v>
      </c>
      <c r="AB415" s="102">
        <v>7840</v>
      </c>
      <c r="AC415" s="104">
        <f>VLOOKUP(B415,'[2]各门店员工动销考核（12.31）'!$B$1:$X$65536,23,0)</f>
        <v>-0.0126582278481013</v>
      </c>
      <c r="AD415" s="80" t="e">
        <f>VLOOKUP(D415,#REF!,12,0)</f>
        <v>#REF!</v>
      </c>
    </row>
    <row r="416" s="80" customFormat="1" spans="1:30">
      <c r="A416" s="51">
        <v>414</v>
      </c>
      <c r="B416" s="51">
        <v>10892</v>
      </c>
      <c r="C416" s="51" t="s">
        <v>586</v>
      </c>
      <c r="D416" s="51">
        <v>337</v>
      </c>
      <c r="E416" s="52" t="s">
        <v>210</v>
      </c>
      <c r="F416" s="51" t="s">
        <v>47</v>
      </c>
      <c r="G416" s="51">
        <v>2.5</v>
      </c>
      <c r="H416" s="95">
        <v>3.907314</v>
      </c>
      <c r="I416" s="95">
        <v>5.670138</v>
      </c>
      <c r="J416" s="95">
        <v>1.21035677603501</v>
      </c>
      <c r="K416" s="95">
        <v>1.3245536</v>
      </c>
      <c r="L416" s="51">
        <v>507</v>
      </c>
      <c r="M416" s="53">
        <v>545</v>
      </c>
      <c r="N416" s="95">
        <v>76.63</v>
      </c>
      <c r="O416" s="95">
        <v>104.039229357798</v>
      </c>
      <c r="P416" s="53">
        <v>399</v>
      </c>
      <c r="Q416" s="53">
        <v>486</v>
      </c>
      <c r="R416" s="51">
        <v>24</v>
      </c>
      <c r="S416" s="51">
        <v>26</v>
      </c>
      <c r="T416" s="51">
        <v>2</v>
      </c>
      <c r="U416" s="51">
        <v>6</v>
      </c>
      <c r="V416" s="51">
        <v>-81</v>
      </c>
      <c r="W416" s="51">
        <v>0</v>
      </c>
      <c r="X416" s="72">
        <f t="shared" si="6"/>
        <v>0.218045112781955</v>
      </c>
      <c r="Y416" s="102"/>
      <c r="Z416" s="51" t="s">
        <v>49</v>
      </c>
      <c r="AA416" s="51">
        <v>950</v>
      </c>
      <c r="AB416" s="102">
        <v>7840</v>
      </c>
      <c r="AC416" s="104">
        <f>VLOOKUP(B416,'[2]各门店员工动销考核（12.31）'!$B$1:$X$65536,23,0)</f>
        <v>0.105263157894737</v>
      </c>
      <c r="AD416" s="80" t="e">
        <f>VLOOKUP(D416,#REF!,12,0)</f>
        <v>#REF!</v>
      </c>
    </row>
    <row r="417" s="80" customFormat="1" spans="1:28">
      <c r="A417" s="51">
        <v>415</v>
      </c>
      <c r="B417" s="51">
        <v>12504</v>
      </c>
      <c r="C417" s="51" t="s">
        <v>587</v>
      </c>
      <c r="D417" s="51">
        <v>337</v>
      </c>
      <c r="E417" s="52" t="s">
        <v>210</v>
      </c>
      <c r="F417" s="51" t="s">
        <v>31</v>
      </c>
      <c r="G417" s="51">
        <v>0.5</v>
      </c>
      <c r="H417" s="95">
        <v>5.415533</v>
      </c>
      <c r="I417" s="95">
        <v>6.173241</v>
      </c>
      <c r="J417" s="95">
        <v>1.37329065204698</v>
      </c>
      <c r="K417" s="95">
        <v>1.20006945</v>
      </c>
      <c r="L417" s="51">
        <v>472</v>
      </c>
      <c r="M417" s="53">
        <v>455</v>
      </c>
      <c r="N417" s="95">
        <v>114.6</v>
      </c>
      <c r="O417" s="95">
        <v>135.675626373626</v>
      </c>
      <c r="P417" s="53">
        <v>376</v>
      </c>
      <c r="Q417" s="53">
        <v>440</v>
      </c>
      <c r="R417" s="51">
        <v>28</v>
      </c>
      <c r="S417" s="51">
        <v>29</v>
      </c>
      <c r="T417" s="51">
        <v>1</v>
      </c>
      <c r="U417" s="105">
        <v>12</v>
      </c>
      <c r="V417" s="51">
        <v>-52</v>
      </c>
      <c r="W417" s="51">
        <v>0</v>
      </c>
      <c r="X417" s="72">
        <f t="shared" si="6"/>
        <v>0.170212765957447</v>
      </c>
      <c r="Y417" s="102"/>
      <c r="Z417" s="51" t="s">
        <v>49</v>
      </c>
      <c r="AA417" s="51">
        <v>950</v>
      </c>
      <c r="AB417" s="102">
        <v>7840</v>
      </c>
    </row>
    <row r="418" s="80" customFormat="1" spans="1:28">
      <c r="A418" s="51">
        <v>416</v>
      </c>
      <c r="B418" s="51">
        <v>990176</v>
      </c>
      <c r="C418" s="51" t="s">
        <v>588</v>
      </c>
      <c r="D418" s="51">
        <v>337</v>
      </c>
      <c r="E418" s="52" t="s">
        <v>210</v>
      </c>
      <c r="F418" s="51" t="s">
        <v>60</v>
      </c>
      <c r="G418" s="51">
        <v>3</v>
      </c>
      <c r="H418" s="95">
        <v>10.930837</v>
      </c>
      <c r="I418" s="95">
        <v>8.743793</v>
      </c>
      <c r="J418" s="95">
        <v>1.905934</v>
      </c>
      <c r="K418" s="95">
        <v>1.74004324</v>
      </c>
      <c r="L418" s="51">
        <v>778</v>
      </c>
      <c r="M418" s="53">
        <v>737</v>
      </c>
      <c r="N418" s="95">
        <v>135.27</v>
      </c>
      <c r="O418" s="95">
        <v>118.640339213026</v>
      </c>
      <c r="P418" s="53">
        <v>550</v>
      </c>
      <c r="Q418" s="53">
        <v>573</v>
      </c>
      <c r="R418" s="51">
        <v>30</v>
      </c>
      <c r="S418" s="51">
        <v>31</v>
      </c>
      <c r="T418" s="102">
        <v>1</v>
      </c>
      <c r="U418" s="51">
        <v>6</v>
      </c>
      <c r="V418" s="51">
        <v>-17</v>
      </c>
      <c r="W418" s="51">
        <v>0</v>
      </c>
      <c r="X418" s="72">
        <f t="shared" si="6"/>
        <v>0.0418181818181818</v>
      </c>
      <c r="Y418" s="102"/>
      <c r="Z418" s="51" t="s">
        <v>49</v>
      </c>
      <c r="AA418" s="51">
        <v>950</v>
      </c>
      <c r="AB418" s="102">
        <v>7840</v>
      </c>
    </row>
    <row r="419" s="80" customFormat="1" spans="1:28">
      <c r="A419" s="51">
        <v>417</v>
      </c>
      <c r="B419" s="51">
        <v>10043</v>
      </c>
      <c r="C419" s="51" t="s">
        <v>589</v>
      </c>
      <c r="D419" s="51">
        <v>367</v>
      </c>
      <c r="E419" s="52" t="s">
        <v>528</v>
      </c>
      <c r="F419" s="51" t="s">
        <v>26</v>
      </c>
      <c r="G419" s="51">
        <v>4.4</v>
      </c>
      <c r="H419" s="95">
        <v>6.467069</v>
      </c>
      <c r="I419" s="95">
        <v>4.981812</v>
      </c>
      <c r="J419" s="95">
        <v>1.62642639937422</v>
      </c>
      <c r="K419" s="95">
        <v>1.23932007</v>
      </c>
      <c r="L419" s="51">
        <v>775</v>
      </c>
      <c r="M419" s="53">
        <v>706</v>
      </c>
      <c r="N419" s="95">
        <v>83.47</v>
      </c>
      <c r="O419" s="95">
        <v>70.5639093484419</v>
      </c>
      <c r="P419" s="53">
        <v>630</v>
      </c>
      <c r="Q419" s="53">
        <v>619</v>
      </c>
      <c r="R419" s="51">
        <v>26</v>
      </c>
      <c r="S419" s="51">
        <v>25</v>
      </c>
      <c r="T419" s="51">
        <v>-1</v>
      </c>
      <c r="U419" s="51">
        <v>6</v>
      </c>
      <c r="V419" s="51">
        <v>17</v>
      </c>
      <c r="W419" s="51">
        <v>36</v>
      </c>
      <c r="X419" s="72">
        <f t="shared" si="6"/>
        <v>-0.0174603174603175</v>
      </c>
      <c r="Y419" s="102"/>
      <c r="Z419" s="51" t="s">
        <v>43</v>
      </c>
      <c r="AA419" s="51">
        <v>750</v>
      </c>
      <c r="AB419" s="51">
        <v>2782</v>
      </c>
    </row>
    <row r="420" s="80" customFormat="1" spans="1:28">
      <c r="A420" s="51">
        <v>418</v>
      </c>
      <c r="B420" s="51">
        <v>11251</v>
      </c>
      <c r="C420" s="51" t="s">
        <v>590</v>
      </c>
      <c r="D420" s="51">
        <v>355</v>
      </c>
      <c r="E420" s="52" t="s">
        <v>485</v>
      </c>
      <c r="F420" s="51" t="s">
        <v>31</v>
      </c>
      <c r="G420" s="51">
        <v>2.2</v>
      </c>
      <c r="H420" s="95">
        <v>3.23472</v>
      </c>
      <c r="I420" s="95">
        <v>1.796675</v>
      </c>
      <c r="J420" s="95">
        <v>0.974474841757492</v>
      </c>
      <c r="K420" s="95">
        <v>0.5079019</v>
      </c>
      <c r="L420" s="51">
        <v>484</v>
      </c>
      <c r="M420" s="53">
        <v>379</v>
      </c>
      <c r="N420" s="95">
        <v>66.89</v>
      </c>
      <c r="O420" s="95">
        <v>47.405672823219</v>
      </c>
      <c r="P420" s="53">
        <v>385</v>
      </c>
      <c r="Q420" s="53">
        <v>379</v>
      </c>
      <c r="R420" s="51">
        <v>25</v>
      </c>
      <c r="S420" s="51">
        <v>26</v>
      </c>
      <c r="T420" s="51">
        <v>1</v>
      </c>
      <c r="U420" s="51">
        <v>6</v>
      </c>
      <c r="V420" s="51">
        <v>12</v>
      </c>
      <c r="W420" s="51">
        <v>36</v>
      </c>
      <c r="X420" s="72">
        <f t="shared" si="6"/>
        <v>-0.0155844155844156</v>
      </c>
      <c r="Y420" s="102"/>
      <c r="Z420" s="51" t="s">
        <v>33</v>
      </c>
      <c r="AA420" s="51">
        <v>800</v>
      </c>
      <c r="AB420" s="51">
        <v>3001</v>
      </c>
    </row>
    <row r="421" s="80" customFormat="1" spans="1:28">
      <c r="A421" s="51">
        <v>419</v>
      </c>
      <c r="B421" s="51">
        <v>11883</v>
      </c>
      <c r="C421" s="51" t="s">
        <v>591</v>
      </c>
      <c r="D421" s="51">
        <v>337</v>
      </c>
      <c r="E421" s="52" t="s">
        <v>210</v>
      </c>
      <c r="F421" s="51" t="s">
        <v>31</v>
      </c>
      <c r="G421" s="51">
        <v>0.5</v>
      </c>
      <c r="H421" s="95">
        <v>9.771934</v>
      </c>
      <c r="I421" s="95">
        <v>7.843403</v>
      </c>
      <c r="J421" s="95">
        <v>2.24867056713693</v>
      </c>
      <c r="K421" s="95">
        <v>1.17841422</v>
      </c>
      <c r="L421" s="51">
        <v>895</v>
      </c>
      <c r="M421" s="53">
        <v>718</v>
      </c>
      <c r="N421" s="95">
        <v>108.45</v>
      </c>
      <c r="O421" s="95">
        <v>109.239596100279</v>
      </c>
      <c r="P421" s="53">
        <v>582</v>
      </c>
      <c r="Q421" s="53">
        <v>578</v>
      </c>
      <c r="R421" s="51">
        <v>28</v>
      </c>
      <c r="S421" s="51">
        <v>29</v>
      </c>
      <c r="T421" s="51">
        <v>1</v>
      </c>
      <c r="U421" s="51">
        <v>12</v>
      </c>
      <c r="V421" s="51">
        <v>16</v>
      </c>
      <c r="W421" s="51">
        <v>36</v>
      </c>
      <c r="X421" s="72">
        <f t="shared" si="6"/>
        <v>-0.00687285223367698</v>
      </c>
      <c r="Y421" s="102"/>
      <c r="Z421" s="51" t="s">
        <v>49</v>
      </c>
      <c r="AA421" s="51">
        <v>950</v>
      </c>
      <c r="AB421" s="51">
        <v>7840</v>
      </c>
    </row>
    <row r="422" s="80" customFormat="1" spans="1:28">
      <c r="A422" s="51">
        <v>420</v>
      </c>
      <c r="B422" s="51">
        <v>12447</v>
      </c>
      <c r="C422" s="51" t="s">
        <v>592</v>
      </c>
      <c r="D422" s="51">
        <v>723</v>
      </c>
      <c r="E422" s="52" t="s">
        <v>301</v>
      </c>
      <c r="F422" s="51" t="s">
        <v>31</v>
      </c>
      <c r="G422" s="51">
        <v>0.5</v>
      </c>
      <c r="H422" s="95">
        <v>2.337205</v>
      </c>
      <c r="I422" s="95">
        <v>1.704286</v>
      </c>
      <c r="J422" s="95">
        <v>0.60167562112599</v>
      </c>
      <c r="K422" s="95">
        <v>0.44710261</v>
      </c>
      <c r="L422" s="51">
        <v>619</v>
      </c>
      <c r="M422" s="53">
        <v>508</v>
      </c>
      <c r="N422" s="95">
        <v>37.76</v>
      </c>
      <c r="O422" s="95">
        <v>33.548937007874</v>
      </c>
      <c r="P422" s="53">
        <v>462</v>
      </c>
      <c r="Q422" s="53">
        <v>419</v>
      </c>
      <c r="R422" s="51">
        <v>27</v>
      </c>
      <c r="S422" s="51">
        <v>27</v>
      </c>
      <c r="T422" s="51">
        <v>0</v>
      </c>
      <c r="U422" s="51">
        <v>12</v>
      </c>
      <c r="V422" s="51">
        <v>55</v>
      </c>
      <c r="W422" s="51">
        <v>24</v>
      </c>
      <c r="X422" s="72">
        <f t="shared" si="6"/>
        <v>-0.0930735930735931</v>
      </c>
      <c r="Y422" s="102" t="s">
        <v>32</v>
      </c>
      <c r="Z422" s="51" t="s">
        <v>43</v>
      </c>
      <c r="AA422" s="51">
        <v>750</v>
      </c>
      <c r="AB422" s="51">
        <v>2516</v>
      </c>
    </row>
    <row r="423" s="80" customFormat="1" spans="1:28">
      <c r="A423" s="51">
        <v>421</v>
      </c>
      <c r="B423" s="51">
        <v>8940</v>
      </c>
      <c r="C423" s="51" t="s">
        <v>593</v>
      </c>
      <c r="D423" s="51">
        <v>377</v>
      </c>
      <c r="E423" s="52" t="s">
        <v>515</v>
      </c>
      <c r="F423" s="51" t="s">
        <v>69</v>
      </c>
      <c r="G423" s="51">
        <v>5.5</v>
      </c>
      <c r="H423" s="95">
        <v>7.956377</v>
      </c>
      <c r="I423" s="95">
        <v>6.67608</v>
      </c>
      <c r="J423" s="95">
        <v>2.27491101753196</v>
      </c>
      <c r="K423" s="95">
        <v>1.7609895</v>
      </c>
      <c r="L423" s="51">
        <v>1264</v>
      </c>
      <c r="M423" s="53">
        <v>1036</v>
      </c>
      <c r="N423" s="95">
        <v>62.95</v>
      </c>
      <c r="O423" s="95">
        <v>64.4409266409266</v>
      </c>
      <c r="P423" s="53">
        <v>782</v>
      </c>
      <c r="Q423" s="53">
        <v>757</v>
      </c>
      <c r="R423" s="51">
        <v>27</v>
      </c>
      <c r="S423" s="51">
        <v>29</v>
      </c>
      <c r="T423" s="51">
        <v>2</v>
      </c>
      <c r="U423" s="51">
        <v>6</v>
      </c>
      <c r="V423" s="51">
        <v>31</v>
      </c>
      <c r="W423" s="51">
        <v>36</v>
      </c>
      <c r="X423" s="72">
        <f t="shared" si="6"/>
        <v>-0.0319693094629156</v>
      </c>
      <c r="Y423" s="102"/>
      <c r="Z423" s="51" t="s">
        <v>94</v>
      </c>
      <c r="AA423" s="51">
        <v>850</v>
      </c>
      <c r="AB423" s="51">
        <v>4430</v>
      </c>
    </row>
    <row r="424" s="80" customFormat="1" spans="1:28">
      <c r="A424" s="51">
        <v>422</v>
      </c>
      <c r="B424" s="51">
        <v>12210</v>
      </c>
      <c r="C424" s="51" t="s">
        <v>594</v>
      </c>
      <c r="D424" s="51">
        <v>337</v>
      </c>
      <c r="E424" s="52" t="s">
        <v>210</v>
      </c>
      <c r="F424" s="51" t="s">
        <v>31</v>
      </c>
      <c r="G424" s="95">
        <v>0.651411593099956</v>
      </c>
      <c r="H424" s="95">
        <v>5.360645</v>
      </c>
      <c r="I424" s="95">
        <v>1.005971</v>
      </c>
      <c r="J424" s="95">
        <v>1.43008669352001</v>
      </c>
      <c r="K424" s="95">
        <v>0.17013436</v>
      </c>
      <c r="L424" s="51">
        <v>686</v>
      </c>
      <c r="M424" s="53">
        <v>140</v>
      </c>
      <c r="N424" s="95">
        <v>76.91</v>
      </c>
      <c r="O424" s="95">
        <v>71.8550714285714</v>
      </c>
      <c r="P424" s="53">
        <v>495</v>
      </c>
      <c r="Q424" s="53">
        <v>149</v>
      </c>
      <c r="R424" s="51">
        <v>27</v>
      </c>
      <c r="S424" s="51">
        <v>8</v>
      </c>
      <c r="T424" s="51">
        <v>-19</v>
      </c>
      <c r="U424" s="51">
        <v>12</v>
      </c>
      <c r="V424" s="53">
        <v>9.66666666666666</v>
      </c>
      <c r="W424" s="51">
        <v>30</v>
      </c>
      <c r="X424" s="72">
        <f t="shared" si="6"/>
        <v>-0.698989898989899</v>
      </c>
      <c r="Y424" s="102" t="s">
        <v>83</v>
      </c>
      <c r="Z424" s="51" t="s">
        <v>49</v>
      </c>
      <c r="AA424" s="51">
        <v>950</v>
      </c>
      <c r="AB424" s="102">
        <v>7840</v>
      </c>
    </row>
    <row r="425" s="80" customFormat="1" spans="1:28">
      <c r="A425" s="51">
        <v>423</v>
      </c>
      <c r="B425" s="51">
        <v>11825</v>
      </c>
      <c r="C425" s="51" t="s">
        <v>595</v>
      </c>
      <c r="D425" s="51">
        <v>329</v>
      </c>
      <c r="E425" s="52" t="s">
        <v>250</v>
      </c>
      <c r="F425" s="51" t="s">
        <v>26</v>
      </c>
      <c r="G425" s="51">
        <v>1.4</v>
      </c>
      <c r="H425" s="95">
        <v>4.585584</v>
      </c>
      <c r="I425" s="95">
        <v>2.756202</v>
      </c>
      <c r="J425" s="95">
        <v>1.05272516839996</v>
      </c>
      <c r="K425" s="95">
        <v>0.4877142</v>
      </c>
      <c r="L425" s="51">
        <v>354</v>
      </c>
      <c r="M425" s="53">
        <v>324</v>
      </c>
      <c r="N425" s="95">
        <v>129.54</v>
      </c>
      <c r="O425" s="95">
        <v>85.067962962963</v>
      </c>
      <c r="P425" s="53">
        <v>352</v>
      </c>
      <c r="Q425" s="53">
        <v>391</v>
      </c>
      <c r="R425" s="51">
        <v>27</v>
      </c>
      <c r="S425" s="51">
        <v>29</v>
      </c>
      <c r="T425" s="102">
        <v>2</v>
      </c>
      <c r="U425" s="51">
        <v>8</v>
      </c>
      <c r="V425" s="51">
        <v>-31</v>
      </c>
      <c r="W425" s="51">
        <v>0</v>
      </c>
      <c r="X425" s="72">
        <f t="shared" si="6"/>
        <v>0.110795454545455</v>
      </c>
      <c r="Y425" s="102"/>
      <c r="Z425" s="51" t="s">
        <v>28</v>
      </c>
      <c r="AA425" s="51">
        <v>700</v>
      </c>
      <c r="AB425" s="102">
        <v>1344</v>
      </c>
    </row>
    <row r="426" s="80" customFormat="1" spans="1:28">
      <c r="A426" s="51">
        <v>424</v>
      </c>
      <c r="B426" s="51">
        <v>10218</v>
      </c>
      <c r="C426" s="51" t="s">
        <v>182</v>
      </c>
      <c r="D426" s="51">
        <v>104838</v>
      </c>
      <c r="E426" s="52" t="s">
        <v>119</v>
      </c>
      <c r="F426" s="51" t="s">
        <v>26</v>
      </c>
      <c r="G426" s="51">
        <v>4.2</v>
      </c>
      <c r="H426" s="95">
        <v>3.171603</v>
      </c>
      <c r="I426" s="95">
        <v>2.611356</v>
      </c>
      <c r="J426" s="95">
        <v>0.687206701499991</v>
      </c>
      <c r="K426" s="95">
        <v>0.56240626</v>
      </c>
      <c r="L426" s="51">
        <v>636</v>
      </c>
      <c r="M426" s="53">
        <v>532</v>
      </c>
      <c r="N426" s="95">
        <v>49.87</v>
      </c>
      <c r="O426" s="95">
        <v>49.0856390977444</v>
      </c>
      <c r="P426" s="53">
        <v>512</v>
      </c>
      <c r="Q426" s="53">
        <v>511</v>
      </c>
      <c r="R426" s="51">
        <v>29</v>
      </c>
      <c r="S426" s="51">
        <v>28</v>
      </c>
      <c r="T426" s="51">
        <v>-1</v>
      </c>
      <c r="U426" s="51">
        <v>6</v>
      </c>
      <c r="V426" s="51">
        <v>7</v>
      </c>
      <c r="W426" s="51">
        <v>36</v>
      </c>
      <c r="X426" s="72">
        <f t="shared" si="6"/>
        <v>-0.001953125</v>
      </c>
      <c r="Y426" s="102"/>
      <c r="Z426" s="51" t="s">
        <v>43</v>
      </c>
      <c r="AA426" s="51">
        <v>750</v>
      </c>
      <c r="AB426" s="51">
        <v>2272</v>
      </c>
    </row>
    <row r="427" s="80" customFormat="1" spans="1:28">
      <c r="A427" s="51">
        <v>425</v>
      </c>
      <c r="B427" s="51">
        <v>11458</v>
      </c>
      <c r="C427" s="51" t="s">
        <v>596</v>
      </c>
      <c r="D427" s="51">
        <v>385</v>
      </c>
      <c r="E427" s="52" t="s">
        <v>160</v>
      </c>
      <c r="F427" s="51" t="s">
        <v>37</v>
      </c>
      <c r="G427" s="51">
        <v>1.7</v>
      </c>
      <c r="H427" s="95">
        <v>6.698984</v>
      </c>
      <c r="I427" s="95">
        <v>5.13553</v>
      </c>
      <c r="J427" s="95">
        <v>1.74451984082433</v>
      </c>
      <c r="K427" s="95">
        <v>1.00704012</v>
      </c>
      <c r="L427" s="51">
        <v>910</v>
      </c>
      <c r="M427" s="53">
        <v>822</v>
      </c>
      <c r="N427" s="95">
        <v>73.04</v>
      </c>
      <c r="O427" s="95">
        <v>62.4760340632603</v>
      </c>
      <c r="P427" s="53">
        <v>642</v>
      </c>
      <c r="Q427" s="53">
        <v>648</v>
      </c>
      <c r="R427" s="51">
        <v>27</v>
      </c>
      <c r="S427" s="51">
        <v>29</v>
      </c>
      <c r="T427" s="51">
        <v>2</v>
      </c>
      <c r="U427" s="51">
        <v>8</v>
      </c>
      <c r="V427" s="51">
        <v>2</v>
      </c>
      <c r="W427" s="51">
        <v>10</v>
      </c>
      <c r="X427" s="72">
        <f t="shared" si="6"/>
        <v>0.00934579439252336</v>
      </c>
      <c r="Y427" s="102"/>
      <c r="Z427" s="51" t="s">
        <v>33</v>
      </c>
      <c r="AA427" s="51">
        <v>800</v>
      </c>
      <c r="AB427" s="51">
        <v>3872</v>
      </c>
    </row>
    <row r="428" s="80" customFormat="1" spans="1:28">
      <c r="A428" s="51">
        <v>426</v>
      </c>
      <c r="B428" s="51">
        <v>5880</v>
      </c>
      <c r="C428" s="51" t="s">
        <v>597</v>
      </c>
      <c r="D428" s="51">
        <v>307</v>
      </c>
      <c r="E428" s="52" t="s">
        <v>46</v>
      </c>
      <c r="F428" s="51" t="s">
        <v>47</v>
      </c>
      <c r="G428" s="51">
        <v>8.7</v>
      </c>
      <c r="H428" s="95">
        <v>13.157573</v>
      </c>
      <c r="I428" s="95">
        <v>8.697575</v>
      </c>
      <c r="J428" s="95">
        <v>3.40375019660886</v>
      </c>
      <c r="K428" s="95">
        <v>1.84938799</v>
      </c>
      <c r="L428" s="51">
        <v>918</v>
      </c>
      <c r="M428" s="53">
        <v>751</v>
      </c>
      <c r="N428" s="95">
        <v>133.13</v>
      </c>
      <c r="O428" s="95">
        <v>115.813249001332</v>
      </c>
      <c r="P428" s="53">
        <v>652</v>
      </c>
      <c r="Q428" s="53">
        <v>647</v>
      </c>
      <c r="R428" s="51">
        <v>30</v>
      </c>
      <c r="S428" s="51">
        <v>31</v>
      </c>
      <c r="T428" s="51">
        <v>1</v>
      </c>
      <c r="U428" s="51">
        <v>6</v>
      </c>
      <c r="V428" s="51">
        <v>11</v>
      </c>
      <c r="W428" s="51">
        <v>36</v>
      </c>
      <c r="X428" s="72">
        <f t="shared" si="6"/>
        <v>-0.00766871165644172</v>
      </c>
      <c r="Y428" s="102"/>
      <c r="Z428" s="51" t="s">
        <v>49</v>
      </c>
      <c r="AA428" s="51">
        <v>950</v>
      </c>
      <c r="AB428" s="51">
        <v>12241</v>
      </c>
    </row>
    <row r="429" s="80" customFormat="1" spans="1:28">
      <c r="A429" s="51">
        <v>427</v>
      </c>
      <c r="B429" s="51">
        <v>11765</v>
      </c>
      <c r="C429" s="51" t="s">
        <v>598</v>
      </c>
      <c r="D429" s="51">
        <v>339</v>
      </c>
      <c r="E429" s="52" t="s">
        <v>581</v>
      </c>
      <c r="F429" s="51" t="s">
        <v>42</v>
      </c>
      <c r="G429" s="51">
        <v>0.5</v>
      </c>
      <c r="H429" s="95">
        <v>4.478146</v>
      </c>
      <c r="I429" s="95">
        <v>3.295313</v>
      </c>
      <c r="J429" s="95">
        <v>1.34208655111302</v>
      </c>
      <c r="K429" s="95">
        <v>0.88428268</v>
      </c>
      <c r="L429" s="51">
        <v>620</v>
      </c>
      <c r="M429" s="53">
        <v>503</v>
      </c>
      <c r="N429" s="95">
        <v>72.23</v>
      </c>
      <c r="O429" s="95">
        <v>65.5131809145129</v>
      </c>
      <c r="P429" s="53">
        <v>524</v>
      </c>
      <c r="Q429" s="53">
        <v>499</v>
      </c>
      <c r="R429" s="51">
        <v>28</v>
      </c>
      <c r="S429" s="51">
        <v>25</v>
      </c>
      <c r="T429" s="51">
        <v>-3</v>
      </c>
      <c r="U429" s="51">
        <v>12</v>
      </c>
      <c r="V429" s="51">
        <v>37</v>
      </c>
      <c r="W429" s="51">
        <v>36</v>
      </c>
      <c r="X429" s="72">
        <f t="shared" si="6"/>
        <v>-0.0477099236641221</v>
      </c>
      <c r="Y429" s="102"/>
      <c r="Z429" s="51" t="s">
        <v>43</v>
      </c>
      <c r="AA429" s="51">
        <v>750</v>
      </c>
      <c r="AB429" s="51">
        <v>2064</v>
      </c>
    </row>
    <row r="430" s="80" customFormat="1" spans="1:28">
      <c r="A430" s="51">
        <v>428</v>
      </c>
      <c r="B430" s="51">
        <v>4093</v>
      </c>
      <c r="C430" s="51" t="s">
        <v>599</v>
      </c>
      <c r="D430" s="51">
        <v>311</v>
      </c>
      <c r="E430" s="52" t="s">
        <v>99</v>
      </c>
      <c r="F430" s="51" t="s">
        <v>42</v>
      </c>
      <c r="G430" s="51">
        <v>10.2</v>
      </c>
      <c r="H430" s="95">
        <v>8.352278</v>
      </c>
      <c r="I430" s="95">
        <v>2.179</v>
      </c>
      <c r="J430" s="95">
        <v>2.23803430733246</v>
      </c>
      <c r="K430" s="95">
        <v>0.43583396</v>
      </c>
      <c r="L430" s="51">
        <v>378</v>
      </c>
      <c r="M430" s="53">
        <v>129</v>
      </c>
      <c r="N430" s="95">
        <v>220.96</v>
      </c>
      <c r="O430" s="95">
        <v>168.914728682171</v>
      </c>
      <c r="P430" s="53">
        <v>407</v>
      </c>
      <c r="Q430" s="53">
        <v>180</v>
      </c>
      <c r="R430" s="51">
        <v>22</v>
      </c>
      <c r="S430" s="51">
        <v>10</v>
      </c>
      <c r="T430" s="51">
        <v>-12</v>
      </c>
      <c r="U430" s="51">
        <v>6</v>
      </c>
      <c r="V430" s="51">
        <v>233</v>
      </c>
      <c r="W430" s="51">
        <v>0</v>
      </c>
      <c r="X430" s="72">
        <f t="shared" si="6"/>
        <v>-0.557739557739558</v>
      </c>
      <c r="Y430" s="102" t="s">
        <v>600</v>
      </c>
      <c r="Z430" s="51" t="s">
        <v>28</v>
      </c>
      <c r="AA430" s="51">
        <v>700</v>
      </c>
      <c r="AB430" s="51">
        <v>417</v>
      </c>
    </row>
    <row r="431" s="80" customFormat="1" spans="1:28">
      <c r="A431" s="51">
        <v>429</v>
      </c>
      <c r="B431" s="51">
        <v>12515</v>
      </c>
      <c r="C431" s="51" t="s">
        <v>601</v>
      </c>
      <c r="D431" s="51">
        <v>308</v>
      </c>
      <c r="E431" s="52" t="s">
        <v>284</v>
      </c>
      <c r="F431" s="51" t="s">
        <v>31</v>
      </c>
      <c r="G431" s="51">
        <v>0.5</v>
      </c>
      <c r="H431" s="95">
        <v>2.896052</v>
      </c>
      <c r="I431" s="95">
        <v>2.154571</v>
      </c>
      <c r="J431" s="95">
        <v>0.980274361713144</v>
      </c>
      <c r="K431" s="95">
        <v>0.62484352</v>
      </c>
      <c r="L431" s="51">
        <v>523</v>
      </c>
      <c r="M431" s="53">
        <v>433</v>
      </c>
      <c r="N431" s="95">
        <v>52.43</v>
      </c>
      <c r="O431" s="95">
        <v>49.7591454965358</v>
      </c>
      <c r="P431" s="53">
        <v>369</v>
      </c>
      <c r="Q431" s="53">
        <v>405</v>
      </c>
      <c r="R431" s="51">
        <v>27</v>
      </c>
      <c r="S431" s="51">
        <v>28</v>
      </c>
      <c r="T431" s="51">
        <v>1</v>
      </c>
      <c r="U431" s="105">
        <v>12</v>
      </c>
      <c r="V431" s="51">
        <v>-24</v>
      </c>
      <c r="W431" s="51">
        <v>0</v>
      </c>
      <c r="X431" s="72">
        <f t="shared" si="6"/>
        <v>0.0975609756097561</v>
      </c>
      <c r="Y431" s="102"/>
      <c r="Z431" s="51" t="s">
        <v>43</v>
      </c>
      <c r="AA431" s="51">
        <v>750</v>
      </c>
      <c r="AB431" s="102">
        <v>2984</v>
      </c>
    </row>
    <row r="432" s="80" customFormat="1" spans="1:28">
      <c r="A432" s="51">
        <v>430</v>
      </c>
      <c r="B432" s="51">
        <v>5347</v>
      </c>
      <c r="C432" s="51" t="s">
        <v>602</v>
      </c>
      <c r="D432" s="51">
        <v>308</v>
      </c>
      <c r="E432" s="52" t="s">
        <v>284</v>
      </c>
      <c r="F432" s="51" t="s">
        <v>31</v>
      </c>
      <c r="G432" s="51">
        <v>4.7</v>
      </c>
      <c r="H432" s="95">
        <v>6.022319</v>
      </c>
      <c r="I432" s="95">
        <v>3.618865</v>
      </c>
      <c r="J432" s="95">
        <v>1.85548588354022</v>
      </c>
      <c r="K432" s="95">
        <v>1.02162863</v>
      </c>
      <c r="L432" s="51">
        <v>646</v>
      </c>
      <c r="M432" s="53">
        <v>503</v>
      </c>
      <c r="N432" s="95">
        <v>88.78</v>
      </c>
      <c r="O432" s="95">
        <v>71.9456262425447</v>
      </c>
      <c r="P432" s="53">
        <v>410</v>
      </c>
      <c r="Q432" s="53">
        <v>423</v>
      </c>
      <c r="R432" s="51">
        <v>25</v>
      </c>
      <c r="S432" s="51">
        <v>27</v>
      </c>
      <c r="T432" s="102">
        <v>2</v>
      </c>
      <c r="U432" s="51">
        <v>6</v>
      </c>
      <c r="V432" s="51">
        <v>-7</v>
      </c>
      <c r="W432" s="51">
        <v>0</v>
      </c>
      <c r="X432" s="72">
        <f t="shared" si="6"/>
        <v>0.0317073170731707</v>
      </c>
      <c r="Y432" s="102"/>
      <c r="Z432" s="51" t="s">
        <v>43</v>
      </c>
      <c r="AA432" s="51">
        <v>750</v>
      </c>
      <c r="AB432" s="102">
        <v>2984</v>
      </c>
    </row>
    <row r="433" s="80" customFormat="1" spans="1:28">
      <c r="A433" s="51">
        <v>431</v>
      </c>
      <c r="B433" s="51">
        <v>4089</v>
      </c>
      <c r="C433" s="51" t="s">
        <v>603</v>
      </c>
      <c r="D433" s="51">
        <v>308</v>
      </c>
      <c r="E433" s="52" t="s">
        <v>284</v>
      </c>
      <c r="F433" s="51" t="s">
        <v>31</v>
      </c>
      <c r="G433" s="51">
        <v>10.2</v>
      </c>
      <c r="H433" s="95">
        <v>6.327246</v>
      </c>
      <c r="I433" s="95">
        <v>3.520556</v>
      </c>
      <c r="J433" s="95">
        <v>2.09873772266059</v>
      </c>
      <c r="K433" s="95">
        <v>0.98520683</v>
      </c>
      <c r="L433" s="51">
        <v>702</v>
      </c>
      <c r="M433" s="53">
        <v>529</v>
      </c>
      <c r="N433" s="95">
        <v>85.52</v>
      </c>
      <c r="O433" s="95">
        <v>66.5511531190926</v>
      </c>
      <c r="P433" s="53">
        <v>462</v>
      </c>
      <c r="Q433" s="53">
        <v>471</v>
      </c>
      <c r="R433" s="51">
        <v>26</v>
      </c>
      <c r="S433" s="51">
        <v>28</v>
      </c>
      <c r="T433" s="102">
        <v>2</v>
      </c>
      <c r="U433" s="51">
        <v>6</v>
      </c>
      <c r="V433" s="51">
        <v>-3</v>
      </c>
      <c r="W433" s="51">
        <v>0</v>
      </c>
      <c r="X433" s="72">
        <f t="shared" si="6"/>
        <v>0.0194805194805195</v>
      </c>
      <c r="Y433" s="102"/>
      <c r="Z433" s="51" t="s">
        <v>43</v>
      </c>
      <c r="AA433" s="51">
        <v>750</v>
      </c>
      <c r="AB433" s="102">
        <v>2984</v>
      </c>
    </row>
    <row r="434" s="80" customFormat="1" spans="1:28">
      <c r="A434" s="51">
        <v>432</v>
      </c>
      <c r="B434" s="51">
        <v>12516</v>
      </c>
      <c r="C434" s="51" t="s">
        <v>604</v>
      </c>
      <c r="D434" s="51">
        <v>308</v>
      </c>
      <c r="E434" s="52" t="s">
        <v>284</v>
      </c>
      <c r="F434" s="51" t="s">
        <v>31</v>
      </c>
      <c r="G434" s="51">
        <v>0.5</v>
      </c>
      <c r="H434" s="95">
        <v>2.633551</v>
      </c>
      <c r="I434" s="95">
        <v>1.760967</v>
      </c>
      <c r="J434" s="95">
        <v>0.822245263260737</v>
      </c>
      <c r="K434" s="95">
        <v>0.55421071</v>
      </c>
      <c r="L434" s="51">
        <v>483</v>
      </c>
      <c r="M434" s="53">
        <v>349</v>
      </c>
      <c r="N434" s="95">
        <v>50.56</v>
      </c>
      <c r="O434" s="95">
        <v>50.4575071633238</v>
      </c>
      <c r="P434" s="53">
        <v>332</v>
      </c>
      <c r="Q434" s="53">
        <v>345</v>
      </c>
      <c r="R434" s="51">
        <v>26</v>
      </c>
      <c r="S434" s="51">
        <v>26</v>
      </c>
      <c r="T434" s="102">
        <v>0</v>
      </c>
      <c r="U434" s="105">
        <v>12</v>
      </c>
      <c r="V434" s="51">
        <v>-1</v>
      </c>
      <c r="W434" s="51">
        <v>0</v>
      </c>
      <c r="X434" s="72">
        <f t="shared" si="6"/>
        <v>0.0391566265060241</v>
      </c>
      <c r="Y434" s="102"/>
      <c r="Z434" s="51" t="s">
        <v>43</v>
      </c>
      <c r="AA434" s="51">
        <v>750</v>
      </c>
      <c r="AB434" s="102">
        <v>2984</v>
      </c>
    </row>
    <row r="435" s="80" customFormat="1" spans="1:28">
      <c r="A435" s="51">
        <v>433</v>
      </c>
      <c r="B435" s="51">
        <v>12470</v>
      </c>
      <c r="C435" s="51" t="s">
        <v>605</v>
      </c>
      <c r="D435" s="51">
        <v>307</v>
      </c>
      <c r="E435" s="52" t="s">
        <v>46</v>
      </c>
      <c r="F435" s="51" t="s">
        <v>47</v>
      </c>
      <c r="G435" s="51">
        <v>0.5</v>
      </c>
      <c r="H435" s="95">
        <v>0.095368</v>
      </c>
      <c r="I435" s="95">
        <v>0.130304</v>
      </c>
      <c r="J435" s="95">
        <v>0.0227957754329899</v>
      </c>
      <c r="K435" s="95">
        <v>0.01907435</v>
      </c>
      <c r="L435" s="51">
        <v>24</v>
      </c>
      <c r="M435" s="53">
        <v>26</v>
      </c>
      <c r="N435" s="95">
        <v>39.74</v>
      </c>
      <c r="O435" s="95">
        <v>50.1169230769231</v>
      </c>
      <c r="P435" s="53">
        <v>31</v>
      </c>
      <c r="Q435" s="53">
        <v>37</v>
      </c>
      <c r="R435" s="51">
        <v>14</v>
      </c>
      <c r="S435" s="51">
        <v>15</v>
      </c>
      <c r="T435" s="51">
        <v>1</v>
      </c>
      <c r="U435" s="51">
        <v>12</v>
      </c>
      <c r="V435" s="51">
        <v>6</v>
      </c>
      <c r="W435" s="51">
        <v>0</v>
      </c>
      <c r="X435" s="72">
        <f t="shared" si="6"/>
        <v>0.193548387096774</v>
      </c>
      <c r="Y435" s="102" t="s">
        <v>48</v>
      </c>
      <c r="Z435" s="51" t="s">
        <v>49</v>
      </c>
      <c r="AA435" s="51">
        <v>950</v>
      </c>
      <c r="AB435" s="51">
        <v>12241</v>
      </c>
    </row>
    <row r="436" s="80" customFormat="1" spans="1:30">
      <c r="A436" s="51">
        <v>434</v>
      </c>
      <c r="B436" s="51">
        <v>990280</v>
      </c>
      <c r="C436" s="51" t="s">
        <v>606</v>
      </c>
      <c r="D436" s="51">
        <v>307</v>
      </c>
      <c r="E436" s="52" t="s">
        <v>46</v>
      </c>
      <c r="F436" s="51" t="s">
        <v>47</v>
      </c>
      <c r="G436" s="51">
        <v>3</v>
      </c>
      <c r="H436" s="95">
        <v>1.1</v>
      </c>
      <c r="I436" s="95">
        <v>0.604291</v>
      </c>
      <c r="J436" s="95">
        <v>0.2</v>
      </c>
      <c r="K436" s="95">
        <v>0.09582772</v>
      </c>
      <c r="L436" s="51">
        <v>98</v>
      </c>
      <c r="M436" s="53">
        <v>100</v>
      </c>
      <c r="N436" s="95">
        <v>114.6</v>
      </c>
      <c r="O436" s="95">
        <v>60.4291</v>
      </c>
      <c r="P436" s="53">
        <v>80</v>
      </c>
      <c r="Q436" s="53">
        <v>127</v>
      </c>
      <c r="R436" s="51">
        <v>23</v>
      </c>
      <c r="S436" s="51">
        <v>26</v>
      </c>
      <c r="T436" s="51">
        <v>3</v>
      </c>
      <c r="U436" s="51">
        <v>6</v>
      </c>
      <c r="V436" s="51">
        <v>-41</v>
      </c>
      <c r="W436" s="51">
        <v>0</v>
      </c>
      <c r="X436" s="72">
        <f t="shared" si="6"/>
        <v>0.5875</v>
      </c>
      <c r="Y436" s="102"/>
      <c r="Z436" s="51" t="s">
        <v>49</v>
      </c>
      <c r="AA436" s="51">
        <v>950</v>
      </c>
      <c r="AB436" s="102">
        <v>12241</v>
      </c>
      <c r="AC436" s="104" t="e">
        <f>VLOOKUP(B436,'[2]各门店员工动销考核（12.31）'!$B$1:$X$65536,23,0)</f>
        <v>#N/A</v>
      </c>
      <c r="AD436" s="80" t="e">
        <f>VLOOKUP(D436,#REF!,12,0)</f>
        <v>#REF!</v>
      </c>
    </row>
    <row r="437" s="80" customFormat="1" spans="1:30">
      <c r="A437" s="51">
        <v>435</v>
      </c>
      <c r="B437" s="51">
        <v>12518</v>
      </c>
      <c r="C437" s="51" t="s">
        <v>607</v>
      </c>
      <c r="D437" s="51">
        <v>307</v>
      </c>
      <c r="E437" s="52" t="s">
        <v>46</v>
      </c>
      <c r="F437" s="51" t="s">
        <v>47</v>
      </c>
      <c r="G437" s="51">
        <v>0.5</v>
      </c>
      <c r="H437" s="95">
        <v>0.061643</v>
      </c>
      <c r="I437" s="95">
        <v>0.118611</v>
      </c>
      <c r="J437" s="95">
        <v>0.013494</v>
      </c>
      <c r="K437" s="95">
        <v>0.02629738</v>
      </c>
      <c r="L437" s="51">
        <v>31</v>
      </c>
      <c r="M437" s="53">
        <v>42</v>
      </c>
      <c r="N437" s="95">
        <v>19.88</v>
      </c>
      <c r="O437" s="95">
        <v>28.2407142857143</v>
      </c>
      <c r="P437" s="53">
        <v>23</v>
      </c>
      <c r="Q437" s="53">
        <v>47</v>
      </c>
      <c r="R437" s="51">
        <v>14</v>
      </c>
      <c r="S437" s="51">
        <v>20</v>
      </c>
      <c r="T437" s="51">
        <v>6</v>
      </c>
      <c r="U437" s="105">
        <v>12</v>
      </c>
      <c r="V437" s="51">
        <v>-12</v>
      </c>
      <c r="W437" s="51">
        <v>0</v>
      </c>
      <c r="X437" s="72">
        <f t="shared" si="6"/>
        <v>1.04347826086957</v>
      </c>
      <c r="Y437" s="102"/>
      <c r="Z437" s="51" t="s">
        <v>49</v>
      </c>
      <c r="AA437" s="51">
        <v>950</v>
      </c>
      <c r="AB437" s="102">
        <v>12241</v>
      </c>
      <c r="AC437" s="104">
        <f>VLOOKUP(B437,'[2]各门店员工动销考核（12.31）'!$B$1:$X$65536,23,0)</f>
        <v>0.277777777777778</v>
      </c>
      <c r="AD437" s="80" t="e">
        <f>VLOOKUP(D437,#REF!,12,0)</f>
        <v>#REF!</v>
      </c>
    </row>
    <row r="438" s="80" customFormat="1" spans="1:30">
      <c r="A438" s="51">
        <v>436</v>
      </c>
      <c r="B438" s="51">
        <v>12140</v>
      </c>
      <c r="C438" s="51" t="s">
        <v>608</v>
      </c>
      <c r="D438" s="51">
        <v>307</v>
      </c>
      <c r="E438" s="52" t="s">
        <v>46</v>
      </c>
      <c r="F438" s="51" t="s">
        <v>47</v>
      </c>
      <c r="G438" s="51">
        <v>0.8</v>
      </c>
      <c r="H438" s="95">
        <v>0.046202</v>
      </c>
      <c r="I438" s="95">
        <v>0.17517</v>
      </c>
      <c r="J438" s="95">
        <v>0.01654588</v>
      </c>
      <c r="K438" s="95">
        <v>0.04654164</v>
      </c>
      <c r="L438" s="51">
        <v>5</v>
      </c>
      <c r="M438" s="53">
        <v>12</v>
      </c>
      <c r="N438" s="95">
        <v>68.51</v>
      </c>
      <c r="O438" s="95">
        <v>145.975</v>
      </c>
      <c r="P438" s="53">
        <v>1</v>
      </c>
      <c r="Q438" s="53">
        <v>16</v>
      </c>
      <c r="R438" s="51">
        <v>5</v>
      </c>
      <c r="S438" s="51">
        <v>6</v>
      </c>
      <c r="T438" s="51">
        <v>1</v>
      </c>
      <c r="U438" s="105">
        <v>12</v>
      </c>
      <c r="V438" s="51">
        <v>-3</v>
      </c>
      <c r="W438" s="51">
        <v>0</v>
      </c>
      <c r="X438" s="72">
        <f t="shared" si="6"/>
        <v>15</v>
      </c>
      <c r="Y438" s="102"/>
      <c r="Z438" s="51" t="s">
        <v>49</v>
      </c>
      <c r="AA438" s="51">
        <v>950</v>
      </c>
      <c r="AB438" s="102">
        <v>12241</v>
      </c>
      <c r="AC438" s="104">
        <f>VLOOKUP(B438,'[2]各门店员工动销考核（12.31）'!$B$1:$X$65536,23,0)</f>
        <v>-0.833333333333333</v>
      </c>
      <c r="AD438" s="80" t="e">
        <f>VLOOKUP(D438,#REF!,12,0)</f>
        <v>#REF!</v>
      </c>
    </row>
    <row r="439" s="80" customFormat="1" spans="1:30">
      <c r="A439" s="51">
        <v>437</v>
      </c>
      <c r="B439" s="51">
        <v>11752</v>
      </c>
      <c r="C439" s="51" t="s">
        <v>609</v>
      </c>
      <c r="D439" s="51">
        <v>307</v>
      </c>
      <c r="E439" s="52" t="s">
        <v>46</v>
      </c>
      <c r="F439" s="51" t="s">
        <v>47</v>
      </c>
      <c r="G439" s="51">
        <v>0.5</v>
      </c>
      <c r="H439" s="95">
        <v>0.036226</v>
      </c>
      <c r="I439" s="95">
        <v>0.082693</v>
      </c>
      <c r="J439" s="95">
        <v>0.01374125</v>
      </c>
      <c r="K439" s="95">
        <v>0.02821216</v>
      </c>
      <c r="L439" s="51">
        <v>20</v>
      </c>
      <c r="M439" s="53">
        <v>17</v>
      </c>
      <c r="N439" s="95">
        <v>18.11</v>
      </c>
      <c r="O439" s="95">
        <v>48.6429411764706</v>
      </c>
      <c r="P439" s="53">
        <v>15</v>
      </c>
      <c r="Q439" s="53">
        <v>28</v>
      </c>
      <c r="R439" s="51">
        <v>10</v>
      </c>
      <c r="S439" s="51">
        <v>12</v>
      </c>
      <c r="T439" s="51">
        <v>2</v>
      </c>
      <c r="U439" s="105">
        <v>12</v>
      </c>
      <c r="V439" s="51">
        <v>-1</v>
      </c>
      <c r="W439" s="51">
        <v>0</v>
      </c>
      <c r="X439" s="72">
        <f t="shared" si="6"/>
        <v>0.866666666666667</v>
      </c>
      <c r="Y439" s="102"/>
      <c r="Z439" s="51" t="s">
        <v>49</v>
      </c>
      <c r="AA439" s="51">
        <v>950</v>
      </c>
      <c r="AB439" s="102">
        <v>12241</v>
      </c>
      <c r="AC439" s="104">
        <f>VLOOKUP(B439,'[2]各门店员工动销考核（12.31）'!$B$1:$X$65536,23,0)</f>
        <v>0.25</v>
      </c>
      <c r="AD439" s="80" t="e">
        <f>VLOOKUP(D439,#REF!,12,0)</f>
        <v>#REF!</v>
      </c>
    </row>
    <row r="440" s="80" customFormat="1" spans="1:30">
      <c r="A440" s="51">
        <v>438</v>
      </c>
      <c r="B440" s="51">
        <v>7644</v>
      </c>
      <c r="C440" s="51" t="s">
        <v>610</v>
      </c>
      <c r="D440" s="51">
        <v>591</v>
      </c>
      <c r="E440" s="52" t="s">
        <v>392</v>
      </c>
      <c r="F440" s="51" t="s">
        <v>193</v>
      </c>
      <c r="G440" s="51">
        <v>7.4</v>
      </c>
      <c r="H440" s="95">
        <v>4.073476</v>
      </c>
      <c r="I440" s="95">
        <v>3.181703</v>
      </c>
      <c r="J440" s="95">
        <v>1.204549054976</v>
      </c>
      <c r="K440" s="95">
        <v>0.87932042</v>
      </c>
      <c r="L440" s="51">
        <v>579</v>
      </c>
      <c r="M440" s="53">
        <v>483</v>
      </c>
      <c r="N440" s="95">
        <v>70.02</v>
      </c>
      <c r="O440" s="95">
        <v>65.873768115942</v>
      </c>
      <c r="P440" s="53">
        <v>465</v>
      </c>
      <c r="Q440" s="53">
        <v>427</v>
      </c>
      <c r="R440" s="51">
        <v>30</v>
      </c>
      <c r="S440" s="51">
        <v>29</v>
      </c>
      <c r="T440" s="51">
        <v>-1</v>
      </c>
      <c r="U440" s="51">
        <v>6</v>
      </c>
      <c r="V440" s="51">
        <v>44</v>
      </c>
      <c r="W440" s="51">
        <v>36</v>
      </c>
      <c r="X440" s="72">
        <f t="shared" si="6"/>
        <v>-0.0817204301075269</v>
      </c>
      <c r="Y440" s="102"/>
      <c r="Z440" s="51" t="s">
        <v>28</v>
      </c>
      <c r="AA440" s="51">
        <v>700</v>
      </c>
      <c r="AB440" s="51">
        <v>1672</v>
      </c>
      <c r="AC440" s="104">
        <f>VLOOKUP(B440,'[2]各门店员工动销考核（12.31）'!$B$1:$X$65536,23,0)</f>
        <v>1.12328767123288</v>
      </c>
      <c r="AD440" s="80" t="e">
        <f>VLOOKUP(D440,#REF!,12,0)</f>
        <v>#REF!</v>
      </c>
    </row>
    <row r="441" s="80" customFormat="1" spans="1:28">
      <c r="A441" s="51">
        <v>439</v>
      </c>
      <c r="B441" s="51">
        <v>9190</v>
      </c>
      <c r="C441" s="51" t="s">
        <v>611</v>
      </c>
      <c r="D441" s="51">
        <v>307</v>
      </c>
      <c r="E441" s="52" t="s">
        <v>46</v>
      </c>
      <c r="F441" s="51" t="s">
        <v>47</v>
      </c>
      <c r="G441" s="51">
        <v>4.5</v>
      </c>
      <c r="H441" s="95">
        <v>0.324794</v>
      </c>
      <c r="I441" s="95">
        <v>0.10183</v>
      </c>
      <c r="J441" s="95">
        <v>0.10799315667664</v>
      </c>
      <c r="K441" s="95">
        <v>0.004753</v>
      </c>
      <c r="L441" s="51">
        <v>24</v>
      </c>
      <c r="M441" s="53">
        <v>6</v>
      </c>
      <c r="N441" s="95">
        <v>82.5</v>
      </c>
      <c r="O441" s="95">
        <v>169.716666666667</v>
      </c>
      <c r="P441" s="53">
        <v>5</v>
      </c>
      <c r="Q441" s="53">
        <v>6</v>
      </c>
      <c r="R441" s="51">
        <v>14</v>
      </c>
      <c r="S441" s="51">
        <v>5</v>
      </c>
      <c r="T441" s="51">
        <v>-9</v>
      </c>
      <c r="U441" s="51">
        <v>6</v>
      </c>
      <c r="V441" s="51">
        <v>5</v>
      </c>
      <c r="W441" s="51">
        <v>0</v>
      </c>
      <c r="X441" s="72">
        <f t="shared" si="6"/>
        <v>0.2</v>
      </c>
      <c r="Y441" s="102" t="s">
        <v>612</v>
      </c>
      <c r="Z441" s="51" t="s">
        <v>49</v>
      </c>
      <c r="AA441" s="51">
        <v>950</v>
      </c>
      <c r="AB441" s="51">
        <v>12241</v>
      </c>
    </row>
    <row r="442" s="80" customFormat="1" spans="1:28">
      <c r="A442" s="51">
        <v>440</v>
      </c>
      <c r="B442" s="51">
        <v>10890</v>
      </c>
      <c r="C442" s="51" t="s">
        <v>613</v>
      </c>
      <c r="D442" s="51">
        <v>307</v>
      </c>
      <c r="E442" s="52" t="s">
        <v>46</v>
      </c>
      <c r="F442" s="51" t="s">
        <v>47</v>
      </c>
      <c r="G442" s="51">
        <v>2.5</v>
      </c>
      <c r="H442" s="95">
        <v>0.454782</v>
      </c>
      <c r="I442" s="95">
        <v>0.107348</v>
      </c>
      <c r="J442" s="95">
        <v>0.174438456593012</v>
      </c>
      <c r="K442" s="95">
        <v>0.0126905</v>
      </c>
      <c r="L442" s="51">
        <v>31</v>
      </c>
      <c r="M442" s="53">
        <v>6</v>
      </c>
      <c r="N442" s="95">
        <v>64</v>
      </c>
      <c r="O442" s="95">
        <v>178.913333333333</v>
      </c>
      <c r="P442" s="53">
        <v>9</v>
      </c>
      <c r="Q442" s="53">
        <v>10</v>
      </c>
      <c r="R442" s="51">
        <v>18</v>
      </c>
      <c r="S442" s="51">
        <v>6</v>
      </c>
      <c r="T442" s="51">
        <v>-12</v>
      </c>
      <c r="U442" s="51">
        <v>6</v>
      </c>
      <c r="V442" s="51">
        <v>5</v>
      </c>
      <c r="W442" s="51">
        <v>0</v>
      </c>
      <c r="X442" s="72">
        <f t="shared" si="6"/>
        <v>0.111111111111111</v>
      </c>
      <c r="Y442" s="102" t="s">
        <v>612</v>
      </c>
      <c r="Z442" s="51" t="s">
        <v>49</v>
      </c>
      <c r="AA442" s="51">
        <v>950</v>
      </c>
      <c r="AB442" s="51">
        <v>12241</v>
      </c>
    </row>
    <row r="443" s="80" customFormat="1" spans="1:28">
      <c r="A443" s="51">
        <v>441</v>
      </c>
      <c r="B443" s="51">
        <v>4061</v>
      </c>
      <c r="C443" s="51" t="s">
        <v>614</v>
      </c>
      <c r="D443" s="51">
        <v>337</v>
      </c>
      <c r="E443" s="52" t="s">
        <v>210</v>
      </c>
      <c r="F443" s="51" t="s">
        <v>31</v>
      </c>
      <c r="G443" s="51">
        <v>4.8</v>
      </c>
      <c r="H443" s="95">
        <v>12.586276</v>
      </c>
      <c r="I443" s="95">
        <v>10.151223</v>
      </c>
      <c r="J443" s="95">
        <v>2.66804985334946</v>
      </c>
      <c r="K443" s="95">
        <v>1.91691322</v>
      </c>
      <c r="L443" s="51">
        <v>899</v>
      </c>
      <c r="M443" s="53">
        <v>723</v>
      </c>
      <c r="N443" s="95">
        <v>140.12</v>
      </c>
      <c r="O443" s="95">
        <v>140.404190871369</v>
      </c>
      <c r="P443" s="53">
        <v>619</v>
      </c>
      <c r="Q443" s="53">
        <v>571</v>
      </c>
      <c r="R443" s="51">
        <v>28</v>
      </c>
      <c r="S443" s="51">
        <v>29</v>
      </c>
      <c r="T443" s="51">
        <v>1</v>
      </c>
      <c r="U443" s="51">
        <v>6</v>
      </c>
      <c r="V443" s="51">
        <v>54</v>
      </c>
      <c r="W443" s="51">
        <v>36</v>
      </c>
      <c r="X443" s="72">
        <f t="shared" si="6"/>
        <v>-0.0775444264943457</v>
      </c>
      <c r="Y443" s="102"/>
      <c r="Z443" s="51" t="s">
        <v>49</v>
      </c>
      <c r="AA443" s="51">
        <v>950</v>
      </c>
      <c r="AB443" s="51">
        <v>7840</v>
      </c>
    </row>
    <row r="444" s="80" customFormat="1" spans="1:28">
      <c r="A444" s="51">
        <v>442</v>
      </c>
      <c r="B444" s="51">
        <v>8592</v>
      </c>
      <c r="C444" s="51" t="s">
        <v>615</v>
      </c>
      <c r="D444" s="51">
        <v>307</v>
      </c>
      <c r="E444" s="52" t="s">
        <v>46</v>
      </c>
      <c r="F444" s="51" t="s">
        <v>47</v>
      </c>
      <c r="G444" s="51">
        <v>6.4</v>
      </c>
      <c r="H444" s="95">
        <v>0.479273</v>
      </c>
      <c r="I444" s="95">
        <v>0.100014</v>
      </c>
      <c r="J444" s="95">
        <v>0.112675</v>
      </c>
      <c r="K444" s="95">
        <v>0.011362</v>
      </c>
      <c r="L444" s="51">
        <v>19</v>
      </c>
      <c r="M444" s="53">
        <v>9</v>
      </c>
      <c r="N444" s="95">
        <v>221.29</v>
      </c>
      <c r="O444" s="95">
        <v>111.126666666667</v>
      </c>
      <c r="P444" s="53">
        <v>13</v>
      </c>
      <c r="Q444" s="53">
        <v>12</v>
      </c>
      <c r="R444" s="51">
        <v>14</v>
      </c>
      <c r="S444" s="51">
        <v>8</v>
      </c>
      <c r="T444" s="51">
        <v>-6</v>
      </c>
      <c r="U444" s="51">
        <v>6</v>
      </c>
      <c r="V444" s="51">
        <v>7</v>
      </c>
      <c r="W444" s="51">
        <v>0</v>
      </c>
      <c r="X444" s="72">
        <f t="shared" si="6"/>
        <v>-0.0769230769230769</v>
      </c>
      <c r="Y444" s="102" t="s">
        <v>612</v>
      </c>
      <c r="Z444" s="51" t="s">
        <v>49</v>
      </c>
      <c r="AA444" s="51">
        <v>950</v>
      </c>
      <c r="AB444" s="51">
        <v>12241</v>
      </c>
    </row>
    <row r="445" s="80" customFormat="1" spans="1:28">
      <c r="A445" s="51">
        <v>443</v>
      </c>
      <c r="B445" s="51">
        <v>8233</v>
      </c>
      <c r="C445" s="51" t="s">
        <v>616</v>
      </c>
      <c r="D445" s="51">
        <v>355</v>
      </c>
      <c r="E445" s="52" t="s">
        <v>485</v>
      </c>
      <c r="F445" s="51" t="s">
        <v>31</v>
      </c>
      <c r="G445" s="51">
        <v>6.7</v>
      </c>
      <c r="H445" s="95">
        <v>5.723721</v>
      </c>
      <c r="I445" s="95">
        <v>3.618943</v>
      </c>
      <c r="J445" s="95">
        <v>1.62098216832197</v>
      </c>
      <c r="K445" s="95">
        <v>0.80144653</v>
      </c>
      <c r="L445" s="51">
        <v>783</v>
      </c>
      <c r="M445" s="53">
        <v>606</v>
      </c>
      <c r="N445" s="95">
        <v>72.22</v>
      </c>
      <c r="O445" s="95">
        <v>59.7185313531353</v>
      </c>
      <c r="P445" s="53">
        <v>619</v>
      </c>
      <c r="Q445" s="53">
        <v>583</v>
      </c>
      <c r="R445" s="51">
        <v>27</v>
      </c>
      <c r="S445" s="51">
        <v>27</v>
      </c>
      <c r="T445" s="51">
        <v>0</v>
      </c>
      <c r="U445" s="51">
        <v>6</v>
      </c>
      <c r="V445" s="51">
        <v>42</v>
      </c>
      <c r="W445" s="51">
        <v>36</v>
      </c>
      <c r="X445" s="72">
        <f t="shared" si="6"/>
        <v>-0.0581583198707593</v>
      </c>
      <c r="Y445" s="102"/>
      <c r="Z445" s="51" t="s">
        <v>33</v>
      </c>
      <c r="AA445" s="51">
        <v>800</v>
      </c>
      <c r="AB445" s="51">
        <v>3001</v>
      </c>
    </row>
    <row r="446" s="80" customFormat="1" spans="1:28">
      <c r="A446" s="51">
        <v>444</v>
      </c>
      <c r="B446" s="51">
        <v>12623</v>
      </c>
      <c r="C446" s="51" t="s">
        <v>617</v>
      </c>
      <c r="D446" s="51">
        <v>307</v>
      </c>
      <c r="E446" s="52" t="s">
        <v>46</v>
      </c>
      <c r="F446" s="51" t="s">
        <v>47</v>
      </c>
      <c r="G446" s="51">
        <v>0.4</v>
      </c>
      <c r="H446" s="95">
        <v>0.319926</v>
      </c>
      <c r="I446" s="95">
        <v>0.02582</v>
      </c>
      <c r="J446" s="95">
        <v>0.121560956593136</v>
      </c>
      <c r="K446" s="95">
        <v>0.007682</v>
      </c>
      <c r="L446" s="51">
        <v>27</v>
      </c>
      <c r="M446" s="53">
        <v>6</v>
      </c>
      <c r="N446" s="95">
        <v>80.62</v>
      </c>
      <c r="O446" s="95">
        <v>43.0333333333333</v>
      </c>
      <c r="P446" s="53">
        <v>8</v>
      </c>
      <c r="Q446" s="53">
        <v>7</v>
      </c>
      <c r="R446" s="51">
        <v>13</v>
      </c>
      <c r="S446" s="51">
        <v>4</v>
      </c>
      <c r="T446" s="51">
        <v>-9</v>
      </c>
      <c r="U446" s="51">
        <v>12</v>
      </c>
      <c r="V446" s="51">
        <v>13</v>
      </c>
      <c r="W446" s="51">
        <v>0</v>
      </c>
      <c r="X446" s="72">
        <f t="shared" si="6"/>
        <v>-0.125</v>
      </c>
      <c r="Y446" s="102" t="s">
        <v>612</v>
      </c>
      <c r="Z446" s="51" t="s">
        <v>49</v>
      </c>
      <c r="AA446" s="51">
        <v>950</v>
      </c>
      <c r="AB446" s="51">
        <v>12241</v>
      </c>
    </row>
    <row r="447" s="80" customFormat="1" spans="1:28">
      <c r="A447" s="51">
        <v>445</v>
      </c>
      <c r="B447" s="51">
        <v>11394</v>
      </c>
      <c r="C447" s="51" t="s">
        <v>618</v>
      </c>
      <c r="D447" s="51">
        <v>339</v>
      </c>
      <c r="E447" s="52" t="s">
        <v>581</v>
      </c>
      <c r="F447" s="51" t="s">
        <v>42</v>
      </c>
      <c r="G447" s="51">
        <v>1.8</v>
      </c>
      <c r="H447" s="95">
        <v>4.142804</v>
      </c>
      <c r="I447" s="95">
        <v>3.483768</v>
      </c>
      <c r="J447" s="95">
        <v>1.24952915653995</v>
      </c>
      <c r="K447" s="95">
        <v>0.9079461</v>
      </c>
      <c r="L447" s="51">
        <v>621</v>
      </c>
      <c r="M447" s="53">
        <v>532</v>
      </c>
      <c r="N447" s="95">
        <v>66.71</v>
      </c>
      <c r="O447" s="95">
        <v>65.4843609022556</v>
      </c>
      <c r="P447" s="53">
        <v>539</v>
      </c>
      <c r="Q447" s="53">
        <v>517</v>
      </c>
      <c r="R447" s="51">
        <v>26</v>
      </c>
      <c r="S447" s="51">
        <v>24</v>
      </c>
      <c r="T447" s="51">
        <v>-2</v>
      </c>
      <c r="U447" s="51">
        <v>8</v>
      </c>
      <c r="V447" s="51">
        <v>30</v>
      </c>
      <c r="W447" s="51">
        <v>40</v>
      </c>
      <c r="X447" s="72">
        <f t="shared" si="6"/>
        <v>-0.0408163265306122</v>
      </c>
      <c r="Y447" s="102"/>
      <c r="Z447" s="51" t="s">
        <v>43</v>
      </c>
      <c r="AA447" s="51">
        <v>750</v>
      </c>
      <c r="AB447" s="51">
        <v>2064</v>
      </c>
    </row>
    <row r="448" s="80" customFormat="1" spans="1:28">
      <c r="A448" s="51">
        <v>446</v>
      </c>
      <c r="B448" s="51">
        <v>9682</v>
      </c>
      <c r="C448" s="51" t="s">
        <v>619</v>
      </c>
      <c r="D448" s="51">
        <v>103639</v>
      </c>
      <c r="E448" s="52" t="s">
        <v>143</v>
      </c>
      <c r="F448" s="51" t="s">
        <v>69</v>
      </c>
      <c r="G448" s="51">
        <v>4.5</v>
      </c>
      <c r="H448" s="95">
        <v>6.199564</v>
      </c>
      <c r="I448" s="95">
        <v>4.261397</v>
      </c>
      <c r="J448" s="95">
        <v>1.93675789611196</v>
      </c>
      <c r="K448" s="95">
        <v>1.22931354</v>
      </c>
      <c r="L448" s="51">
        <v>899</v>
      </c>
      <c r="M448" s="53">
        <v>678</v>
      </c>
      <c r="N448" s="95">
        <v>68.96</v>
      </c>
      <c r="O448" s="95">
        <v>62.8524631268437</v>
      </c>
      <c r="P448" s="53">
        <v>573</v>
      </c>
      <c r="Q448" s="53">
        <v>559</v>
      </c>
      <c r="R448" s="51">
        <v>30</v>
      </c>
      <c r="S448" s="51">
        <v>28</v>
      </c>
      <c r="T448" s="51">
        <v>-2</v>
      </c>
      <c r="U448" s="51">
        <v>6</v>
      </c>
      <c r="V448" s="51">
        <v>20</v>
      </c>
      <c r="W448" s="51">
        <v>36</v>
      </c>
      <c r="X448" s="72">
        <f t="shared" si="6"/>
        <v>-0.0244328097731239</v>
      </c>
      <c r="Y448" s="102"/>
      <c r="Z448" s="51" t="s">
        <v>33</v>
      </c>
      <c r="AA448" s="51">
        <v>800</v>
      </c>
      <c r="AB448" s="51">
        <v>3204</v>
      </c>
    </row>
    <row r="449" s="80" customFormat="1" spans="1:28">
      <c r="A449" s="51">
        <v>447</v>
      </c>
      <c r="B449" s="51">
        <v>9679</v>
      </c>
      <c r="C449" s="51" t="s">
        <v>620</v>
      </c>
      <c r="D449" s="51">
        <v>307</v>
      </c>
      <c r="E449" s="52" t="s">
        <v>46</v>
      </c>
      <c r="F449" s="51" t="s">
        <v>47</v>
      </c>
      <c r="G449" s="51">
        <v>0.8</v>
      </c>
      <c r="H449" s="95">
        <v>0.381946</v>
      </c>
      <c r="I449" s="95">
        <v>0.151659</v>
      </c>
      <c r="J449" s="95">
        <v>0.025032718148</v>
      </c>
      <c r="K449" s="95">
        <v>0.02937725</v>
      </c>
      <c r="L449" s="51">
        <v>75</v>
      </c>
      <c r="M449" s="53">
        <v>14</v>
      </c>
      <c r="N449" s="95">
        <v>50.93</v>
      </c>
      <c r="O449" s="95">
        <v>108.327857142857</v>
      </c>
      <c r="P449" s="53">
        <v>86</v>
      </c>
      <c r="Q449" s="53">
        <v>29</v>
      </c>
      <c r="R449" s="51">
        <v>19</v>
      </c>
      <c r="S449" s="51">
        <v>8</v>
      </c>
      <c r="T449" s="51">
        <v>-11</v>
      </c>
      <c r="U449" s="51">
        <v>12</v>
      </c>
      <c r="V449" s="51">
        <v>69</v>
      </c>
      <c r="W449" s="51">
        <v>0</v>
      </c>
      <c r="X449" s="72">
        <f t="shared" si="6"/>
        <v>-0.662790697674419</v>
      </c>
      <c r="Y449" s="102" t="s">
        <v>621</v>
      </c>
      <c r="Z449" s="51" t="s">
        <v>49</v>
      </c>
      <c r="AA449" s="51">
        <v>950</v>
      </c>
      <c r="AB449" s="51">
        <v>12241</v>
      </c>
    </row>
    <row r="450" s="80" customFormat="1" spans="1:28">
      <c r="A450" s="51">
        <v>448</v>
      </c>
      <c r="B450" s="51">
        <v>991137</v>
      </c>
      <c r="C450" s="51" t="s">
        <v>622</v>
      </c>
      <c r="D450" s="51">
        <v>307</v>
      </c>
      <c r="E450" s="52" t="s">
        <v>46</v>
      </c>
      <c r="F450" s="51" t="s">
        <v>47</v>
      </c>
      <c r="G450" s="51">
        <v>3</v>
      </c>
      <c r="H450" s="95">
        <v>18</v>
      </c>
      <c r="I450" s="95">
        <v>13.760921</v>
      </c>
      <c r="J450" s="95">
        <v>3.5</v>
      </c>
      <c r="K450" s="95">
        <v>2.54829234</v>
      </c>
      <c r="L450" s="51">
        <v>1225</v>
      </c>
      <c r="M450" s="53">
        <v>1046</v>
      </c>
      <c r="N450" s="95">
        <v>114.63</v>
      </c>
      <c r="O450" s="95">
        <v>131.557562141491</v>
      </c>
      <c r="P450" s="53">
        <v>815</v>
      </c>
      <c r="Q450" s="53">
        <v>804</v>
      </c>
      <c r="R450" s="51">
        <v>28</v>
      </c>
      <c r="S450" s="51">
        <v>30</v>
      </c>
      <c r="T450" s="51">
        <v>2</v>
      </c>
      <c r="U450" s="51">
        <v>6</v>
      </c>
      <c r="V450" s="51">
        <v>17</v>
      </c>
      <c r="W450" s="51">
        <v>36</v>
      </c>
      <c r="X450" s="72">
        <f t="shared" si="6"/>
        <v>-0.0134969325153374</v>
      </c>
      <c r="Y450" s="102"/>
      <c r="Z450" s="51" t="s">
        <v>49</v>
      </c>
      <c r="AA450" s="51">
        <v>950</v>
      </c>
      <c r="AB450" s="51">
        <v>12241</v>
      </c>
    </row>
    <row r="451" s="80" customFormat="1" spans="1:28">
      <c r="A451" s="51">
        <v>449</v>
      </c>
      <c r="B451" s="51">
        <v>993501</v>
      </c>
      <c r="C451" s="51" t="s">
        <v>623</v>
      </c>
      <c r="D451" s="51">
        <v>307</v>
      </c>
      <c r="E451" s="52" t="s">
        <v>46</v>
      </c>
      <c r="F451" s="51" t="s">
        <v>47</v>
      </c>
      <c r="G451" s="51">
        <v>3</v>
      </c>
      <c r="H451" s="95">
        <v>15.5</v>
      </c>
      <c r="I451" s="95">
        <v>10.166105</v>
      </c>
      <c r="J451" s="95">
        <v>3.5</v>
      </c>
      <c r="K451" s="95">
        <v>1.96151679</v>
      </c>
      <c r="L451" s="51">
        <v>1158</v>
      </c>
      <c r="M451" s="53">
        <v>878</v>
      </c>
      <c r="N451" s="95">
        <v>133.54</v>
      </c>
      <c r="O451" s="95">
        <v>115.787072892938</v>
      </c>
      <c r="P451" s="53">
        <v>721</v>
      </c>
      <c r="Q451" s="53">
        <v>711</v>
      </c>
      <c r="R451" s="51">
        <v>29</v>
      </c>
      <c r="S451" s="51">
        <v>29</v>
      </c>
      <c r="T451" s="51">
        <v>0</v>
      </c>
      <c r="U451" s="51">
        <v>6</v>
      </c>
      <c r="V451" s="51">
        <v>16</v>
      </c>
      <c r="W451" s="51">
        <v>36</v>
      </c>
      <c r="X451" s="72">
        <f t="shared" si="6"/>
        <v>-0.013869625520111</v>
      </c>
      <c r="Y451" s="102"/>
      <c r="Z451" s="51" t="s">
        <v>49</v>
      </c>
      <c r="AA451" s="51">
        <v>950</v>
      </c>
      <c r="AB451" s="51">
        <v>12241</v>
      </c>
    </row>
    <row r="452" s="80" customFormat="1" spans="1:28">
      <c r="A452" s="51">
        <v>450</v>
      </c>
      <c r="B452" s="51">
        <v>10989</v>
      </c>
      <c r="C452" s="51" t="s">
        <v>624</v>
      </c>
      <c r="D452" s="51">
        <v>307</v>
      </c>
      <c r="E452" s="52" t="s">
        <v>46</v>
      </c>
      <c r="F452" s="51" t="s">
        <v>47</v>
      </c>
      <c r="G452" s="51">
        <v>2.7</v>
      </c>
      <c r="H452" s="95">
        <v>14.503137</v>
      </c>
      <c r="I452" s="95">
        <v>10.583518</v>
      </c>
      <c r="J452" s="95">
        <v>3.13657079929888</v>
      </c>
      <c r="K452" s="95">
        <v>1.89796536</v>
      </c>
      <c r="L452" s="51">
        <v>997</v>
      </c>
      <c r="M452" s="53">
        <v>879</v>
      </c>
      <c r="N452" s="95">
        <v>144.77</v>
      </c>
      <c r="O452" s="95">
        <v>120.404072810011</v>
      </c>
      <c r="P452" s="53">
        <v>686</v>
      </c>
      <c r="Q452" s="53">
        <v>684</v>
      </c>
      <c r="R452" s="51">
        <v>27</v>
      </c>
      <c r="S452" s="51">
        <v>30</v>
      </c>
      <c r="T452" s="51">
        <v>3</v>
      </c>
      <c r="U452" s="51">
        <v>6</v>
      </c>
      <c r="V452" s="51">
        <v>8</v>
      </c>
      <c r="W452" s="51">
        <v>36</v>
      </c>
      <c r="X452" s="72">
        <f t="shared" ref="X452:X469" si="7">(Q452-P452)/P452</f>
        <v>-0.00291545189504373</v>
      </c>
      <c r="Y452" s="102"/>
      <c r="Z452" s="51" t="s">
        <v>49</v>
      </c>
      <c r="AA452" s="51">
        <v>950</v>
      </c>
      <c r="AB452" s="51">
        <v>12241</v>
      </c>
    </row>
    <row r="453" s="80" customFormat="1" spans="1:28">
      <c r="A453" s="51">
        <v>451</v>
      </c>
      <c r="B453" s="51">
        <v>9689</v>
      </c>
      <c r="C453" s="51" t="s">
        <v>625</v>
      </c>
      <c r="D453" s="51">
        <v>105396</v>
      </c>
      <c r="E453" s="52" t="s">
        <v>108</v>
      </c>
      <c r="F453" s="51" t="s">
        <v>69</v>
      </c>
      <c r="G453" s="51">
        <v>4.5</v>
      </c>
      <c r="H453" s="95">
        <v>2.331496</v>
      </c>
      <c r="I453" s="95">
        <v>1.830612</v>
      </c>
      <c r="J453" s="95">
        <v>0.714628734535996</v>
      </c>
      <c r="K453" s="95">
        <v>0.55552426</v>
      </c>
      <c r="L453" s="51">
        <v>472</v>
      </c>
      <c r="M453" s="53">
        <v>397</v>
      </c>
      <c r="N453" s="95">
        <v>49.4</v>
      </c>
      <c r="O453" s="95">
        <v>46.1111335012594</v>
      </c>
      <c r="P453" s="53">
        <v>364</v>
      </c>
      <c r="Q453" s="53">
        <v>299</v>
      </c>
      <c r="R453" s="51">
        <v>25</v>
      </c>
      <c r="S453" s="51">
        <v>22</v>
      </c>
      <c r="T453" s="51">
        <v>-3</v>
      </c>
      <c r="U453" s="51">
        <v>6</v>
      </c>
      <c r="V453" s="51">
        <v>71</v>
      </c>
      <c r="W453" s="51">
        <v>48</v>
      </c>
      <c r="X453" s="72">
        <f t="shared" si="7"/>
        <v>-0.178571428571429</v>
      </c>
      <c r="Y453" s="102"/>
      <c r="Z453" s="51" t="s">
        <v>28</v>
      </c>
      <c r="AA453" s="51">
        <v>700</v>
      </c>
      <c r="AB453" s="51">
        <v>1909</v>
      </c>
    </row>
    <row r="454" s="80" customFormat="1" spans="1:28">
      <c r="A454" s="51">
        <v>452</v>
      </c>
      <c r="B454" s="51">
        <v>12349</v>
      </c>
      <c r="C454" s="51" t="s">
        <v>626</v>
      </c>
      <c r="D454" s="51">
        <v>373</v>
      </c>
      <c r="E454" s="52" t="s">
        <v>520</v>
      </c>
      <c r="F454" s="51" t="s">
        <v>31</v>
      </c>
      <c r="G454" s="51">
        <v>0.6</v>
      </c>
      <c r="H454" s="95">
        <v>5.950103</v>
      </c>
      <c r="I454" s="95">
        <v>4.755637</v>
      </c>
      <c r="J454" s="95">
        <v>1.88384429296558</v>
      </c>
      <c r="K454" s="95">
        <v>1.269375</v>
      </c>
      <c r="L454" s="51">
        <v>1053</v>
      </c>
      <c r="M454" s="53">
        <v>811</v>
      </c>
      <c r="N454" s="95">
        <v>56.51</v>
      </c>
      <c r="O454" s="95">
        <v>58.6391738594328</v>
      </c>
      <c r="P454" s="53">
        <v>689</v>
      </c>
      <c r="Q454" s="53">
        <v>647</v>
      </c>
      <c r="R454" s="51">
        <v>29</v>
      </c>
      <c r="S454" s="51">
        <v>28</v>
      </c>
      <c r="T454" s="51">
        <v>-1</v>
      </c>
      <c r="U454" s="51">
        <v>12</v>
      </c>
      <c r="V454" s="51">
        <v>54</v>
      </c>
      <c r="W454" s="51">
        <v>48</v>
      </c>
      <c r="X454" s="72">
        <f t="shared" si="7"/>
        <v>-0.0609579100145138</v>
      </c>
      <c r="Y454" s="102"/>
      <c r="Z454" s="51" t="s">
        <v>94</v>
      </c>
      <c r="AA454" s="51">
        <v>850</v>
      </c>
      <c r="AB454" s="51">
        <v>4099</v>
      </c>
    </row>
    <row r="455" s="80" customFormat="1" spans="1:28">
      <c r="A455" s="51">
        <v>453</v>
      </c>
      <c r="B455" s="51">
        <v>12467</v>
      </c>
      <c r="C455" s="51" t="s">
        <v>627</v>
      </c>
      <c r="D455" s="51">
        <v>747</v>
      </c>
      <c r="E455" s="52" t="s">
        <v>237</v>
      </c>
      <c r="F455" s="51" t="s">
        <v>31</v>
      </c>
      <c r="G455" s="51">
        <v>0.5</v>
      </c>
      <c r="H455" s="95">
        <v>3.43091</v>
      </c>
      <c r="I455" s="95">
        <v>2.38699</v>
      </c>
      <c r="J455" s="95">
        <v>0.77839127859101</v>
      </c>
      <c r="K455" s="95">
        <v>0.4143103</v>
      </c>
      <c r="L455" s="51">
        <v>434</v>
      </c>
      <c r="M455" s="53">
        <v>278</v>
      </c>
      <c r="N455" s="95">
        <v>78.91</v>
      </c>
      <c r="O455" s="95">
        <v>85.8629496402878</v>
      </c>
      <c r="P455" s="53">
        <v>336</v>
      </c>
      <c r="Q455" s="53">
        <v>278</v>
      </c>
      <c r="R455" s="51">
        <v>27</v>
      </c>
      <c r="S455" s="51">
        <v>26</v>
      </c>
      <c r="T455" s="51">
        <v>-1</v>
      </c>
      <c r="U455" s="51">
        <v>12</v>
      </c>
      <c r="V455" s="51">
        <v>70</v>
      </c>
      <c r="W455" s="51">
        <v>24</v>
      </c>
      <c r="X455" s="72">
        <f t="shared" si="7"/>
        <v>-0.172619047619048</v>
      </c>
      <c r="Y455" s="102" t="s">
        <v>32</v>
      </c>
      <c r="Z455" s="51" t="s">
        <v>43</v>
      </c>
      <c r="AA455" s="51">
        <v>750</v>
      </c>
      <c r="AB455" s="51">
        <v>2111</v>
      </c>
    </row>
    <row r="456" s="80" customFormat="1" spans="1:28">
      <c r="A456" s="51">
        <v>454</v>
      </c>
      <c r="B456" s="51">
        <v>11023</v>
      </c>
      <c r="C456" s="51" t="s">
        <v>628</v>
      </c>
      <c r="D456" s="51">
        <v>747</v>
      </c>
      <c r="E456" s="52" t="s">
        <v>237</v>
      </c>
      <c r="F456" s="51" t="s">
        <v>31</v>
      </c>
      <c r="G456" s="51">
        <v>2.6</v>
      </c>
      <c r="H456" s="95">
        <v>5.236522</v>
      </c>
      <c r="I456" s="95">
        <v>3.307736</v>
      </c>
      <c r="J456" s="95">
        <v>1.08518741722601</v>
      </c>
      <c r="K456" s="95">
        <v>0.65938368</v>
      </c>
      <c r="L456" s="51">
        <v>369</v>
      </c>
      <c r="M456" s="53">
        <v>332</v>
      </c>
      <c r="N456" s="95">
        <v>141.91</v>
      </c>
      <c r="O456" s="95">
        <v>99.6306024096386</v>
      </c>
      <c r="P456" s="53">
        <v>354</v>
      </c>
      <c r="Q456" s="53">
        <v>358</v>
      </c>
      <c r="R456" s="51">
        <v>27</v>
      </c>
      <c r="S456" s="51">
        <v>26</v>
      </c>
      <c r="T456" s="51">
        <v>-1</v>
      </c>
      <c r="U456" s="51">
        <v>6</v>
      </c>
      <c r="V456" s="51">
        <v>2</v>
      </c>
      <c r="W456" s="51">
        <v>12</v>
      </c>
      <c r="X456" s="72">
        <f t="shared" si="7"/>
        <v>0.0112994350282486</v>
      </c>
      <c r="Y456" s="102"/>
      <c r="Z456" s="51" t="s">
        <v>43</v>
      </c>
      <c r="AA456" s="51">
        <v>750</v>
      </c>
      <c r="AB456" s="51">
        <v>2111</v>
      </c>
    </row>
    <row r="457" s="80" customFormat="1" spans="1:28">
      <c r="A457" s="51">
        <v>455</v>
      </c>
      <c r="B457" s="51">
        <v>11377</v>
      </c>
      <c r="C457" s="51" t="s">
        <v>629</v>
      </c>
      <c r="D457" s="51">
        <v>546</v>
      </c>
      <c r="E457" s="52" t="s">
        <v>446</v>
      </c>
      <c r="F457" s="51" t="s">
        <v>69</v>
      </c>
      <c r="G457" s="51">
        <v>1.8</v>
      </c>
      <c r="H457" s="95">
        <v>7.654019</v>
      </c>
      <c r="I457" s="95">
        <v>6.476557</v>
      </c>
      <c r="J457" s="95">
        <v>2.79285698005078</v>
      </c>
      <c r="K457" s="95">
        <v>2.1238611</v>
      </c>
      <c r="L457" s="51">
        <v>1268</v>
      </c>
      <c r="M457" s="53">
        <v>1130</v>
      </c>
      <c r="N457" s="95">
        <v>60.39</v>
      </c>
      <c r="O457" s="95">
        <v>57.3146637168142</v>
      </c>
      <c r="P457" s="53">
        <v>724</v>
      </c>
      <c r="Q457" s="53">
        <v>714</v>
      </c>
      <c r="R457" s="51">
        <v>26</v>
      </c>
      <c r="S457" s="51">
        <v>27</v>
      </c>
      <c r="T457" s="51">
        <v>1</v>
      </c>
      <c r="U457" s="51">
        <v>8</v>
      </c>
      <c r="V457" s="51">
        <v>18</v>
      </c>
      <c r="W457" s="51">
        <v>40</v>
      </c>
      <c r="X457" s="72">
        <f t="shared" si="7"/>
        <v>-0.0138121546961326</v>
      </c>
      <c r="Y457" s="102"/>
      <c r="Z457" s="51" t="s">
        <v>94</v>
      </c>
      <c r="AA457" s="51">
        <v>850</v>
      </c>
      <c r="AB457" s="51">
        <v>4765</v>
      </c>
    </row>
    <row r="458" s="80" customFormat="1" spans="1:28">
      <c r="A458" s="51">
        <v>456</v>
      </c>
      <c r="B458" s="51">
        <v>12535</v>
      </c>
      <c r="C458" s="51" t="s">
        <v>630</v>
      </c>
      <c r="D458" s="51">
        <v>341</v>
      </c>
      <c r="E458" s="52" t="s">
        <v>568</v>
      </c>
      <c r="F458" s="51" t="s">
        <v>193</v>
      </c>
      <c r="G458" s="51">
        <v>0.4</v>
      </c>
      <c r="H458" s="95">
        <v>4.196972</v>
      </c>
      <c r="I458" s="95">
        <v>2.808637</v>
      </c>
      <c r="J458" s="95">
        <v>1.28931994158333</v>
      </c>
      <c r="K458" s="95">
        <v>0.67386191</v>
      </c>
      <c r="L458" s="51">
        <v>839</v>
      </c>
      <c r="M458" s="53">
        <v>587</v>
      </c>
      <c r="N458" s="95">
        <v>47.98</v>
      </c>
      <c r="O458" s="95">
        <v>47.8473083475298</v>
      </c>
      <c r="P458" s="53">
        <v>498</v>
      </c>
      <c r="Q458" s="53">
        <v>482</v>
      </c>
      <c r="R458" s="51">
        <v>30</v>
      </c>
      <c r="S458" s="51">
        <v>31</v>
      </c>
      <c r="T458" s="51">
        <v>1</v>
      </c>
      <c r="U458" s="51">
        <v>12</v>
      </c>
      <c r="V458" s="51">
        <v>28</v>
      </c>
      <c r="W458" s="51">
        <v>36</v>
      </c>
      <c r="X458" s="72">
        <f t="shared" si="7"/>
        <v>-0.0321285140562249</v>
      </c>
      <c r="Y458" s="102"/>
      <c r="Z458" s="51" t="s">
        <v>49</v>
      </c>
      <c r="AA458" s="51">
        <v>950</v>
      </c>
      <c r="AB458" s="51">
        <v>6322</v>
      </c>
    </row>
    <row r="459" s="80" customFormat="1" spans="1:28">
      <c r="A459" s="51">
        <v>457</v>
      </c>
      <c r="B459" s="51">
        <v>11830</v>
      </c>
      <c r="C459" s="51" t="s">
        <v>631</v>
      </c>
      <c r="D459" s="51">
        <v>56</v>
      </c>
      <c r="E459" s="52" t="s">
        <v>570</v>
      </c>
      <c r="F459" s="51" t="s">
        <v>26</v>
      </c>
      <c r="G459" s="51">
        <v>1.4</v>
      </c>
      <c r="H459" s="95">
        <v>4.035871</v>
      </c>
      <c r="I459" s="95">
        <v>2.988287</v>
      </c>
      <c r="J459" s="95">
        <v>1.12755804923071</v>
      </c>
      <c r="K459" s="95">
        <v>0.82656403</v>
      </c>
      <c r="L459" s="51">
        <v>448</v>
      </c>
      <c r="M459" s="53">
        <v>460</v>
      </c>
      <c r="N459" s="95">
        <v>90.09</v>
      </c>
      <c r="O459" s="95">
        <v>64.9627608695652</v>
      </c>
      <c r="P459" s="53">
        <v>377</v>
      </c>
      <c r="Q459" s="53">
        <v>403</v>
      </c>
      <c r="R459" s="51">
        <v>26</v>
      </c>
      <c r="S459" s="51">
        <v>28</v>
      </c>
      <c r="T459" s="102">
        <v>2</v>
      </c>
      <c r="U459" s="51">
        <v>8</v>
      </c>
      <c r="V459" s="51">
        <v>-18</v>
      </c>
      <c r="W459" s="51">
        <v>0</v>
      </c>
      <c r="X459" s="72">
        <f t="shared" si="7"/>
        <v>0.0689655172413793</v>
      </c>
      <c r="Y459" s="102"/>
      <c r="Z459" s="51" t="s">
        <v>28</v>
      </c>
      <c r="AA459" s="51">
        <v>700</v>
      </c>
      <c r="AB459" s="102">
        <v>1418</v>
      </c>
    </row>
    <row r="460" s="80" customFormat="1" spans="1:28">
      <c r="A460" s="51">
        <v>458</v>
      </c>
      <c r="B460" s="51">
        <v>10898</v>
      </c>
      <c r="C460" s="51" t="s">
        <v>632</v>
      </c>
      <c r="D460" s="51">
        <v>747</v>
      </c>
      <c r="E460" s="52" t="s">
        <v>237</v>
      </c>
      <c r="F460" s="51" t="s">
        <v>31</v>
      </c>
      <c r="G460" s="51">
        <v>2.5</v>
      </c>
      <c r="H460" s="95">
        <v>4.30415</v>
      </c>
      <c r="I460" s="95">
        <v>3.361538</v>
      </c>
      <c r="J460" s="95">
        <v>0.929279118610018</v>
      </c>
      <c r="K460" s="95">
        <v>0.61101345</v>
      </c>
      <c r="L460" s="51">
        <v>370</v>
      </c>
      <c r="M460" s="53">
        <v>283</v>
      </c>
      <c r="N460" s="95">
        <v>116.33</v>
      </c>
      <c r="O460" s="95">
        <v>118.782261484099</v>
      </c>
      <c r="P460" s="53">
        <v>364</v>
      </c>
      <c r="Q460" s="53">
        <v>304</v>
      </c>
      <c r="R460" s="51">
        <v>29</v>
      </c>
      <c r="S460" s="51">
        <v>28</v>
      </c>
      <c r="T460" s="51">
        <v>-1</v>
      </c>
      <c r="U460" s="51">
        <v>6</v>
      </c>
      <c r="V460" s="51">
        <v>66</v>
      </c>
      <c r="W460" s="51">
        <v>48</v>
      </c>
      <c r="X460" s="72">
        <f t="shared" si="7"/>
        <v>-0.164835164835165</v>
      </c>
      <c r="Y460" s="102"/>
      <c r="Z460" s="51" t="s">
        <v>43</v>
      </c>
      <c r="AA460" s="51">
        <v>750</v>
      </c>
      <c r="AB460" s="51">
        <v>2111</v>
      </c>
    </row>
    <row r="461" s="80" customFormat="1" spans="1:28">
      <c r="A461" s="51">
        <v>459</v>
      </c>
      <c r="B461" s="51">
        <v>12745</v>
      </c>
      <c r="C461" s="51" t="s">
        <v>633</v>
      </c>
      <c r="D461" s="51">
        <v>110378</v>
      </c>
      <c r="E461" s="52" t="s">
        <v>25</v>
      </c>
      <c r="F461" s="51" t="s">
        <v>26</v>
      </c>
      <c r="G461" s="51">
        <v>0.1</v>
      </c>
      <c r="H461" s="95">
        <v>0.442122</v>
      </c>
      <c r="I461" s="95">
        <v>0.34552</v>
      </c>
      <c r="J461" s="95">
        <v>0.0932661367999905</v>
      </c>
      <c r="K461" s="95">
        <v>0.0858275</v>
      </c>
      <c r="L461" s="51">
        <v>85</v>
      </c>
      <c r="M461" s="53">
        <v>44</v>
      </c>
      <c r="N461" s="95">
        <v>52.75</v>
      </c>
      <c r="O461" s="95">
        <v>78.5272727272727</v>
      </c>
      <c r="P461" s="53">
        <v>103</v>
      </c>
      <c r="Q461" s="53">
        <v>55</v>
      </c>
      <c r="R461" s="51">
        <v>12</v>
      </c>
      <c r="S461" s="51">
        <v>12</v>
      </c>
      <c r="T461" s="102">
        <v>0</v>
      </c>
      <c r="U461" s="51">
        <v>0</v>
      </c>
      <c r="V461" s="51">
        <v>48</v>
      </c>
      <c r="W461" s="51">
        <v>0</v>
      </c>
      <c r="X461" s="72">
        <f t="shared" si="7"/>
        <v>-0.466019417475728</v>
      </c>
      <c r="Y461" s="102" t="s">
        <v>27</v>
      </c>
      <c r="Z461" s="51" t="s">
        <v>28</v>
      </c>
      <c r="AA461" s="51">
        <v>700</v>
      </c>
      <c r="AB461" s="102">
        <v>196</v>
      </c>
    </row>
    <row r="462" s="80" customFormat="1" spans="1:28">
      <c r="A462" s="51">
        <v>460</v>
      </c>
      <c r="B462" s="51">
        <v>6301</v>
      </c>
      <c r="C462" s="51" t="s">
        <v>634</v>
      </c>
      <c r="D462" s="51">
        <v>54</v>
      </c>
      <c r="E462" s="52" t="s">
        <v>288</v>
      </c>
      <c r="F462" s="51" t="s">
        <v>26</v>
      </c>
      <c r="G462" s="51">
        <v>8.5</v>
      </c>
      <c r="H462" s="95">
        <v>6.052806</v>
      </c>
      <c r="I462" s="95">
        <v>5.539317</v>
      </c>
      <c r="J462" s="95">
        <v>1.70454519802792</v>
      </c>
      <c r="K462" s="95">
        <v>1.37567081</v>
      </c>
      <c r="L462" s="51">
        <v>780</v>
      </c>
      <c r="M462" s="53">
        <v>681</v>
      </c>
      <c r="N462" s="95">
        <v>77.6</v>
      </c>
      <c r="O462" s="95">
        <v>81.3409251101322</v>
      </c>
      <c r="P462" s="53">
        <v>483</v>
      </c>
      <c r="Q462" s="53">
        <v>524</v>
      </c>
      <c r="R462" s="51">
        <v>26</v>
      </c>
      <c r="S462" s="51">
        <v>25</v>
      </c>
      <c r="T462" s="102">
        <v>-1</v>
      </c>
      <c r="U462" s="51">
        <v>6</v>
      </c>
      <c r="V462" s="51">
        <v>-35</v>
      </c>
      <c r="W462" s="51">
        <v>0</v>
      </c>
      <c r="X462" s="72">
        <f t="shared" si="7"/>
        <v>0.0848861283643892</v>
      </c>
      <c r="Y462" s="102"/>
      <c r="Z462" s="51" t="s">
        <v>33</v>
      </c>
      <c r="AA462" s="51">
        <v>800</v>
      </c>
      <c r="AB462" s="102">
        <v>3180</v>
      </c>
    </row>
    <row r="463" s="80" customFormat="1" spans="1:28">
      <c r="A463" s="51">
        <v>461</v>
      </c>
      <c r="B463" s="51">
        <v>7379</v>
      </c>
      <c r="C463" s="51" t="s">
        <v>635</v>
      </c>
      <c r="D463" s="51">
        <v>54</v>
      </c>
      <c r="E463" s="52" t="s">
        <v>288</v>
      </c>
      <c r="F463" s="51" t="s">
        <v>26</v>
      </c>
      <c r="G463" s="51">
        <v>7.6</v>
      </c>
      <c r="H463" s="95">
        <v>6.516556</v>
      </c>
      <c r="I463" s="95">
        <v>5.147882</v>
      </c>
      <c r="J463" s="95">
        <v>1.99578376339986</v>
      </c>
      <c r="K463" s="95">
        <v>1.35917816</v>
      </c>
      <c r="L463" s="51">
        <v>949</v>
      </c>
      <c r="M463" s="53">
        <v>840</v>
      </c>
      <c r="N463" s="95">
        <v>68.67</v>
      </c>
      <c r="O463" s="95">
        <v>61.2843095238095</v>
      </c>
      <c r="P463" s="53">
        <v>563</v>
      </c>
      <c r="Q463" s="53">
        <v>578</v>
      </c>
      <c r="R463" s="51">
        <v>26</v>
      </c>
      <c r="S463" s="51">
        <v>26</v>
      </c>
      <c r="T463" s="102">
        <v>0</v>
      </c>
      <c r="U463" s="51">
        <v>6</v>
      </c>
      <c r="V463" s="51">
        <v>-9</v>
      </c>
      <c r="W463" s="51">
        <v>0</v>
      </c>
      <c r="X463" s="72">
        <f t="shared" si="7"/>
        <v>0.0266429840142096</v>
      </c>
      <c r="Y463" s="102"/>
      <c r="Z463" s="51" t="s">
        <v>33</v>
      </c>
      <c r="AA463" s="51">
        <v>800</v>
      </c>
      <c r="AB463" s="102">
        <v>3180</v>
      </c>
    </row>
    <row r="464" s="80" customFormat="1" spans="1:28">
      <c r="A464" s="51">
        <v>462</v>
      </c>
      <c r="B464" s="51">
        <v>10902</v>
      </c>
      <c r="C464" s="51" t="s">
        <v>636</v>
      </c>
      <c r="D464" s="51">
        <v>307</v>
      </c>
      <c r="E464" s="52" t="s">
        <v>46</v>
      </c>
      <c r="F464" s="51" t="s">
        <v>47</v>
      </c>
      <c r="G464" s="51">
        <v>2.5</v>
      </c>
      <c r="H464" s="95">
        <v>0.254205</v>
      </c>
      <c r="I464" s="95">
        <v>0.088039</v>
      </c>
      <c r="J464" s="95">
        <v>0.165104356628</v>
      </c>
      <c r="K464" s="95">
        <v>0.01967101</v>
      </c>
      <c r="L464" s="51">
        <v>17</v>
      </c>
      <c r="M464" s="53">
        <v>11</v>
      </c>
      <c r="N464" s="95">
        <v>145.93</v>
      </c>
      <c r="O464" s="95">
        <v>80.0354545454545</v>
      </c>
      <c r="P464" s="53">
        <v>6</v>
      </c>
      <c r="Q464" s="53">
        <v>8</v>
      </c>
      <c r="R464" s="51">
        <v>10</v>
      </c>
      <c r="S464" s="51">
        <v>7</v>
      </c>
      <c r="T464" s="51">
        <v>-3</v>
      </c>
      <c r="U464" s="51">
        <v>6</v>
      </c>
      <c r="V464" s="51">
        <v>4</v>
      </c>
      <c r="W464" s="51">
        <v>0</v>
      </c>
      <c r="X464" s="72">
        <f t="shared" si="7"/>
        <v>0.333333333333333</v>
      </c>
      <c r="Y464" s="102" t="s">
        <v>612</v>
      </c>
      <c r="Z464" s="51" t="s">
        <v>49</v>
      </c>
      <c r="AA464" s="51">
        <v>950</v>
      </c>
      <c r="AB464" s="51">
        <v>12241</v>
      </c>
    </row>
    <row r="465" s="80" customFormat="1" spans="1:28">
      <c r="A465" s="51">
        <v>463</v>
      </c>
      <c r="B465" s="51">
        <v>12529</v>
      </c>
      <c r="C465" s="51" t="s">
        <v>637</v>
      </c>
      <c r="D465" s="51">
        <v>52</v>
      </c>
      <c r="E465" s="52" t="s">
        <v>299</v>
      </c>
      <c r="F465" s="51" t="s">
        <v>26</v>
      </c>
      <c r="G465" s="51">
        <v>0.4</v>
      </c>
      <c r="H465" s="95">
        <v>2.927413</v>
      </c>
      <c r="I465" s="95">
        <v>2.525514</v>
      </c>
      <c r="J465" s="95">
        <v>0.835182585199973</v>
      </c>
      <c r="K465" s="95">
        <v>0.67891178</v>
      </c>
      <c r="L465" s="51">
        <v>460</v>
      </c>
      <c r="M465" s="53">
        <v>401</v>
      </c>
      <c r="N465" s="95">
        <v>64.13</v>
      </c>
      <c r="O465" s="95">
        <v>62.9803990024938</v>
      </c>
      <c r="P465" s="53">
        <v>424</v>
      </c>
      <c r="Q465" s="53">
        <v>408</v>
      </c>
      <c r="R465" s="51">
        <v>25</v>
      </c>
      <c r="S465" s="51">
        <v>26</v>
      </c>
      <c r="T465" s="51">
        <v>1</v>
      </c>
      <c r="U465" s="51">
        <v>12</v>
      </c>
      <c r="V465" s="51">
        <v>28</v>
      </c>
      <c r="W465" s="51">
        <v>36</v>
      </c>
      <c r="X465" s="72">
        <f t="shared" si="7"/>
        <v>-0.0377358490566038</v>
      </c>
      <c r="Y465" s="102"/>
      <c r="Z465" s="51" t="s">
        <v>43</v>
      </c>
      <c r="AA465" s="51">
        <v>750</v>
      </c>
      <c r="AB465" s="51">
        <v>2006</v>
      </c>
    </row>
    <row r="466" s="80" customFormat="1" spans="1:28">
      <c r="A466" s="51">
        <v>464</v>
      </c>
      <c r="B466" s="51">
        <v>9983</v>
      </c>
      <c r="C466" s="51" t="s">
        <v>398</v>
      </c>
      <c r="D466" s="51">
        <v>52</v>
      </c>
      <c r="E466" s="52" t="s">
        <v>299</v>
      </c>
      <c r="F466" s="51" t="s">
        <v>26</v>
      </c>
      <c r="G466" s="51">
        <v>4.5</v>
      </c>
      <c r="H466" s="95">
        <v>3.619762</v>
      </c>
      <c r="I466" s="95">
        <v>2.698416</v>
      </c>
      <c r="J466" s="95">
        <v>1.0081735982098</v>
      </c>
      <c r="K466" s="95">
        <v>0.60842666</v>
      </c>
      <c r="L466" s="51">
        <v>483</v>
      </c>
      <c r="M466" s="53">
        <v>417</v>
      </c>
      <c r="N466" s="95">
        <v>75.38</v>
      </c>
      <c r="O466" s="95">
        <v>64.7102158273381</v>
      </c>
      <c r="P466" s="53">
        <v>412</v>
      </c>
      <c r="Q466" s="53">
        <v>438</v>
      </c>
      <c r="R466" s="51">
        <v>25</v>
      </c>
      <c r="S466" s="51">
        <v>28</v>
      </c>
      <c r="T466" s="51">
        <v>3</v>
      </c>
      <c r="U466" s="51">
        <v>6</v>
      </c>
      <c r="V466" s="51">
        <v>-20</v>
      </c>
      <c r="W466" s="51">
        <v>0</v>
      </c>
      <c r="X466" s="72">
        <f t="shared" si="7"/>
        <v>0.0631067961165049</v>
      </c>
      <c r="Y466" s="102"/>
      <c r="Z466" s="51" t="s">
        <v>43</v>
      </c>
      <c r="AA466" s="51">
        <v>750</v>
      </c>
      <c r="AB466" s="102">
        <v>2006</v>
      </c>
    </row>
    <row r="467" s="80" customFormat="1" spans="1:28">
      <c r="A467" s="51">
        <v>465</v>
      </c>
      <c r="B467" s="51">
        <v>12186</v>
      </c>
      <c r="C467" s="51" t="s">
        <v>638</v>
      </c>
      <c r="D467" s="51">
        <v>52</v>
      </c>
      <c r="E467" s="52" t="s">
        <v>299</v>
      </c>
      <c r="F467" s="51" t="s">
        <v>26</v>
      </c>
      <c r="G467" s="51">
        <v>0.7</v>
      </c>
      <c r="H467" s="95">
        <v>3.719928</v>
      </c>
      <c r="I467" s="95">
        <v>2.947037</v>
      </c>
      <c r="J467" s="95">
        <v>1.12030538561544</v>
      </c>
      <c r="K467" s="95">
        <v>0.84632171</v>
      </c>
      <c r="L467" s="51">
        <v>505</v>
      </c>
      <c r="M467" s="53">
        <v>466</v>
      </c>
      <c r="N467" s="95">
        <v>73.94</v>
      </c>
      <c r="O467" s="95">
        <v>63.2411373390558</v>
      </c>
      <c r="P467" s="53">
        <v>424</v>
      </c>
      <c r="Q467" s="53">
        <v>445</v>
      </c>
      <c r="R467" s="51">
        <v>25</v>
      </c>
      <c r="S467" s="51">
        <v>26</v>
      </c>
      <c r="T467" s="51">
        <v>1</v>
      </c>
      <c r="U467" s="105">
        <v>12</v>
      </c>
      <c r="V467" s="51">
        <v>-9</v>
      </c>
      <c r="W467" s="51">
        <v>0</v>
      </c>
      <c r="X467" s="72">
        <f t="shared" si="7"/>
        <v>0.0495283018867925</v>
      </c>
      <c r="Y467" s="102"/>
      <c r="Z467" s="51" t="s">
        <v>43</v>
      </c>
      <c r="AA467" s="51">
        <v>750</v>
      </c>
      <c r="AB467" s="102">
        <v>2006</v>
      </c>
    </row>
    <row r="468" s="80" customFormat="1" spans="1:28">
      <c r="A468" s="51">
        <v>466</v>
      </c>
      <c r="B468" s="51">
        <v>6965</v>
      </c>
      <c r="C468" s="51" t="s">
        <v>639</v>
      </c>
      <c r="D468" s="51">
        <v>337</v>
      </c>
      <c r="E468" s="52" t="s">
        <v>210</v>
      </c>
      <c r="F468" s="51" t="s">
        <v>31</v>
      </c>
      <c r="G468" s="51">
        <v>8</v>
      </c>
      <c r="H468" s="95">
        <v>12.788923</v>
      </c>
      <c r="I468" s="95">
        <v>10.093265</v>
      </c>
      <c r="J468" s="95">
        <v>3.13944465006973</v>
      </c>
      <c r="K468" s="95">
        <v>2.29798964</v>
      </c>
      <c r="L468" s="51">
        <v>973</v>
      </c>
      <c r="M468" s="53">
        <v>775</v>
      </c>
      <c r="N468" s="95">
        <v>128.89</v>
      </c>
      <c r="O468" s="95">
        <v>130.235677419355</v>
      </c>
      <c r="P468" s="53">
        <v>666</v>
      </c>
      <c r="Q468" s="53">
        <v>625</v>
      </c>
      <c r="R468" s="51">
        <v>28</v>
      </c>
      <c r="S468" s="51">
        <v>29</v>
      </c>
      <c r="T468" s="51">
        <v>1</v>
      </c>
      <c r="U468" s="51">
        <v>6</v>
      </c>
      <c r="V468" s="51">
        <v>47</v>
      </c>
      <c r="W468" s="51">
        <v>36</v>
      </c>
      <c r="X468" s="72">
        <f t="shared" si="7"/>
        <v>-0.0615615615615616</v>
      </c>
      <c r="Y468" s="102"/>
      <c r="Z468" s="51" t="s">
        <v>49</v>
      </c>
      <c r="AA468" s="51">
        <v>950</v>
      </c>
      <c r="AB468" s="51">
        <v>7840</v>
      </c>
    </row>
    <row r="469" s="80" customFormat="1" spans="1:28">
      <c r="A469" s="51">
        <v>467</v>
      </c>
      <c r="B469" s="51">
        <v>11372</v>
      </c>
      <c r="C469" s="51" t="s">
        <v>640</v>
      </c>
      <c r="D469" s="51">
        <v>341</v>
      </c>
      <c r="E469" s="52" t="s">
        <v>568</v>
      </c>
      <c r="F469" s="51" t="s">
        <v>193</v>
      </c>
      <c r="G469" s="51">
        <v>1.8</v>
      </c>
      <c r="H469" s="95">
        <v>12.638853</v>
      </c>
      <c r="I469" s="95">
        <v>9.851592</v>
      </c>
      <c r="J469" s="95">
        <v>3.50552020929014</v>
      </c>
      <c r="K469" s="95">
        <v>1.98237254</v>
      </c>
      <c r="L469" s="51">
        <v>872</v>
      </c>
      <c r="M469" s="53">
        <v>620</v>
      </c>
      <c r="N469" s="95">
        <v>153.26</v>
      </c>
      <c r="O469" s="95">
        <v>158.89664516129</v>
      </c>
      <c r="P469" s="53">
        <v>538</v>
      </c>
      <c r="Q469" s="53">
        <v>525</v>
      </c>
      <c r="R469" s="51">
        <v>30</v>
      </c>
      <c r="S469" s="51">
        <v>30</v>
      </c>
      <c r="T469" s="51">
        <v>0</v>
      </c>
      <c r="U469" s="51">
        <v>8</v>
      </c>
      <c r="V469" s="51">
        <v>21</v>
      </c>
      <c r="W469" s="51">
        <v>40</v>
      </c>
      <c r="X469" s="72">
        <f t="shared" si="7"/>
        <v>-0.0241635687732342</v>
      </c>
      <c r="Y469" s="102"/>
      <c r="Z469" s="51" t="s">
        <v>49</v>
      </c>
      <c r="AA469" s="51">
        <v>950</v>
      </c>
      <c r="AB469" s="51">
        <v>6322</v>
      </c>
    </row>
    <row r="470" spans="3:22">
      <c r="C470" s="81"/>
      <c r="E470" s="80"/>
      <c r="R470" s="82"/>
      <c r="S470" s="82"/>
      <c r="V470" s="80"/>
    </row>
  </sheetData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" right="0.7" top="0.75" bottom="0.75" header="0.3" footer="0.3"/>
  <pageSetup paperSize="9" orientation="portrait"/>
  <headerFooter/>
  <ignoredErrors>
    <ignoredError sqref="A1:G2 Y1:AB2 W1:W2 R1:U2 H1:Q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8"/>
  <sheetViews>
    <sheetView tabSelected="1" topLeftCell="K1" workbookViewId="0">
      <selection activeCell="AC4" sqref="AC4"/>
    </sheetView>
  </sheetViews>
  <sheetFormatPr defaultColWidth="9" defaultRowHeight="14"/>
  <cols>
    <col min="1" max="1" width="6.75454545454545" style="80" customWidth="1"/>
    <col min="2" max="2" width="9.87272727272727" style="80" customWidth="1"/>
    <col min="3" max="3" width="15.5" style="80" customWidth="1"/>
    <col min="4" max="4" width="9" style="80"/>
    <col min="5" max="5" width="18.5" style="81" customWidth="1"/>
    <col min="6" max="6" width="9" style="80"/>
    <col min="7" max="9" width="7" style="80" customWidth="1"/>
    <col min="10" max="10" width="9.25454545454545" style="80" customWidth="1"/>
    <col min="11" max="19" width="7" style="80" customWidth="1"/>
    <col min="20" max="23" width="7" style="82" customWidth="1"/>
    <col min="24" max="24" width="12.2545454545455" style="80" customWidth="1"/>
    <col min="25" max="25" width="13.2727272727273" style="80" customWidth="1"/>
    <col min="26" max="27" width="9" style="80"/>
    <col min="28" max="28" width="9" style="82"/>
    <col min="29" max="29" width="20.0909090909091" style="83" customWidth="1"/>
    <col min="30" max="16384" width="9" style="80"/>
  </cols>
  <sheetData>
    <row r="1" ht="14.5" spans="1:28">
      <c r="A1" s="51" t="s">
        <v>0</v>
      </c>
      <c r="B1" s="84" t="s">
        <v>1</v>
      </c>
      <c r="C1" s="85" t="s">
        <v>2</v>
      </c>
      <c r="D1" s="86" t="s">
        <v>3</v>
      </c>
      <c r="E1" s="87" t="s">
        <v>4</v>
      </c>
      <c r="F1" s="88" t="s">
        <v>5</v>
      </c>
      <c r="G1" s="89" t="s">
        <v>6</v>
      </c>
      <c r="H1" s="90" t="s">
        <v>7</v>
      </c>
      <c r="I1" s="96"/>
      <c r="J1" s="90" t="s">
        <v>8</v>
      </c>
      <c r="K1" s="96"/>
      <c r="L1" s="97" t="s">
        <v>9</v>
      </c>
      <c r="M1" s="98"/>
      <c r="N1" s="88" t="s">
        <v>10</v>
      </c>
      <c r="O1" s="96"/>
      <c r="P1" s="88" t="s">
        <v>11</v>
      </c>
      <c r="Q1" s="23"/>
      <c r="R1" s="88" t="s">
        <v>12</v>
      </c>
      <c r="S1" s="23"/>
      <c r="T1" s="86" t="s">
        <v>13</v>
      </c>
      <c r="U1" s="86" t="s">
        <v>14</v>
      </c>
      <c r="V1" s="86" t="s">
        <v>15</v>
      </c>
      <c r="W1" s="99" t="s">
        <v>16</v>
      </c>
      <c r="X1" s="100" t="s">
        <v>17</v>
      </c>
      <c r="Y1" s="46" t="s">
        <v>18</v>
      </c>
      <c r="Z1" s="86" t="s">
        <v>19</v>
      </c>
      <c r="AA1" s="88" t="s">
        <v>20</v>
      </c>
      <c r="AB1" s="86" t="s">
        <v>21</v>
      </c>
    </row>
    <row r="2" spans="1:29">
      <c r="A2" s="51"/>
      <c r="B2" s="91"/>
      <c r="C2" s="92"/>
      <c r="D2" s="23"/>
      <c r="E2" s="21"/>
      <c r="F2" s="23"/>
      <c r="G2" s="93"/>
      <c r="H2" s="94" t="s">
        <v>22</v>
      </c>
      <c r="I2" s="94" t="s">
        <v>23</v>
      </c>
      <c r="J2" s="94" t="s">
        <v>22</v>
      </c>
      <c r="K2" s="94" t="s">
        <v>23</v>
      </c>
      <c r="L2" s="94" t="s">
        <v>22</v>
      </c>
      <c r="M2" s="94" t="s">
        <v>23</v>
      </c>
      <c r="N2" s="94" t="s">
        <v>22</v>
      </c>
      <c r="O2" s="94" t="s">
        <v>23</v>
      </c>
      <c r="P2" s="94" t="s">
        <v>22</v>
      </c>
      <c r="Q2" s="94" t="s">
        <v>23</v>
      </c>
      <c r="R2" s="94" t="s">
        <v>22</v>
      </c>
      <c r="S2" s="94" t="s">
        <v>23</v>
      </c>
      <c r="T2" s="69"/>
      <c r="U2" s="69"/>
      <c r="V2" s="69"/>
      <c r="W2" s="101"/>
      <c r="X2" s="68"/>
      <c r="Y2" s="23"/>
      <c r="Z2" s="23"/>
      <c r="AA2" s="23"/>
      <c r="AB2" s="23"/>
      <c r="AC2" s="83" t="s">
        <v>641</v>
      </c>
    </row>
    <row r="3" spans="1:29">
      <c r="A3" s="51">
        <v>1</v>
      </c>
      <c r="B3" s="51">
        <v>991137</v>
      </c>
      <c r="C3" s="51" t="s">
        <v>622</v>
      </c>
      <c r="D3" s="51">
        <v>307</v>
      </c>
      <c r="E3" s="52" t="s">
        <v>46</v>
      </c>
      <c r="F3" s="51" t="str">
        <f>VLOOKUP(D3,'[2]各门店员工动销考核（12.31）'!$D$1:$F$65536,3,0)</f>
        <v>旗舰片区</v>
      </c>
      <c r="G3" s="51">
        <v>3</v>
      </c>
      <c r="H3" s="95">
        <v>18</v>
      </c>
      <c r="I3" s="95">
        <v>13.760921</v>
      </c>
      <c r="J3" s="95">
        <v>3.5</v>
      </c>
      <c r="K3" s="95">
        <v>2.54829234</v>
      </c>
      <c r="L3" s="51">
        <v>1225</v>
      </c>
      <c r="M3" s="53">
        <v>1046</v>
      </c>
      <c r="N3" s="95">
        <v>114.63</v>
      </c>
      <c r="O3" s="95">
        <v>131.557562141491</v>
      </c>
      <c r="P3" s="53">
        <v>815</v>
      </c>
      <c r="Q3" s="53">
        <v>804</v>
      </c>
      <c r="R3" s="51">
        <v>28</v>
      </c>
      <c r="S3" s="51">
        <v>30</v>
      </c>
      <c r="T3" s="51">
        <v>2</v>
      </c>
      <c r="U3" s="51">
        <v>6</v>
      </c>
      <c r="V3" s="51">
        <v>17</v>
      </c>
      <c r="W3" s="51">
        <v>36</v>
      </c>
      <c r="X3" s="72">
        <f>(Q3-P3)/Q3</f>
        <v>-0.013681592039801</v>
      </c>
      <c r="Y3" s="102"/>
      <c r="Z3" s="51" t="s">
        <v>49</v>
      </c>
      <c r="AA3" s="51">
        <v>950</v>
      </c>
      <c r="AB3" s="51">
        <v>12241</v>
      </c>
      <c r="AC3" s="83" t="str">
        <f>VLOOKUP(D3,Sheet1!B:E,4,0)</f>
        <v>录入“门店上缴款项”由个人自行上缴（温馨提示：有积分可抵积分，无积分及时到财务上缴，超时上缴，罚款会翻倍哦!)</v>
      </c>
    </row>
    <row r="4" spans="1:29">
      <c r="A4" s="51">
        <v>2</v>
      </c>
      <c r="B4" s="51">
        <v>993501</v>
      </c>
      <c r="C4" s="51" t="s">
        <v>623</v>
      </c>
      <c r="D4" s="51">
        <v>307</v>
      </c>
      <c r="E4" s="52" t="s">
        <v>46</v>
      </c>
      <c r="F4" s="51" t="str">
        <f>VLOOKUP(D4,'[2]各门店员工动销考核（12.31）'!$D$1:$F$65536,3,0)</f>
        <v>旗舰片区</v>
      </c>
      <c r="G4" s="51">
        <v>3</v>
      </c>
      <c r="H4" s="95">
        <v>15.5</v>
      </c>
      <c r="I4" s="95">
        <v>10.166105</v>
      </c>
      <c r="J4" s="95">
        <v>3.5</v>
      </c>
      <c r="K4" s="95">
        <v>1.96151679</v>
      </c>
      <c r="L4" s="51">
        <v>1158</v>
      </c>
      <c r="M4" s="53">
        <v>878</v>
      </c>
      <c r="N4" s="95">
        <v>133.54</v>
      </c>
      <c r="O4" s="95">
        <v>115.787072892938</v>
      </c>
      <c r="P4" s="53">
        <v>721</v>
      </c>
      <c r="Q4" s="53">
        <v>711</v>
      </c>
      <c r="R4" s="51">
        <v>29</v>
      </c>
      <c r="S4" s="51">
        <v>29</v>
      </c>
      <c r="T4" s="51">
        <v>0</v>
      </c>
      <c r="U4" s="51">
        <v>6</v>
      </c>
      <c r="V4" s="51">
        <v>16</v>
      </c>
      <c r="W4" s="51">
        <v>36</v>
      </c>
      <c r="X4" s="72">
        <f t="shared" ref="X4:X35" si="0">(Q4-P4)/Q4</f>
        <v>-0.0140646976090014</v>
      </c>
      <c r="Y4" s="102"/>
      <c r="Z4" s="51" t="s">
        <v>49</v>
      </c>
      <c r="AA4" s="51">
        <v>950</v>
      </c>
      <c r="AB4" s="51">
        <v>12241</v>
      </c>
      <c r="AC4" s="83" t="str">
        <f>VLOOKUP(D4,Sheet1!B:E,4,0)</f>
        <v>录入“门店上缴款项”由个人自行上缴（温馨提示：有积分可抵积分，无积分及时到财务上缴，超时上缴，罚款会翻倍哦!)</v>
      </c>
    </row>
    <row r="5" spans="1:29">
      <c r="A5" s="51">
        <v>3</v>
      </c>
      <c r="B5" s="51">
        <v>12461</v>
      </c>
      <c r="C5" s="51" t="s">
        <v>480</v>
      </c>
      <c r="D5" s="51">
        <v>107829</v>
      </c>
      <c r="E5" s="52" t="s">
        <v>51</v>
      </c>
      <c r="F5" s="51" t="str">
        <f>VLOOKUP(D5,'[2]各门店员工动销考核（12.31）'!$D$1:$F$65536,3,0)</f>
        <v>城中片区</v>
      </c>
      <c r="G5" s="51">
        <v>0.5</v>
      </c>
      <c r="H5" s="95">
        <v>1.819918</v>
      </c>
      <c r="I5" s="95">
        <v>1.445673</v>
      </c>
      <c r="J5" s="95">
        <v>0.44929349685399</v>
      </c>
      <c r="K5" s="95">
        <v>0.36955829</v>
      </c>
      <c r="L5" s="51">
        <v>398</v>
      </c>
      <c r="M5" s="53">
        <v>315</v>
      </c>
      <c r="N5" s="95">
        <v>45.73</v>
      </c>
      <c r="O5" s="95">
        <v>45.8943809523809</v>
      </c>
      <c r="P5" s="53">
        <v>324</v>
      </c>
      <c r="Q5" s="53">
        <v>311</v>
      </c>
      <c r="R5" s="51">
        <v>30</v>
      </c>
      <c r="S5" s="51">
        <v>30</v>
      </c>
      <c r="T5" s="51">
        <v>0</v>
      </c>
      <c r="U5" s="51">
        <v>12</v>
      </c>
      <c r="V5" s="51">
        <v>25</v>
      </c>
      <c r="W5" s="51">
        <v>18</v>
      </c>
      <c r="X5" s="72">
        <f t="shared" si="0"/>
        <v>-0.0418006430868167</v>
      </c>
      <c r="Y5" s="103" t="s">
        <v>474</v>
      </c>
      <c r="Z5" s="51" t="s">
        <v>28</v>
      </c>
      <c r="AA5" s="51">
        <v>700</v>
      </c>
      <c r="AB5" s="51">
        <v>1432</v>
      </c>
      <c r="AC5" s="83" t="str">
        <f>VLOOKUP(D5,Sheet1!B:E,4,0)</f>
        <v>录入“门店上缴款项”由个人自行上缴（温馨提示：有积分可抵积分，无积分及时到财务上缴，超时上缴，罚款会翻倍哦!)</v>
      </c>
    </row>
    <row r="6" spans="1:29">
      <c r="A6" s="51">
        <v>4</v>
      </c>
      <c r="B6" s="51">
        <v>4562</v>
      </c>
      <c r="C6" s="51" t="s">
        <v>539</v>
      </c>
      <c r="D6" s="51">
        <v>107658</v>
      </c>
      <c r="E6" s="52" t="s">
        <v>64</v>
      </c>
      <c r="F6" s="51" t="str">
        <f>VLOOKUP(D6,'[2]各门店员工动销考核（12.31）'!$D$1:$F$65536,3,0)</f>
        <v>西北片区</v>
      </c>
      <c r="G6" s="51">
        <v>0.8</v>
      </c>
      <c r="H6" s="95">
        <v>3.043202</v>
      </c>
      <c r="I6" s="95">
        <v>3.088824</v>
      </c>
      <c r="J6" s="95">
        <v>0.841713764236026</v>
      </c>
      <c r="K6" s="95">
        <v>0.77322495</v>
      </c>
      <c r="L6" s="51">
        <v>715</v>
      </c>
      <c r="M6" s="53">
        <v>667</v>
      </c>
      <c r="N6" s="95">
        <v>42.56</v>
      </c>
      <c r="O6" s="95">
        <v>46.3092053973014</v>
      </c>
      <c r="P6" s="53">
        <v>577</v>
      </c>
      <c r="Q6" s="53">
        <v>582</v>
      </c>
      <c r="R6" s="51">
        <v>26</v>
      </c>
      <c r="S6" s="51">
        <v>26</v>
      </c>
      <c r="T6" s="51">
        <v>0</v>
      </c>
      <c r="U6" s="51">
        <v>12</v>
      </c>
      <c r="V6" s="51">
        <v>7</v>
      </c>
      <c r="W6" s="51">
        <v>21</v>
      </c>
      <c r="X6" s="72">
        <f t="shared" si="0"/>
        <v>0.00859106529209622</v>
      </c>
      <c r="Y6" s="102"/>
      <c r="Z6" s="51" t="s">
        <v>43</v>
      </c>
      <c r="AA6" s="51">
        <v>750</v>
      </c>
      <c r="AB6" s="51">
        <v>2873</v>
      </c>
      <c r="AC6" s="83" t="str">
        <f>VLOOKUP(D6,Sheet1!B:E,4,0)</f>
        <v>录入“门店上缴款项”由个人自行上缴（温馨提示：有积分可抵积分，无积分及时到财务上缴，超时上缴，罚款会翻倍哦!)</v>
      </c>
    </row>
    <row r="7" spans="1:29">
      <c r="A7" s="51">
        <v>5</v>
      </c>
      <c r="B7" s="51">
        <v>12158</v>
      </c>
      <c r="C7" s="51" t="s">
        <v>522</v>
      </c>
      <c r="D7" s="51">
        <v>106399</v>
      </c>
      <c r="E7" s="52" t="s">
        <v>90</v>
      </c>
      <c r="F7" s="51" t="str">
        <f>VLOOKUP(D7,'[2]各门店员工动销考核（12.31）'!$D$1:$F$65536,3,0)</f>
        <v>西北片区</v>
      </c>
      <c r="G7" s="51">
        <v>0.8</v>
      </c>
      <c r="H7" s="95">
        <v>4.798301</v>
      </c>
      <c r="I7" s="95">
        <v>4.750601</v>
      </c>
      <c r="J7" s="95">
        <v>1.18498455752901</v>
      </c>
      <c r="K7" s="95">
        <v>1.03822486</v>
      </c>
      <c r="L7" s="51">
        <v>800</v>
      </c>
      <c r="M7" s="53">
        <v>716</v>
      </c>
      <c r="N7" s="95">
        <v>59.79</v>
      </c>
      <c r="O7" s="95">
        <v>66.3491759776536</v>
      </c>
      <c r="P7" s="53">
        <v>583</v>
      </c>
      <c r="Q7" s="53">
        <v>583</v>
      </c>
      <c r="R7" s="51">
        <v>28</v>
      </c>
      <c r="S7" s="51">
        <v>28</v>
      </c>
      <c r="T7" s="51">
        <v>0</v>
      </c>
      <c r="U7" s="51">
        <v>12</v>
      </c>
      <c r="V7" s="51">
        <v>12</v>
      </c>
      <c r="W7" s="51">
        <v>36</v>
      </c>
      <c r="X7" s="72">
        <f t="shared" si="0"/>
        <v>0</v>
      </c>
      <c r="Y7" s="102"/>
      <c r="Z7" s="51" t="s">
        <v>43</v>
      </c>
      <c r="AA7" s="51">
        <v>750</v>
      </c>
      <c r="AB7" s="51">
        <v>2664</v>
      </c>
      <c r="AC7" s="83" t="str">
        <f>VLOOKUP(D7,Sheet1!B:E,4,0)</f>
        <v>从工资扣除</v>
      </c>
    </row>
    <row r="8" spans="1:29">
      <c r="A8" s="51">
        <v>6</v>
      </c>
      <c r="B8" s="51">
        <v>11774</v>
      </c>
      <c r="C8" s="51" t="s">
        <v>350</v>
      </c>
      <c r="D8" s="51">
        <v>105910</v>
      </c>
      <c r="E8" s="52" t="s">
        <v>96</v>
      </c>
      <c r="F8" s="51" t="str">
        <f>VLOOKUP(D8,'[2]各门店员工动销考核（12.31）'!$D$1:$F$65536,3,0)</f>
        <v>东南片区</v>
      </c>
      <c r="G8" s="51">
        <v>0.5</v>
      </c>
      <c r="H8" s="95">
        <v>3.11043</v>
      </c>
      <c r="I8" s="95">
        <v>2.512145</v>
      </c>
      <c r="J8" s="95">
        <v>0.726838378300016</v>
      </c>
      <c r="K8" s="95">
        <v>0.64824832</v>
      </c>
      <c r="L8" s="51">
        <v>520</v>
      </c>
      <c r="M8" s="53">
        <v>465</v>
      </c>
      <c r="N8" s="95">
        <v>59.82</v>
      </c>
      <c r="O8" s="95">
        <v>54.024623655914</v>
      </c>
      <c r="P8" s="53">
        <v>399</v>
      </c>
      <c r="Q8" s="53">
        <v>379</v>
      </c>
      <c r="R8" s="51">
        <v>29</v>
      </c>
      <c r="S8" s="51">
        <v>30</v>
      </c>
      <c r="T8" s="51">
        <v>1</v>
      </c>
      <c r="U8" s="51">
        <v>12</v>
      </c>
      <c r="V8" s="51">
        <v>32</v>
      </c>
      <c r="W8" s="51">
        <v>36</v>
      </c>
      <c r="X8" s="72">
        <f t="shared" si="0"/>
        <v>-0.0527704485488127</v>
      </c>
      <c r="Y8" s="102"/>
      <c r="Z8" s="51" t="s">
        <v>43</v>
      </c>
      <c r="AA8" s="51">
        <v>750</v>
      </c>
      <c r="AB8" s="51">
        <v>2064</v>
      </c>
      <c r="AC8" s="83" t="str">
        <f>VLOOKUP(D8,Sheet1!B:E,4,0)</f>
        <v>录入“门店上缴款项”由个人自行上缴（温馨提示：有积分可抵积分，无积分及时到财务上缴，超时上缴，罚款会翻倍哦!)</v>
      </c>
    </row>
    <row r="9" spans="1:29">
      <c r="A9" s="51">
        <v>7</v>
      </c>
      <c r="B9" s="51">
        <v>12481</v>
      </c>
      <c r="C9" s="51" t="s">
        <v>109</v>
      </c>
      <c r="D9" s="51">
        <v>105396</v>
      </c>
      <c r="E9" s="52" t="s">
        <v>108</v>
      </c>
      <c r="F9" s="51" t="str">
        <f>VLOOKUP(D9,'[2]各门店员工动销考核（12.31）'!$D$1:$F$65536,3,0)</f>
        <v>东南片区</v>
      </c>
      <c r="G9" s="51">
        <v>0.5</v>
      </c>
      <c r="H9" s="95">
        <v>2.409965</v>
      </c>
      <c r="I9" s="95">
        <v>2.268171</v>
      </c>
      <c r="J9" s="95">
        <v>0.757553578774266</v>
      </c>
      <c r="K9" s="95">
        <v>0.72564517</v>
      </c>
      <c r="L9" s="51">
        <v>432</v>
      </c>
      <c r="M9" s="53">
        <v>411</v>
      </c>
      <c r="N9" s="95">
        <v>55.79</v>
      </c>
      <c r="O9" s="95">
        <v>55.1866423357664</v>
      </c>
      <c r="P9" s="53">
        <v>297</v>
      </c>
      <c r="Q9" s="53">
        <v>277</v>
      </c>
      <c r="R9" s="51">
        <v>28</v>
      </c>
      <c r="S9" s="51">
        <v>28</v>
      </c>
      <c r="T9" s="51">
        <v>0</v>
      </c>
      <c r="U9" s="51">
        <v>12</v>
      </c>
      <c r="V9" s="51">
        <v>32</v>
      </c>
      <c r="W9" s="51">
        <v>36</v>
      </c>
      <c r="X9" s="72">
        <f t="shared" si="0"/>
        <v>-0.0722021660649819</v>
      </c>
      <c r="Y9" s="102"/>
      <c r="Z9" s="51" t="s">
        <v>28</v>
      </c>
      <c r="AA9" s="51">
        <v>700</v>
      </c>
      <c r="AB9" s="51">
        <v>1909</v>
      </c>
      <c r="AC9" s="83" t="str">
        <f>VLOOKUP(D9,Sheet1!B:E,4,0)</f>
        <v>从工资扣除</v>
      </c>
    </row>
    <row r="10" spans="1:29">
      <c r="A10" s="51">
        <v>8</v>
      </c>
      <c r="B10" s="51">
        <v>11241</v>
      </c>
      <c r="C10" s="51" t="s">
        <v>121</v>
      </c>
      <c r="D10" s="51">
        <v>104838</v>
      </c>
      <c r="E10" s="52" t="s">
        <v>119</v>
      </c>
      <c r="F10" s="51" t="str">
        <f>VLOOKUP(D10,'[2]各门店员工动销考核（12.31）'!$D$1:$F$65536,3,0)</f>
        <v>城郊二片</v>
      </c>
      <c r="G10" s="51">
        <v>2.2</v>
      </c>
      <c r="H10" s="95">
        <v>3.948059</v>
      </c>
      <c r="I10" s="95">
        <v>2.816021</v>
      </c>
      <c r="J10" s="95">
        <v>0.98127155419597</v>
      </c>
      <c r="K10" s="95">
        <v>0.67239058</v>
      </c>
      <c r="L10" s="51">
        <v>581</v>
      </c>
      <c r="M10" s="53">
        <v>544</v>
      </c>
      <c r="N10" s="95">
        <v>67.75</v>
      </c>
      <c r="O10" s="95">
        <v>51.7650919117647</v>
      </c>
      <c r="P10" s="53">
        <v>518</v>
      </c>
      <c r="Q10" s="53">
        <v>497</v>
      </c>
      <c r="R10" s="51">
        <v>25</v>
      </c>
      <c r="S10" s="51">
        <v>27</v>
      </c>
      <c r="T10" s="51">
        <v>2</v>
      </c>
      <c r="U10" s="51">
        <v>6</v>
      </c>
      <c r="V10" s="51">
        <v>27</v>
      </c>
      <c r="W10" s="51">
        <v>36</v>
      </c>
      <c r="X10" s="72">
        <f t="shared" si="0"/>
        <v>-0.0422535211267606</v>
      </c>
      <c r="Y10" s="102"/>
      <c r="Z10" s="51" t="s">
        <v>43</v>
      </c>
      <c r="AA10" s="51">
        <v>750</v>
      </c>
      <c r="AB10" s="51">
        <v>2272</v>
      </c>
      <c r="AC10" s="83" t="str">
        <f>VLOOKUP(D10,Sheet1!B:E,4,0)</f>
        <v>从工资扣除</v>
      </c>
    </row>
    <row r="11" spans="1:29">
      <c r="A11" s="51">
        <v>9</v>
      </c>
      <c r="B11" s="51">
        <v>9841</v>
      </c>
      <c r="C11" s="51" t="s">
        <v>538</v>
      </c>
      <c r="D11" s="51">
        <v>104428</v>
      </c>
      <c r="E11" s="52" t="s">
        <v>137</v>
      </c>
      <c r="F11" s="51" t="str">
        <f>VLOOKUP(D11,'[2]各门店员工动销考核（12.31）'!$D$1:$F$65536,3,0)</f>
        <v>城郊二片</v>
      </c>
      <c r="G11" s="51">
        <v>2.2</v>
      </c>
      <c r="H11" s="95">
        <v>4.174172</v>
      </c>
      <c r="I11" s="95">
        <v>3.069033</v>
      </c>
      <c r="J11" s="95">
        <v>1.15836144443995</v>
      </c>
      <c r="K11" s="95">
        <v>0.8117779</v>
      </c>
      <c r="L11" s="51">
        <v>600</v>
      </c>
      <c r="M11" s="53">
        <v>505</v>
      </c>
      <c r="N11" s="95">
        <v>69.57</v>
      </c>
      <c r="O11" s="95">
        <v>60.7729306930693</v>
      </c>
      <c r="P11" s="53">
        <v>462</v>
      </c>
      <c r="Q11" s="53">
        <v>466</v>
      </c>
      <c r="R11" s="51">
        <v>27</v>
      </c>
      <c r="S11" s="51">
        <v>28</v>
      </c>
      <c r="T11" s="51">
        <v>1</v>
      </c>
      <c r="U11" s="51">
        <v>6</v>
      </c>
      <c r="V11" s="51">
        <v>2</v>
      </c>
      <c r="W11" s="51">
        <v>12</v>
      </c>
      <c r="X11" s="72">
        <f t="shared" si="0"/>
        <v>0.00858369098712446</v>
      </c>
      <c r="Y11" s="102"/>
      <c r="Z11" s="51" t="s">
        <v>43</v>
      </c>
      <c r="AA11" s="51">
        <v>750</v>
      </c>
      <c r="AB11" s="51">
        <v>2656</v>
      </c>
      <c r="AC11" s="83" t="str">
        <f>VLOOKUP(D11,Sheet1!B:E,4,0)</f>
        <v>从工资扣除</v>
      </c>
    </row>
    <row r="12" spans="1:29">
      <c r="A12" s="51">
        <v>10</v>
      </c>
      <c r="B12" s="51">
        <v>12454</v>
      </c>
      <c r="C12" s="51" t="s">
        <v>146</v>
      </c>
      <c r="D12" s="51">
        <v>103639</v>
      </c>
      <c r="E12" s="52" t="s">
        <v>143</v>
      </c>
      <c r="F12" s="51" t="str">
        <f>VLOOKUP(D12,'[2]各门店员工动销考核（12.31）'!$D$1:$F$65536,3,0)</f>
        <v>东南片区</v>
      </c>
      <c r="G12" s="51">
        <v>0.5</v>
      </c>
      <c r="H12" s="95">
        <v>2.177191</v>
      </c>
      <c r="I12" s="95">
        <v>1.856387</v>
      </c>
      <c r="J12" s="95">
        <v>0.622939005220029</v>
      </c>
      <c r="K12" s="95">
        <v>0.3684022</v>
      </c>
      <c r="L12" s="51">
        <v>510</v>
      </c>
      <c r="M12" s="53">
        <v>478</v>
      </c>
      <c r="N12" s="95">
        <v>42.69</v>
      </c>
      <c r="O12" s="95">
        <v>38.8365481171548</v>
      </c>
      <c r="P12" s="53">
        <v>396</v>
      </c>
      <c r="Q12" s="53">
        <v>401</v>
      </c>
      <c r="R12" s="51">
        <v>28</v>
      </c>
      <c r="S12" s="51">
        <v>30</v>
      </c>
      <c r="T12" s="51">
        <v>2</v>
      </c>
      <c r="U12" s="51">
        <v>12</v>
      </c>
      <c r="V12" s="51">
        <v>7</v>
      </c>
      <c r="W12" s="51">
        <v>21</v>
      </c>
      <c r="X12" s="72">
        <f t="shared" si="0"/>
        <v>0.0124688279301746</v>
      </c>
      <c r="Y12" s="102"/>
      <c r="Z12" s="51" t="s">
        <v>33</v>
      </c>
      <c r="AA12" s="51">
        <v>800</v>
      </c>
      <c r="AB12" s="51">
        <v>3204</v>
      </c>
      <c r="AC12" s="83" t="str">
        <f>VLOOKUP(D12,Sheet1!B:E,4,0)</f>
        <v>从工资扣除</v>
      </c>
    </row>
    <row r="13" spans="1:29">
      <c r="A13" s="51">
        <v>11</v>
      </c>
      <c r="B13" s="51">
        <v>11793</v>
      </c>
      <c r="C13" s="51" t="s">
        <v>483</v>
      </c>
      <c r="D13" s="51">
        <v>102935</v>
      </c>
      <c r="E13" s="52" t="s">
        <v>162</v>
      </c>
      <c r="F13" s="51" t="str">
        <f>VLOOKUP(D13,'[2]各门店员工动销考核（12.31）'!$D$1:$F$65536,3,0)</f>
        <v>城中片区</v>
      </c>
      <c r="G13" s="51">
        <v>1.5</v>
      </c>
      <c r="H13" s="95">
        <v>3.86414</v>
      </c>
      <c r="I13" s="95">
        <v>3.227321</v>
      </c>
      <c r="J13" s="95">
        <v>1.28493496162444</v>
      </c>
      <c r="K13" s="95">
        <v>0.97292135</v>
      </c>
      <c r="L13" s="51">
        <v>691</v>
      </c>
      <c r="M13" s="53">
        <v>602</v>
      </c>
      <c r="N13" s="95">
        <v>55.92</v>
      </c>
      <c r="O13" s="95">
        <v>53.6099833887043</v>
      </c>
      <c r="P13" s="53">
        <v>482</v>
      </c>
      <c r="Q13" s="53">
        <v>480</v>
      </c>
      <c r="R13" s="51">
        <v>26</v>
      </c>
      <c r="S13" s="51">
        <v>27</v>
      </c>
      <c r="T13" s="51">
        <v>1</v>
      </c>
      <c r="U13" s="51">
        <v>8</v>
      </c>
      <c r="V13" s="51">
        <v>10</v>
      </c>
      <c r="W13" s="51">
        <v>40</v>
      </c>
      <c r="X13" s="72">
        <f t="shared" si="0"/>
        <v>-0.00416666666666667</v>
      </c>
      <c r="Y13" s="102"/>
      <c r="Z13" s="51" t="s">
        <v>43</v>
      </c>
      <c r="AA13" s="51">
        <v>750</v>
      </c>
      <c r="AB13" s="51">
        <v>2920</v>
      </c>
      <c r="AC13" s="83" t="str">
        <f>VLOOKUP(D13,Sheet1!B:E,4,0)</f>
        <v>从工资扣除</v>
      </c>
    </row>
    <row r="14" spans="1:29">
      <c r="A14" s="51">
        <v>12</v>
      </c>
      <c r="B14" s="51">
        <v>11686</v>
      </c>
      <c r="C14" s="51" t="s">
        <v>185</v>
      </c>
      <c r="D14" s="51">
        <v>102565</v>
      </c>
      <c r="E14" s="52" t="s">
        <v>183</v>
      </c>
      <c r="F14" s="51" t="str">
        <f>VLOOKUP(D14,'[2]各门店员工动销考核（12.31）'!$D$1:$F$65536,3,0)</f>
        <v>西北片区</v>
      </c>
      <c r="G14" s="51">
        <v>1.5</v>
      </c>
      <c r="H14" s="95">
        <v>5.993355</v>
      </c>
      <c r="I14" s="95">
        <v>5.283812</v>
      </c>
      <c r="J14" s="95">
        <v>1.72341495870598</v>
      </c>
      <c r="K14" s="95">
        <v>1.41427638</v>
      </c>
      <c r="L14" s="51">
        <v>993</v>
      </c>
      <c r="M14" s="53">
        <v>906</v>
      </c>
      <c r="N14" s="95">
        <v>60.36</v>
      </c>
      <c r="O14" s="95">
        <v>58.3202207505519</v>
      </c>
      <c r="P14" s="53">
        <v>657</v>
      </c>
      <c r="Q14" s="53">
        <v>664</v>
      </c>
      <c r="R14" s="51">
        <v>28</v>
      </c>
      <c r="S14" s="51">
        <v>30</v>
      </c>
      <c r="T14" s="51">
        <v>2</v>
      </c>
      <c r="U14" s="51">
        <v>8</v>
      </c>
      <c r="V14" s="51">
        <v>1</v>
      </c>
      <c r="W14" s="51">
        <v>5</v>
      </c>
      <c r="X14" s="72">
        <f t="shared" si="0"/>
        <v>0.0105421686746988</v>
      </c>
      <c r="Y14" s="102"/>
      <c r="Z14" s="51" t="s">
        <v>33</v>
      </c>
      <c r="AA14" s="51">
        <v>800</v>
      </c>
      <c r="AB14" s="51">
        <v>3627</v>
      </c>
      <c r="AC14" s="83" t="str">
        <f>VLOOKUP(D14,Sheet1!B:E,4,0)</f>
        <v>从工资扣除</v>
      </c>
    </row>
    <row r="15" spans="1:29">
      <c r="A15" s="51">
        <v>13</v>
      </c>
      <c r="B15" s="51">
        <v>11871</v>
      </c>
      <c r="C15" s="51" t="s">
        <v>228</v>
      </c>
      <c r="D15" s="51">
        <v>102565</v>
      </c>
      <c r="E15" s="52" t="s">
        <v>183</v>
      </c>
      <c r="F15" s="51" t="str">
        <f>VLOOKUP(D15,'[2]各门店员工动销考核（12.31）'!$D$1:$F$65536,3,0)</f>
        <v>西北片区</v>
      </c>
      <c r="G15" s="51">
        <v>0.5</v>
      </c>
      <c r="H15" s="95">
        <v>5.465395</v>
      </c>
      <c r="I15" s="95">
        <v>4.53395</v>
      </c>
      <c r="J15" s="95">
        <v>1.63570901425295</v>
      </c>
      <c r="K15" s="95">
        <v>1.24511321</v>
      </c>
      <c r="L15" s="51">
        <v>1184</v>
      </c>
      <c r="M15" s="53">
        <v>895</v>
      </c>
      <c r="N15" s="95">
        <v>46.16</v>
      </c>
      <c r="O15" s="95">
        <v>50.6586592178771</v>
      </c>
      <c r="P15" s="53">
        <v>718</v>
      </c>
      <c r="Q15" s="53">
        <v>636</v>
      </c>
      <c r="R15" s="51">
        <v>29</v>
      </c>
      <c r="S15" s="51">
        <v>30</v>
      </c>
      <c r="T15" s="51">
        <v>1</v>
      </c>
      <c r="U15" s="51">
        <v>12</v>
      </c>
      <c r="V15" s="51">
        <v>94</v>
      </c>
      <c r="W15" s="51">
        <v>48</v>
      </c>
      <c r="X15" s="72">
        <f t="shared" si="0"/>
        <v>-0.128930817610063</v>
      </c>
      <c r="Y15" s="102"/>
      <c r="Z15" s="51" t="s">
        <v>33</v>
      </c>
      <c r="AA15" s="51">
        <v>800</v>
      </c>
      <c r="AB15" s="51">
        <v>3627</v>
      </c>
      <c r="AC15" s="83" t="str">
        <f>VLOOKUP(D15,Sheet1!B:E,4,0)</f>
        <v>从工资扣除</v>
      </c>
    </row>
    <row r="16" spans="1:29">
      <c r="A16" s="51">
        <v>14</v>
      </c>
      <c r="B16" s="51">
        <v>11880</v>
      </c>
      <c r="C16" s="51" t="s">
        <v>188</v>
      </c>
      <c r="D16" s="51">
        <v>102565</v>
      </c>
      <c r="E16" s="52" t="s">
        <v>183</v>
      </c>
      <c r="F16" s="51" t="str">
        <f>VLOOKUP(D16,'[2]各门店员工动销考核（12.31）'!$D$1:$F$65536,3,0)</f>
        <v>西北片区</v>
      </c>
      <c r="G16" s="51">
        <v>0.5</v>
      </c>
      <c r="H16" s="95">
        <v>4.971005</v>
      </c>
      <c r="I16" s="95">
        <v>4.527503</v>
      </c>
      <c r="J16" s="95">
        <v>1.36572279221701</v>
      </c>
      <c r="K16" s="95">
        <v>1.25490928</v>
      </c>
      <c r="L16" s="51">
        <v>875</v>
      </c>
      <c r="M16" s="53">
        <v>838</v>
      </c>
      <c r="N16" s="95">
        <v>56.81</v>
      </c>
      <c r="O16" s="95">
        <v>54.0274821002387</v>
      </c>
      <c r="P16" s="53">
        <v>578</v>
      </c>
      <c r="Q16" s="53">
        <v>588</v>
      </c>
      <c r="R16" s="51">
        <v>26</v>
      </c>
      <c r="S16" s="51">
        <v>28</v>
      </c>
      <c r="T16" s="51">
        <v>2</v>
      </c>
      <c r="U16" s="51">
        <v>12</v>
      </c>
      <c r="V16" s="51">
        <v>2</v>
      </c>
      <c r="W16" s="51">
        <v>6</v>
      </c>
      <c r="X16" s="72">
        <f t="shared" si="0"/>
        <v>0.0170068027210884</v>
      </c>
      <c r="Y16" s="102"/>
      <c r="Z16" s="51" t="s">
        <v>33</v>
      </c>
      <c r="AA16" s="51">
        <v>800</v>
      </c>
      <c r="AB16" s="51">
        <v>3627</v>
      </c>
      <c r="AC16" s="83" t="str">
        <f>VLOOKUP(D16,Sheet1!B:E,4,0)</f>
        <v>从工资扣除</v>
      </c>
    </row>
    <row r="17" spans="1:29">
      <c r="A17" s="51">
        <v>15</v>
      </c>
      <c r="B17" s="51">
        <v>12479</v>
      </c>
      <c r="C17" s="51" t="s">
        <v>473</v>
      </c>
      <c r="D17" s="51">
        <v>102565</v>
      </c>
      <c r="E17" s="52" t="s">
        <v>183</v>
      </c>
      <c r="F17" s="51" t="str">
        <f>VLOOKUP(D17,'[2]各门店员工动销考核（12.31）'!$D$1:$F$65536,3,0)</f>
        <v>西北片区</v>
      </c>
      <c r="G17" s="51">
        <v>0.5</v>
      </c>
      <c r="H17" s="95">
        <v>2.211812</v>
      </c>
      <c r="I17" s="95">
        <v>1.672469</v>
      </c>
      <c r="J17" s="95">
        <v>0.498332122639979</v>
      </c>
      <c r="K17" s="95">
        <v>0.37674321</v>
      </c>
      <c r="L17" s="51">
        <v>657</v>
      </c>
      <c r="M17" s="53">
        <v>504</v>
      </c>
      <c r="N17" s="95">
        <v>33.38</v>
      </c>
      <c r="O17" s="95">
        <v>33.1839087301587</v>
      </c>
      <c r="P17" s="53">
        <v>434</v>
      </c>
      <c r="Q17" s="53">
        <v>418</v>
      </c>
      <c r="R17" s="51">
        <v>25</v>
      </c>
      <c r="S17" s="51">
        <v>26</v>
      </c>
      <c r="T17" s="51">
        <v>1</v>
      </c>
      <c r="U17" s="51">
        <v>12</v>
      </c>
      <c r="V17" s="51">
        <v>28</v>
      </c>
      <c r="W17" s="51">
        <v>18</v>
      </c>
      <c r="X17" s="72">
        <f t="shared" si="0"/>
        <v>-0.0382775119617225</v>
      </c>
      <c r="Y17" s="103" t="s">
        <v>474</v>
      </c>
      <c r="Z17" s="51" t="s">
        <v>33</v>
      </c>
      <c r="AA17" s="51">
        <v>800</v>
      </c>
      <c r="AB17" s="51">
        <v>3627</v>
      </c>
      <c r="AC17" s="83" t="str">
        <f>VLOOKUP(D17,Sheet1!B:E,4,0)</f>
        <v>从工资扣除</v>
      </c>
    </row>
    <row r="18" spans="1:29">
      <c r="A18" s="51">
        <v>16</v>
      </c>
      <c r="B18" s="51">
        <v>12410</v>
      </c>
      <c r="C18" s="51" t="s">
        <v>377</v>
      </c>
      <c r="D18" s="51">
        <v>102564</v>
      </c>
      <c r="E18" s="52" t="s">
        <v>192</v>
      </c>
      <c r="F18" s="51" t="str">
        <f>VLOOKUP(D18,'[2]各门店员工动销考核（12.31）'!$D$1:$F$65536,3,0)</f>
        <v>邛崃片区</v>
      </c>
      <c r="G18" s="51">
        <v>0.5</v>
      </c>
      <c r="H18" s="95">
        <v>2.808725</v>
      </c>
      <c r="I18" s="95">
        <v>2.666683</v>
      </c>
      <c r="J18" s="95">
        <v>0.860692457136018</v>
      </c>
      <c r="K18" s="95">
        <v>0.70945284</v>
      </c>
      <c r="L18" s="51">
        <v>562</v>
      </c>
      <c r="M18" s="53">
        <v>495</v>
      </c>
      <c r="N18" s="95">
        <v>49.98</v>
      </c>
      <c r="O18" s="95">
        <v>53.8723838383838</v>
      </c>
      <c r="P18" s="53">
        <v>461</v>
      </c>
      <c r="Q18" s="53">
        <v>445</v>
      </c>
      <c r="R18" s="51">
        <v>29</v>
      </c>
      <c r="S18" s="51">
        <v>29</v>
      </c>
      <c r="T18" s="51">
        <v>0</v>
      </c>
      <c r="U18" s="51">
        <v>12</v>
      </c>
      <c r="V18" s="51">
        <v>28</v>
      </c>
      <c r="W18" s="51">
        <v>36</v>
      </c>
      <c r="X18" s="72">
        <f t="shared" si="0"/>
        <v>-0.0359550561797753</v>
      </c>
      <c r="Y18" s="102"/>
      <c r="Z18" s="51" t="s">
        <v>43</v>
      </c>
      <c r="AA18" s="51">
        <v>750</v>
      </c>
      <c r="AB18" s="51">
        <v>2261</v>
      </c>
      <c r="AC18" s="83" t="str">
        <f>VLOOKUP(D18,Sheet1!B:E,4,0)</f>
        <v>从工资扣除</v>
      </c>
    </row>
    <row r="19" spans="1:29">
      <c r="A19" s="51">
        <v>17</v>
      </c>
      <c r="B19" s="51">
        <v>4086</v>
      </c>
      <c r="C19" s="51" t="s">
        <v>386</v>
      </c>
      <c r="D19" s="51">
        <v>103198</v>
      </c>
      <c r="E19" s="52" t="s">
        <v>154</v>
      </c>
      <c r="F19" s="51" t="str">
        <f>VLOOKUP(D19,'[2]各门店员工动销考核（12.31）'!$D$1:$F$65536,3,0)</f>
        <v>西北片区</v>
      </c>
      <c r="G19" s="51">
        <v>10.2</v>
      </c>
      <c r="H19" s="95">
        <v>9.038289</v>
      </c>
      <c r="I19" s="95">
        <v>7.46637</v>
      </c>
      <c r="J19" s="95">
        <v>1.95626261688262</v>
      </c>
      <c r="K19" s="95">
        <v>1.43784574</v>
      </c>
      <c r="L19" s="51">
        <v>1213</v>
      </c>
      <c r="M19" s="53">
        <v>1018</v>
      </c>
      <c r="N19" s="95">
        <v>74.51</v>
      </c>
      <c r="O19" s="95">
        <v>73.3435166994106</v>
      </c>
      <c r="P19" s="53">
        <v>726</v>
      </c>
      <c r="Q19" s="53">
        <v>704</v>
      </c>
      <c r="R19" s="51">
        <v>27</v>
      </c>
      <c r="S19" s="51">
        <v>31</v>
      </c>
      <c r="T19" s="51">
        <v>4</v>
      </c>
      <c r="U19" s="51">
        <v>6</v>
      </c>
      <c r="V19" s="51">
        <v>28</v>
      </c>
      <c r="W19" s="51">
        <v>36</v>
      </c>
      <c r="X19" s="72">
        <f t="shared" si="0"/>
        <v>-0.03125</v>
      </c>
      <c r="Y19" s="102"/>
      <c r="Z19" s="51" t="s">
        <v>94</v>
      </c>
      <c r="AA19" s="51">
        <v>850</v>
      </c>
      <c r="AB19" s="51">
        <v>4227</v>
      </c>
      <c r="AC19" s="83" t="str">
        <f>VLOOKUP(D19,Sheet1!B:E,4,0)</f>
        <v>从工资扣除</v>
      </c>
    </row>
    <row r="20" spans="1:29">
      <c r="A20" s="51">
        <v>18</v>
      </c>
      <c r="B20" s="51">
        <v>11866</v>
      </c>
      <c r="C20" s="51" t="s">
        <v>489</v>
      </c>
      <c r="D20" s="51">
        <v>101453</v>
      </c>
      <c r="E20" s="52" t="s">
        <v>208</v>
      </c>
      <c r="F20" s="51" t="str">
        <f>VLOOKUP(D20,'[2]各门店员工动销考核（12.31）'!$D$1:$F$65536,3,0)</f>
        <v>城郊二片</v>
      </c>
      <c r="G20" s="51">
        <v>0.5</v>
      </c>
      <c r="H20" s="95">
        <v>4.813902</v>
      </c>
      <c r="I20" s="95">
        <v>4.269164</v>
      </c>
      <c r="J20" s="95">
        <v>1.58923083814298</v>
      </c>
      <c r="K20" s="95">
        <v>1.32322223</v>
      </c>
      <c r="L20" s="51">
        <v>881</v>
      </c>
      <c r="M20" s="53">
        <v>708</v>
      </c>
      <c r="N20" s="95">
        <v>54.64</v>
      </c>
      <c r="O20" s="95">
        <v>60.2989265536723</v>
      </c>
      <c r="P20" s="53">
        <v>596</v>
      </c>
      <c r="Q20" s="53">
        <v>594</v>
      </c>
      <c r="R20" s="51">
        <v>28</v>
      </c>
      <c r="S20" s="51">
        <v>29</v>
      </c>
      <c r="T20" s="51">
        <v>1</v>
      </c>
      <c r="U20" s="51">
        <v>12</v>
      </c>
      <c r="V20" s="51">
        <v>14</v>
      </c>
      <c r="W20" s="51">
        <v>36</v>
      </c>
      <c r="X20" s="72">
        <f t="shared" si="0"/>
        <v>-0.00336700336700337</v>
      </c>
      <c r="Y20" s="102"/>
      <c r="Z20" s="51" t="s">
        <v>33</v>
      </c>
      <c r="AA20" s="51">
        <v>800</v>
      </c>
      <c r="AB20" s="51">
        <v>3315</v>
      </c>
      <c r="AC20" s="83" t="str">
        <f>VLOOKUP(D20,Sheet1!B:E,4,0)</f>
        <v>从工资扣除</v>
      </c>
    </row>
    <row r="21" spans="1:29">
      <c r="A21" s="51">
        <v>19</v>
      </c>
      <c r="B21" s="51">
        <v>4518</v>
      </c>
      <c r="C21" s="51" t="s">
        <v>211</v>
      </c>
      <c r="D21" s="51">
        <v>101453</v>
      </c>
      <c r="E21" s="52" t="s">
        <v>208</v>
      </c>
      <c r="F21" s="51" t="str">
        <f>VLOOKUP(D21,'[2]各门店员工动销考核（12.31）'!$D$1:$F$65536,3,0)</f>
        <v>城郊二片</v>
      </c>
      <c r="G21" s="51">
        <v>8.5</v>
      </c>
      <c r="H21" s="95">
        <v>7.50168</v>
      </c>
      <c r="I21" s="95">
        <v>6.540198</v>
      </c>
      <c r="J21" s="95">
        <v>2.15689160188001</v>
      </c>
      <c r="K21" s="95">
        <v>1.72150783</v>
      </c>
      <c r="L21" s="51">
        <v>996</v>
      </c>
      <c r="M21" s="53">
        <v>818</v>
      </c>
      <c r="N21" s="95">
        <v>75.03</v>
      </c>
      <c r="O21" s="95">
        <v>79.9535207823961</v>
      </c>
      <c r="P21" s="53">
        <v>687</v>
      </c>
      <c r="Q21" s="53">
        <v>630</v>
      </c>
      <c r="R21" s="51">
        <v>29</v>
      </c>
      <c r="S21" s="51">
        <v>30</v>
      </c>
      <c r="T21" s="51">
        <v>1</v>
      </c>
      <c r="U21" s="51">
        <v>6</v>
      </c>
      <c r="V21" s="51">
        <v>63</v>
      </c>
      <c r="W21" s="51">
        <v>48</v>
      </c>
      <c r="X21" s="72">
        <f t="shared" si="0"/>
        <v>-0.0904761904761905</v>
      </c>
      <c r="Y21" s="102"/>
      <c r="Z21" s="51" t="s">
        <v>33</v>
      </c>
      <c r="AA21" s="51">
        <v>800</v>
      </c>
      <c r="AB21" s="51">
        <v>3315</v>
      </c>
      <c r="AC21" s="83" t="str">
        <f>VLOOKUP(D21,Sheet1!B:E,4,0)</f>
        <v>从工资扣除</v>
      </c>
    </row>
    <row r="22" spans="1:29">
      <c r="A22" s="51">
        <v>20</v>
      </c>
      <c r="B22" s="51">
        <v>10900</v>
      </c>
      <c r="C22" s="51" t="s">
        <v>212</v>
      </c>
      <c r="D22" s="51">
        <v>754</v>
      </c>
      <c r="E22" s="52" t="s">
        <v>213</v>
      </c>
      <c r="F22" s="51" t="str">
        <f>VLOOKUP(D22,'[2]各门店员工动销考核（12.31）'!$D$1:$F$65536,3,0)</f>
        <v>城郊二片</v>
      </c>
      <c r="G22" s="51">
        <v>2.5</v>
      </c>
      <c r="H22" s="95">
        <v>6.315784</v>
      </c>
      <c r="I22" s="95">
        <v>5.6177</v>
      </c>
      <c r="J22" s="95">
        <v>1.62792763999998</v>
      </c>
      <c r="K22" s="95">
        <v>1.36729097</v>
      </c>
      <c r="L22" s="51">
        <v>965</v>
      </c>
      <c r="M22" s="53">
        <v>827</v>
      </c>
      <c r="N22" s="95">
        <v>65.45</v>
      </c>
      <c r="O22" s="95">
        <v>67.9286577992745</v>
      </c>
      <c r="P22" s="53">
        <v>643</v>
      </c>
      <c r="Q22" s="53">
        <v>561</v>
      </c>
      <c r="R22" s="51">
        <v>28</v>
      </c>
      <c r="S22" s="51">
        <v>30</v>
      </c>
      <c r="T22" s="51">
        <v>2</v>
      </c>
      <c r="U22" s="51">
        <v>6</v>
      </c>
      <c r="V22" s="51">
        <v>88</v>
      </c>
      <c r="W22" s="51">
        <v>48</v>
      </c>
      <c r="X22" s="72">
        <f t="shared" si="0"/>
        <v>-0.146167557932264</v>
      </c>
      <c r="Y22" s="102"/>
      <c r="Z22" s="51" t="s">
        <v>33</v>
      </c>
      <c r="AA22" s="51">
        <v>800</v>
      </c>
      <c r="AB22" s="51">
        <v>3538</v>
      </c>
      <c r="AC22" s="83" t="str">
        <f>VLOOKUP(D22,Sheet1!B:E,4,0)</f>
        <v>录入“门店上缴款项”由个人自行上缴（温馨提示：有积分可抵积分，无积分及时到财务上缴，超时上缴，罚款会翻倍哦!)</v>
      </c>
    </row>
    <row r="23" spans="1:29">
      <c r="A23" s="51">
        <v>21</v>
      </c>
      <c r="B23" s="51">
        <v>11120</v>
      </c>
      <c r="C23" s="51" t="s">
        <v>430</v>
      </c>
      <c r="D23" s="51">
        <v>753</v>
      </c>
      <c r="E23" s="52" t="s">
        <v>220</v>
      </c>
      <c r="F23" s="51" t="str">
        <f>VLOOKUP(D23,'[2]各门店员工动销考核（12.31）'!$D$1:$F$65536,3,0)</f>
        <v>东南片区</v>
      </c>
      <c r="G23" s="51">
        <v>1.5</v>
      </c>
      <c r="H23" s="95">
        <v>4.202521</v>
      </c>
      <c r="I23" s="95">
        <v>3.853566</v>
      </c>
      <c r="J23" s="95">
        <v>1.21979005940398</v>
      </c>
      <c r="K23" s="95">
        <v>0.88801814</v>
      </c>
      <c r="L23" s="51">
        <v>494</v>
      </c>
      <c r="M23" s="53">
        <v>478</v>
      </c>
      <c r="N23" s="95">
        <v>85.07</v>
      </c>
      <c r="O23" s="95">
        <v>80.6185355648536</v>
      </c>
      <c r="P23" s="53">
        <v>443</v>
      </c>
      <c r="Q23" s="53">
        <v>434</v>
      </c>
      <c r="R23" s="51">
        <v>27</v>
      </c>
      <c r="S23" s="51">
        <v>29</v>
      </c>
      <c r="T23" s="51">
        <v>2</v>
      </c>
      <c r="U23" s="51">
        <v>8</v>
      </c>
      <c r="V23" s="51">
        <v>17</v>
      </c>
      <c r="W23" s="51">
        <v>40</v>
      </c>
      <c r="X23" s="72">
        <f t="shared" si="0"/>
        <v>-0.0207373271889401</v>
      </c>
      <c r="Y23" s="102"/>
      <c r="Z23" s="51" t="s">
        <v>28</v>
      </c>
      <c r="AA23" s="51">
        <v>700</v>
      </c>
      <c r="AB23" s="51">
        <v>1515</v>
      </c>
      <c r="AC23" s="83" t="str">
        <f>VLOOKUP(D23,Sheet1!B:E,4,0)</f>
        <v>从工资扣除</v>
      </c>
    </row>
    <row r="24" spans="1:29">
      <c r="A24" s="51">
        <v>22</v>
      </c>
      <c r="B24" s="51">
        <v>12054</v>
      </c>
      <c r="C24" s="51" t="s">
        <v>327</v>
      </c>
      <c r="D24" s="51">
        <v>752</v>
      </c>
      <c r="E24" s="52" t="s">
        <v>226</v>
      </c>
      <c r="F24" s="51" t="str">
        <f>VLOOKUP(D24,'[2]各门店员工动销考核（12.31）'!$D$1:$F$65536,3,0)</f>
        <v>西北片区</v>
      </c>
      <c r="G24" s="51">
        <v>0.9</v>
      </c>
      <c r="H24" s="95">
        <v>3.777645</v>
      </c>
      <c r="I24" s="95">
        <v>2.800235</v>
      </c>
      <c r="J24" s="95">
        <v>0.838565915009011</v>
      </c>
      <c r="K24" s="95">
        <v>0.65480865</v>
      </c>
      <c r="L24" s="51">
        <v>650</v>
      </c>
      <c r="M24" s="53">
        <v>505</v>
      </c>
      <c r="N24" s="95">
        <v>58.12</v>
      </c>
      <c r="O24" s="95">
        <v>55.450198019802</v>
      </c>
      <c r="P24" s="53">
        <v>480</v>
      </c>
      <c r="Q24" s="53">
        <v>451</v>
      </c>
      <c r="R24" s="51">
        <v>28</v>
      </c>
      <c r="S24" s="51">
        <v>30</v>
      </c>
      <c r="T24" s="51">
        <v>2</v>
      </c>
      <c r="U24" s="51">
        <v>12</v>
      </c>
      <c r="V24" s="51">
        <v>41</v>
      </c>
      <c r="W24" s="51">
        <v>36</v>
      </c>
      <c r="X24" s="72">
        <f t="shared" si="0"/>
        <v>-0.0643015521064302</v>
      </c>
      <c r="Y24" s="102"/>
      <c r="Z24" s="51" t="s">
        <v>28</v>
      </c>
      <c r="AA24" s="51">
        <v>700</v>
      </c>
      <c r="AB24" s="51">
        <v>1864</v>
      </c>
      <c r="AC24" s="83" t="str">
        <f>VLOOKUP(D24,Sheet1!B:E,4,0)</f>
        <v>从工资扣除</v>
      </c>
    </row>
    <row r="25" spans="1:29">
      <c r="A25" s="51">
        <v>23</v>
      </c>
      <c r="B25" s="51">
        <v>12254</v>
      </c>
      <c r="C25" s="51" t="s">
        <v>262</v>
      </c>
      <c r="D25" s="51">
        <v>750</v>
      </c>
      <c r="E25" s="52" t="s">
        <v>231</v>
      </c>
      <c r="F25" s="51" t="str">
        <f>VLOOKUP(D25,'[2]各门店员工动销考核（12.31）'!$D$1:$F$65536,3,0)</f>
        <v>东南片区</v>
      </c>
      <c r="G25" s="51">
        <v>0.7</v>
      </c>
      <c r="H25" s="95">
        <v>11.720667</v>
      </c>
      <c r="I25" s="95">
        <v>8.49377</v>
      </c>
      <c r="J25" s="95">
        <v>3.73844647871751</v>
      </c>
      <c r="K25" s="95">
        <v>2.6243679</v>
      </c>
      <c r="L25" s="51">
        <v>1384</v>
      </c>
      <c r="M25" s="53">
        <v>1095</v>
      </c>
      <c r="N25" s="95">
        <v>84.18</v>
      </c>
      <c r="O25" s="95">
        <v>77.5686757990868</v>
      </c>
      <c r="P25" s="53">
        <v>746</v>
      </c>
      <c r="Q25" s="53">
        <v>679</v>
      </c>
      <c r="R25" s="51">
        <v>27</v>
      </c>
      <c r="S25" s="51">
        <v>27</v>
      </c>
      <c r="T25" s="51">
        <v>0</v>
      </c>
      <c r="U25" s="51">
        <v>12</v>
      </c>
      <c r="V25" s="51">
        <v>79</v>
      </c>
      <c r="W25" s="51">
        <v>48</v>
      </c>
      <c r="X25" s="72">
        <f t="shared" si="0"/>
        <v>-0.0986745213549337</v>
      </c>
      <c r="Y25" s="102"/>
      <c r="Z25" s="51" t="s">
        <v>49</v>
      </c>
      <c r="AA25" s="51">
        <v>950</v>
      </c>
      <c r="AB25" s="51">
        <v>9559</v>
      </c>
      <c r="AC25" s="83" t="str">
        <f>VLOOKUP(D25,Sheet1!B:E,4,0)</f>
        <v>从工资扣除</v>
      </c>
    </row>
    <row r="26" spans="1:29">
      <c r="A26" s="51">
        <v>24</v>
      </c>
      <c r="B26" s="51">
        <v>6505</v>
      </c>
      <c r="C26" s="51" t="s">
        <v>360</v>
      </c>
      <c r="D26" s="51">
        <v>704</v>
      </c>
      <c r="E26" s="52" t="s">
        <v>197</v>
      </c>
      <c r="F26" s="51" t="str">
        <f>VLOOKUP(D26,'[2]各门店员工动销考核（12.31）'!$D$1:$F$65536,3,0)</f>
        <v>城郊二片</v>
      </c>
      <c r="G26" s="51">
        <v>8.3</v>
      </c>
      <c r="H26" s="95">
        <v>5.316478</v>
      </c>
      <c r="I26" s="95">
        <v>3.355144</v>
      </c>
      <c r="J26" s="95">
        <v>1.43390729742551</v>
      </c>
      <c r="K26" s="95">
        <v>0.84276161</v>
      </c>
      <c r="L26" s="51">
        <v>799</v>
      </c>
      <c r="M26" s="53">
        <v>687</v>
      </c>
      <c r="N26" s="95">
        <v>66.36</v>
      </c>
      <c r="O26" s="95">
        <v>48.8376128093159</v>
      </c>
      <c r="P26" s="53">
        <v>669</v>
      </c>
      <c r="Q26" s="53">
        <v>639</v>
      </c>
      <c r="R26" s="51">
        <v>26</v>
      </c>
      <c r="S26" s="51">
        <v>30</v>
      </c>
      <c r="T26" s="51">
        <v>4</v>
      </c>
      <c r="U26" s="51">
        <v>6</v>
      </c>
      <c r="V26" s="51">
        <v>36</v>
      </c>
      <c r="W26" s="51">
        <v>36</v>
      </c>
      <c r="X26" s="72">
        <f t="shared" si="0"/>
        <v>-0.0469483568075117</v>
      </c>
      <c r="Y26" s="102"/>
      <c r="Z26" s="51" t="s">
        <v>28</v>
      </c>
      <c r="AA26" s="51">
        <v>700</v>
      </c>
      <c r="AB26" s="51">
        <v>1850</v>
      </c>
      <c r="AC26" s="83" t="str">
        <f>VLOOKUP(D26,Sheet1!B:E,4,0)</f>
        <v>从工资扣除</v>
      </c>
    </row>
    <row r="27" spans="1:29">
      <c r="A27" s="51">
        <v>25</v>
      </c>
      <c r="B27" s="51">
        <v>4033</v>
      </c>
      <c r="C27" s="51" t="s">
        <v>240</v>
      </c>
      <c r="D27" s="51">
        <v>750</v>
      </c>
      <c r="E27" s="52" t="s">
        <v>231</v>
      </c>
      <c r="F27" s="51" t="str">
        <f>VLOOKUP(D27,'[2]各门店员工动销考核（12.31）'!$D$1:$F$65536,3,0)</f>
        <v>东南片区</v>
      </c>
      <c r="G27" s="51">
        <v>11.5</v>
      </c>
      <c r="H27" s="95">
        <v>17.828924</v>
      </c>
      <c r="I27" s="95">
        <v>13.00312</v>
      </c>
      <c r="J27" s="95">
        <v>5.88044501232923</v>
      </c>
      <c r="K27" s="95">
        <v>3.96507546</v>
      </c>
      <c r="L27" s="51">
        <v>1272</v>
      </c>
      <c r="M27" s="53">
        <v>977</v>
      </c>
      <c r="N27" s="95">
        <v>140.16</v>
      </c>
      <c r="O27" s="95">
        <v>133.092323439099</v>
      </c>
      <c r="P27" s="53">
        <v>735</v>
      </c>
      <c r="Q27" s="53">
        <v>653</v>
      </c>
      <c r="R27" s="51">
        <v>27</v>
      </c>
      <c r="S27" s="51">
        <v>27</v>
      </c>
      <c r="T27" s="51">
        <v>0</v>
      </c>
      <c r="U27" s="51">
        <v>6</v>
      </c>
      <c r="V27" s="51">
        <v>88</v>
      </c>
      <c r="W27" s="51">
        <v>48</v>
      </c>
      <c r="X27" s="72">
        <f t="shared" si="0"/>
        <v>-0.125574272588055</v>
      </c>
      <c r="Y27" s="102"/>
      <c r="Z27" s="51" t="s">
        <v>49</v>
      </c>
      <c r="AA27" s="51">
        <v>950</v>
      </c>
      <c r="AB27" s="51">
        <v>9559</v>
      </c>
      <c r="AC27" s="83" t="str">
        <f>VLOOKUP(D27,Sheet1!B:E,4,0)</f>
        <v>从工资扣除</v>
      </c>
    </row>
    <row r="28" spans="1:29">
      <c r="A28" s="51">
        <v>26</v>
      </c>
      <c r="B28" s="51">
        <v>7947</v>
      </c>
      <c r="C28" s="51" t="s">
        <v>442</v>
      </c>
      <c r="D28" s="51">
        <v>549</v>
      </c>
      <c r="E28" s="52" t="s">
        <v>441</v>
      </c>
      <c r="F28" s="51" t="str">
        <f>VLOOKUP(D28,'[2]各门店员工动销考核（12.31）'!$D$1:$F$65536,3,0)</f>
        <v>大邑片区</v>
      </c>
      <c r="G28" s="51">
        <v>6.5</v>
      </c>
      <c r="H28" s="95">
        <v>4.306597</v>
      </c>
      <c r="I28" s="95">
        <v>3.364956</v>
      </c>
      <c r="J28" s="95">
        <v>1.17588845783898</v>
      </c>
      <c r="K28" s="95">
        <v>0.80914733</v>
      </c>
      <c r="L28" s="51">
        <v>456</v>
      </c>
      <c r="M28" s="53">
        <v>459</v>
      </c>
      <c r="N28" s="95">
        <v>94.44</v>
      </c>
      <c r="O28" s="95">
        <v>73.3105882352941</v>
      </c>
      <c r="P28" s="53">
        <v>450</v>
      </c>
      <c r="Q28" s="53">
        <v>441</v>
      </c>
      <c r="R28" s="51">
        <v>21</v>
      </c>
      <c r="S28" s="51">
        <v>25</v>
      </c>
      <c r="T28" s="51">
        <v>4</v>
      </c>
      <c r="U28" s="51">
        <v>6</v>
      </c>
      <c r="V28" s="51">
        <v>15</v>
      </c>
      <c r="W28" s="51">
        <v>36</v>
      </c>
      <c r="X28" s="72">
        <f t="shared" si="0"/>
        <v>-0.0204081632653061</v>
      </c>
      <c r="Y28" s="102"/>
      <c r="Z28" s="51" t="s">
        <v>43</v>
      </c>
      <c r="AA28" s="51">
        <v>750</v>
      </c>
      <c r="AB28" s="51">
        <v>2031</v>
      </c>
      <c r="AC28" s="83" t="str">
        <f>VLOOKUP(D28,Sheet1!B:E,4,0)</f>
        <v>从工资扣除</v>
      </c>
    </row>
    <row r="29" spans="1:29">
      <c r="A29" s="51">
        <v>27</v>
      </c>
      <c r="B29" s="51">
        <v>10907</v>
      </c>
      <c r="C29" s="51" t="s">
        <v>236</v>
      </c>
      <c r="D29" s="51">
        <v>747</v>
      </c>
      <c r="E29" s="52" t="s">
        <v>237</v>
      </c>
      <c r="F29" s="51" t="str">
        <f>VLOOKUP(D29,'[2]各门店员工动销考核（12.31）'!$D$1:$F$65536,3,0)</f>
        <v>城中片区</v>
      </c>
      <c r="G29" s="51">
        <v>3</v>
      </c>
      <c r="H29" s="95">
        <v>5.127486</v>
      </c>
      <c r="I29" s="95">
        <v>4.664434</v>
      </c>
      <c r="J29" s="95">
        <v>1.20478096211492</v>
      </c>
      <c r="K29" s="95">
        <v>0.86471266</v>
      </c>
      <c r="L29" s="51">
        <v>399</v>
      </c>
      <c r="M29" s="53">
        <v>280</v>
      </c>
      <c r="N29" s="95">
        <v>128.35</v>
      </c>
      <c r="O29" s="95">
        <v>166.586928571429</v>
      </c>
      <c r="P29" s="53">
        <v>357</v>
      </c>
      <c r="Q29" s="53">
        <v>317</v>
      </c>
      <c r="R29" s="51">
        <v>27</v>
      </c>
      <c r="S29" s="51">
        <v>27</v>
      </c>
      <c r="T29" s="51">
        <v>0</v>
      </c>
      <c r="U29" s="51">
        <v>6</v>
      </c>
      <c r="V29" s="51">
        <v>46</v>
      </c>
      <c r="W29" s="51">
        <v>36</v>
      </c>
      <c r="X29" s="72">
        <f t="shared" si="0"/>
        <v>-0.126182965299685</v>
      </c>
      <c r="Y29" s="102"/>
      <c r="Z29" s="51" t="s">
        <v>43</v>
      </c>
      <c r="AA29" s="51">
        <v>750</v>
      </c>
      <c r="AB29" s="51">
        <v>2111</v>
      </c>
      <c r="AC29" s="83" t="str">
        <f>VLOOKUP(D29,Sheet1!B:E,4,0)</f>
        <v>从工资扣除</v>
      </c>
    </row>
    <row r="30" spans="1:29">
      <c r="A30" s="51">
        <v>28</v>
      </c>
      <c r="B30" s="51">
        <v>12398</v>
      </c>
      <c r="C30" s="51" t="s">
        <v>566</v>
      </c>
      <c r="D30" s="51">
        <v>747</v>
      </c>
      <c r="E30" s="52" t="s">
        <v>237</v>
      </c>
      <c r="F30" s="51" t="str">
        <f>VLOOKUP(D30,'[2]各门店员工动销考核（12.31）'!$D$1:$F$65536,3,0)</f>
        <v>城中片区</v>
      </c>
      <c r="G30" s="51">
        <v>0.5</v>
      </c>
      <c r="H30" s="95">
        <v>3.263125</v>
      </c>
      <c r="I30" s="95">
        <v>3.303941</v>
      </c>
      <c r="J30" s="95">
        <v>0.85986965775098</v>
      </c>
      <c r="K30" s="95">
        <v>0.62566291</v>
      </c>
      <c r="L30" s="51">
        <v>400</v>
      </c>
      <c r="M30" s="53">
        <v>355</v>
      </c>
      <c r="N30" s="95">
        <v>81.58</v>
      </c>
      <c r="O30" s="95">
        <v>93.0687605633803</v>
      </c>
      <c r="P30" s="53">
        <v>367</v>
      </c>
      <c r="Q30" s="53">
        <v>339</v>
      </c>
      <c r="R30" s="51">
        <v>25</v>
      </c>
      <c r="S30" s="51">
        <v>25</v>
      </c>
      <c r="T30" s="51">
        <v>0</v>
      </c>
      <c r="U30" s="51">
        <v>12</v>
      </c>
      <c r="V30" s="51">
        <v>40</v>
      </c>
      <c r="W30" s="51">
        <v>18</v>
      </c>
      <c r="X30" s="72">
        <f t="shared" si="0"/>
        <v>-0.0825958702064897</v>
      </c>
      <c r="Y30" s="103" t="s">
        <v>474</v>
      </c>
      <c r="Z30" s="51" t="s">
        <v>43</v>
      </c>
      <c r="AA30" s="51">
        <v>750</v>
      </c>
      <c r="AB30" s="51">
        <v>2111</v>
      </c>
      <c r="AC30" s="83" t="str">
        <f>VLOOKUP(D30,Sheet1!B:E,4,0)</f>
        <v>从工资扣除</v>
      </c>
    </row>
    <row r="31" spans="1:29">
      <c r="A31" s="51">
        <v>29</v>
      </c>
      <c r="B31" s="51">
        <v>10931</v>
      </c>
      <c r="C31" s="51" t="s">
        <v>443</v>
      </c>
      <c r="D31" s="51">
        <v>365</v>
      </c>
      <c r="E31" s="52" t="s">
        <v>248</v>
      </c>
      <c r="F31" s="51" t="str">
        <f>VLOOKUP(D31,'[2]各门店员工动销考核（12.31）'!$D$1:$F$65536,3,0)</f>
        <v>西北片区</v>
      </c>
      <c r="G31" s="51">
        <v>2.8</v>
      </c>
      <c r="H31" s="95">
        <v>6.319376</v>
      </c>
      <c r="I31" s="95">
        <v>5.473718</v>
      </c>
      <c r="J31" s="95">
        <v>1.92964567016174</v>
      </c>
      <c r="K31" s="95">
        <v>1.52988173</v>
      </c>
      <c r="L31" s="51">
        <v>766</v>
      </c>
      <c r="M31" s="53">
        <v>689</v>
      </c>
      <c r="N31" s="95">
        <v>82.48</v>
      </c>
      <c r="O31" s="95">
        <v>79.4443831640058</v>
      </c>
      <c r="P31" s="53">
        <v>565</v>
      </c>
      <c r="Q31" s="53">
        <v>554</v>
      </c>
      <c r="R31" s="51">
        <v>25</v>
      </c>
      <c r="S31" s="51">
        <v>29</v>
      </c>
      <c r="T31" s="51">
        <v>4</v>
      </c>
      <c r="U31" s="51">
        <v>6</v>
      </c>
      <c r="V31" s="51">
        <v>17</v>
      </c>
      <c r="W31" s="51">
        <v>36</v>
      </c>
      <c r="X31" s="72">
        <f t="shared" si="0"/>
        <v>-0.01985559566787</v>
      </c>
      <c r="Y31" s="102"/>
      <c r="Z31" s="51" t="s">
        <v>33</v>
      </c>
      <c r="AA31" s="51">
        <v>800</v>
      </c>
      <c r="AB31" s="51">
        <v>3470</v>
      </c>
      <c r="AC31" s="83" t="str">
        <f>VLOOKUP(D31,Sheet1!B:E,4,0)</f>
        <v>从工资扣除</v>
      </c>
    </row>
    <row r="32" spans="1:29">
      <c r="A32" s="51">
        <v>30</v>
      </c>
      <c r="B32" s="51">
        <v>4264</v>
      </c>
      <c r="C32" s="51" t="s">
        <v>526</v>
      </c>
      <c r="D32" s="51">
        <v>337</v>
      </c>
      <c r="E32" s="52" t="s">
        <v>210</v>
      </c>
      <c r="F32" s="51" t="str">
        <f>VLOOKUP(D32,'[2]各门店员工动销考核（12.31）'!$D$1:$F$65536,3,0)</f>
        <v>城中片区</v>
      </c>
      <c r="G32" s="51">
        <v>10.5</v>
      </c>
      <c r="H32" s="95">
        <v>16.751403</v>
      </c>
      <c r="I32" s="95">
        <v>14.747148</v>
      </c>
      <c r="J32" s="95">
        <v>3.48422061087704</v>
      </c>
      <c r="K32" s="95">
        <v>2.33043706</v>
      </c>
      <c r="L32" s="51">
        <v>907</v>
      </c>
      <c r="M32" s="53">
        <v>848</v>
      </c>
      <c r="N32" s="95">
        <v>183.38</v>
      </c>
      <c r="O32" s="95">
        <v>173.905047169811</v>
      </c>
      <c r="P32" s="53">
        <v>615</v>
      </c>
      <c r="Q32" s="53">
        <v>617</v>
      </c>
      <c r="R32" s="51">
        <v>25</v>
      </c>
      <c r="S32" s="51">
        <v>29</v>
      </c>
      <c r="T32" s="51">
        <v>4</v>
      </c>
      <c r="U32" s="51">
        <v>6</v>
      </c>
      <c r="V32" s="51">
        <v>4</v>
      </c>
      <c r="W32" s="51">
        <v>24</v>
      </c>
      <c r="X32" s="72">
        <f t="shared" si="0"/>
        <v>0.00324149108589951</v>
      </c>
      <c r="Y32" s="102"/>
      <c r="Z32" s="51" t="s">
        <v>49</v>
      </c>
      <c r="AA32" s="51">
        <v>950</v>
      </c>
      <c r="AB32" s="51">
        <v>7840</v>
      </c>
      <c r="AC32" s="83" t="str">
        <f>VLOOKUP(D32,Sheet1!B:E,4,0)</f>
        <v>录入“门店上缴款项”由个人自行上缴（温馨提示：有积分可抵积分，无积分及时到财务上缴，超时上缴，罚款会翻倍哦!)</v>
      </c>
    </row>
    <row r="33" spans="1:29">
      <c r="A33" s="51">
        <v>31</v>
      </c>
      <c r="B33" s="51">
        <v>12491</v>
      </c>
      <c r="C33" s="51" t="s">
        <v>156</v>
      </c>
      <c r="D33" s="51">
        <v>329</v>
      </c>
      <c r="E33" s="52" t="s">
        <v>250</v>
      </c>
      <c r="F33" s="51" t="str">
        <f>VLOOKUP(D33,'[2]各门店员工动销考核（12.31）'!$D$1:$F$65536,3,0)</f>
        <v>城郊二片</v>
      </c>
      <c r="G33" s="51">
        <v>0.5</v>
      </c>
      <c r="H33" s="95">
        <v>2.283128</v>
      </c>
      <c r="I33" s="95">
        <v>1.800594</v>
      </c>
      <c r="J33" s="95">
        <v>0.57219585362328</v>
      </c>
      <c r="K33" s="95">
        <v>0.35583687</v>
      </c>
      <c r="L33" s="51">
        <v>321</v>
      </c>
      <c r="M33" s="53">
        <v>233</v>
      </c>
      <c r="N33" s="95">
        <v>71.13</v>
      </c>
      <c r="O33" s="95">
        <v>77.2787124463519</v>
      </c>
      <c r="P33" s="53">
        <v>321</v>
      </c>
      <c r="Q33" s="53">
        <v>288</v>
      </c>
      <c r="R33" s="51">
        <v>23</v>
      </c>
      <c r="S33" s="51">
        <v>27</v>
      </c>
      <c r="T33" s="51">
        <v>4</v>
      </c>
      <c r="U33" s="51">
        <v>12</v>
      </c>
      <c r="V33" s="51">
        <v>45</v>
      </c>
      <c r="W33" s="51">
        <v>36</v>
      </c>
      <c r="X33" s="72">
        <f t="shared" si="0"/>
        <v>-0.114583333333333</v>
      </c>
      <c r="Y33" s="102"/>
      <c r="Z33" s="51" t="s">
        <v>28</v>
      </c>
      <c r="AA33" s="51">
        <v>700</v>
      </c>
      <c r="AB33" s="51">
        <v>1344</v>
      </c>
      <c r="AC33" s="83" t="str">
        <f>VLOOKUP(D33,Sheet1!B:E,4,0)</f>
        <v>录入“门店上缴款项”由个人自行上缴（温馨提示：有积分可抵积分，无积分及时到财务上缴，超时上缴，罚款会翻倍哦!)</v>
      </c>
    </row>
    <row r="34" spans="1:29">
      <c r="A34" s="51">
        <v>32</v>
      </c>
      <c r="B34" s="51">
        <v>11620</v>
      </c>
      <c r="C34" s="51" t="s">
        <v>243</v>
      </c>
      <c r="D34" s="51">
        <v>744</v>
      </c>
      <c r="E34" s="52" t="s">
        <v>244</v>
      </c>
      <c r="F34" s="51" t="str">
        <f>VLOOKUP(D34,'[2]各门店员工动销考核（12.31）'!$D$1:$F$65536,3,0)</f>
        <v>城中片区</v>
      </c>
      <c r="G34" s="51">
        <v>1.6</v>
      </c>
      <c r="H34" s="95">
        <v>6.202171</v>
      </c>
      <c r="I34" s="95">
        <v>4.613036</v>
      </c>
      <c r="J34" s="95">
        <v>1.51064865948406</v>
      </c>
      <c r="K34" s="95">
        <v>1.0127153</v>
      </c>
      <c r="L34" s="51">
        <v>841</v>
      </c>
      <c r="M34" s="53">
        <v>661</v>
      </c>
      <c r="N34" s="95">
        <v>71.09</v>
      </c>
      <c r="O34" s="95">
        <v>69.7887443267776</v>
      </c>
      <c r="P34" s="53">
        <v>595</v>
      </c>
      <c r="Q34" s="53">
        <v>529</v>
      </c>
      <c r="R34" s="51">
        <v>27</v>
      </c>
      <c r="S34" s="51">
        <v>27</v>
      </c>
      <c r="T34" s="51">
        <v>0</v>
      </c>
      <c r="U34" s="51">
        <v>8</v>
      </c>
      <c r="V34" s="51">
        <v>74</v>
      </c>
      <c r="W34" s="51">
        <v>48</v>
      </c>
      <c r="X34" s="72">
        <f t="shared" si="0"/>
        <v>-0.12476370510397</v>
      </c>
      <c r="Y34" s="102"/>
      <c r="Z34" s="51" t="s">
        <v>33</v>
      </c>
      <c r="AA34" s="51">
        <v>800</v>
      </c>
      <c r="AB34" s="51">
        <v>3507</v>
      </c>
      <c r="AC34" s="83" t="str">
        <f>VLOOKUP(D34,Sheet1!B:E,4,0)</f>
        <v>从工资扣除</v>
      </c>
    </row>
    <row r="35" spans="1:29">
      <c r="A35" s="51">
        <v>33</v>
      </c>
      <c r="B35" s="51">
        <v>11769</v>
      </c>
      <c r="C35" s="51" t="s">
        <v>254</v>
      </c>
      <c r="D35" s="51">
        <v>744</v>
      </c>
      <c r="E35" s="52" t="s">
        <v>244</v>
      </c>
      <c r="F35" s="51" t="str">
        <f>VLOOKUP(D35,'[2]各门店员工动销考核（12.31）'!$D$1:$F$65536,3,0)</f>
        <v>城中片区</v>
      </c>
      <c r="G35" s="51">
        <v>0.5</v>
      </c>
      <c r="H35" s="95">
        <v>5.008289</v>
      </c>
      <c r="I35" s="95">
        <v>4.074063</v>
      </c>
      <c r="J35" s="95">
        <v>1.24393788124191</v>
      </c>
      <c r="K35" s="95">
        <v>0.81702444</v>
      </c>
      <c r="L35" s="51">
        <v>678</v>
      </c>
      <c r="M35" s="53">
        <v>542</v>
      </c>
      <c r="N35" s="95">
        <v>69.26</v>
      </c>
      <c r="O35" s="95">
        <v>75.1672140221402</v>
      </c>
      <c r="P35" s="53">
        <v>521</v>
      </c>
      <c r="Q35" s="53">
        <v>470</v>
      </c>
      <c r="R35" s="51">
        <v>27</v>
      </c>
      <c r="S35" s="51">
        <v>27</v>
      </c>
      <c r="T35" s="51">
        <v>0</v>
      </c>
      <c r="U35" s="51">
        <v>12</v>
      </c>
      <c r="V35" s="51">
        <v>63</v>
      </c>
      <c r="W35" s="51">
        <v>48</v>
      </c>
      <c r="X35" s="72">
        <f t="shared" si="0"/>
        <v>-0.108510638297872</v>
      </c>
      <c r="Y35" s="102"/>
      <c r="Z35" s="51" t="s">
        <v>33</v>
      </c>
      <c r="AA35" s="51">
        <v>800</v>
      </c>
      <c r="AB35" s="51">
        <v>3507</v>
      </c>
      <c r="AC35" s="83" t="str">
        <f>VLOOKUP(D35,Sheet1!B:E,4,0)</f>
        <v>从工资扣除</v>
      </c>
    </row>
    <row r="36" spans="1:29">
      <c r="A36" s="51">
        <v>34</v>
      </c>
      <c r="B36" s="51">
        <v>8957</v>
      </c>
      <c r="C36" s="51" t="s">
        <v>264</v>
      </c>
      <c r="D36" s="51">
        <v>744</v>
      </c>
      <c r="E36" s="52" t="s">
        <v>244</v>
      </c>
      <c r="F36" s="51" t="str">
        <f>VLOOKUP(D36,'[2]各门店员工动销考核（12.31）'!$D$1:$F$65536,3,0)</f>
        <v>城中片区</v>
      </c>
      <c r="G36" s="51">
        <v>5.5</v>
      </c>
      <c r="H36" s="95">
        <v>6.502281</v>
      </c>
      <c r="I36" s="95">
        <v>5.019224</v>
      </c>
      <c r="J36" s="95">
        <v>1.59785190310868</v>
      </c>
      <c r="K36" s="95">
        <v>0.85246163</v>
      </c>
      <c r="L36" s="51">
        <v>807</v>
      </c>
      <c r="M36" s="53">
        <v>583</v>
      </c>
      <c r="N36" s="95">
        <v>77.22</v>
      </c>
      <c r="O36" s="95">
        <v>86.0930360205832</v>
      </c>
      <c r="P36" s="53">
        <v>579</v>
      </c>
      <c r="Q36" s="53">
        <v>551</v>
      </c>
      <c r="R36" s="51">
        <v>28</v>
      </c>
      <c r="S36" s="51">
        <v>30</v>
      </c>
      <c r="T36" s="51">
        <v>2</v>
      </c>
      <c r="U36" s="51">
        <v>6</v>
      </c>
      <c r="V36" s="51">
        <v>34</v>
      </c>
      <c r="W36" s="51">
        <v>36</v>
      </c>
      <c r="X36" s="72">
        <f t="shared" ref="X36:X77" si="1">(Q36-P36)/Q36</f>
        <v>-0.0508166969147005</v>
      </c>
      <c r="Y36" s="102"/>
      <c r="Z36" s="51" t="s">
        <v>33</v>
      </c>
      <c r="AA36" s="51">
        <v>800</v>
      </c>
      <c r="AB36" s="51">
        <v>3507</v>
      </c>
      <c r="AC36" s="83" t="str">
        <f>VLOOKUP(D36,Sheet1!B:E,4,0)</f>
        <v>从工资扣除</v>
      </c>
    </row>
    <row r="37" spans="1:29">
      <c r="A37" s="51">
        <v>35</v>
      </c>
      <c r="B37" s="51">
        <v>11330</v>
      </c>
      <c r="C37" s="51" t="s">
        <v>249</v>
      </c>
      <c r="D37" s="51">
        <v>107829</v>
      </c>
      <c r="E37" s="52" t="s">
        <v>51</v>
      </c>
      <c r="F37" s="51" t="str">
        <f>VLOOKUP(D37,'[2]各门店员工动销考核（12.31）'!$D$1:$F$65536,3,0)</f>
        <v>城中片区</v>
      </c>
      <c r="G37" s="51">
        <v>1.5</v>
      </c>
      <c r="H37" s="95">
        <v>2.478008</v>
      </c>
      <c r="I37" s="95">
        <v>2.051451</v>
      </c>
      <c r="J37" s="95">
        <v>0.69167727367598</v>
      </c>
      <c r="K37" s="95">
        <v>0.51747705</v>
      </c>
      <c r="L37" s="51">
        <v>419</v>
      </c>
      <c r="M37" s="53">
        <v>311</v>
      </c>
      <c r="N37" s="95">
        <v>59.14</v>
      </c>
      <c r="O37" s="95">
        <v>65.9630546623794</v>
      </c>
      <c r="P37" s="53">
        <v>369</v>
      </c>
      <c r="Q37" s="53">
        <v>330</v>
      </c>
      <c r="R37" s="51">
        <v>28</v>
      </c>
      <c r="S37" s="51">
        <v>31</v>
      </c>
      <c r="T37" s="51">
        <v>3</v>
      </c>
      <c r="U37" s="51">
        <v>8</v>
      </c>
      <c r="V37" s="51">
        <v>47</v>
      </c>
      <c r="W37" s="51">
        <v>40</v>
      </c>
      <c r="X37" s="72">
        <f t="shared" si="1"/>
        <v>-0.118181818181818</v>
      </c>
      <c r="Y37" s="102"/>
      <c r="Z37" s="51" t="s">
        <v>28</v>
      </c>
      <c r="AA37" s="51">
        <v>700</v>
      </c>
      <c r="AB37" s="51">
        <v>1432</v>
      </c>
      <c r="AC37" s="83" t="str">
        <f>VLOOKUP(D37,Sheet1!B:E,4,0)</f>
        <v>录入“门店上缴款项”由个人自行上缴（温馨提示：有积分可抵积分，无积分及时到财务上缴，超时上缴，罚款会翻倍哦!)</v>
      </c>
    </row>
    <row r="38" spans="1:29">
      <c r="A38" s="51">
        <v>36</v>
      </c>
      <c r="B38" s="51">
        <v>11711</v>
      </c>
      <c r="C38" s="51" t="s">
        <v>319</v>
      </c>
      <c r="D38" s="51">
        <v>101453</v>
      </c>
      <c r="E38" s="52" t="s">
        <v>208</v>
      </c>
      <c r="F38" s="51" t="str">
        <f>VLOOKUP(D38,'[2]各门店员工动销考核（12.31）'!$D$1:$F$65536,3,0)</f>
        <v>城郊二片</v>
      </c>
      <c r="G38" s="51">
        <v>1.5</v>
      </c>
      <c r="H38" s="95">
        <v>5.619746</v>
      </c>
      <c r="I38" s="95">
        <v>3.73011</v>
      </c>
      <c r="J38" s="95">
        <v>1.59866019686699</v>
      </c>
      <c r="K38" s="95">
        <v>1.04764979</v>
      </c>
      <c r="L38" s="51">
        <v>859</v>
      </c>
      <c r="M38" s="53">
        <v>640</v>
      </c>
      <c r="N38" s="95">
        <v>65.42</v>
      </c>
      <c r="O38" s="95">
        <v>58.28296875</v>
      </c>
      <c r="P38" s="53">
        <v>613</v>
      </c>
      <c r="Q38" s="53">
        <v>573</v>
      </c>
      <c r="R38" s="51">
        <v>26</v>
      </c>
      <c r="S38" s="51">
        <v>29</v>
      </c>
      <c r="T38" s="51">
        <v>3</v>
      </c>
      <c r="U38" s="51">
        <v>8</v>
      </c>
      <c r="V38" s="51">
        <v>48</v>
      </c>
      <c r="W38" s="51">
        <v>40</v>
      </c>
      <c r="X38" s="72">
        <f t="shared" si="1"/>
        <v>-0.0698080279232112</v>
      </c>
      <c r="Y38" s="102"/>
      <c r="Z38" s="51" t="s">
        <v>33</v>
      </c>
      <c r="AA38" s="51">
        <v>800</v>
      </c>
      <c r="AB38" s="51">
        <v>3315</v>
      </c>
      <c r="AC38" s="83" t="str">
        <f>VLOOKUP(D38,Sheet1!B:E,4,0)</f>
        <v>从工资扣除</v>
      </c>
    </row>
    <row r="39" spans="1:29">
      <c r="A39" s="51">
        <v>37</v>
      </c>
      <c r="B39" s="51">
        <v>12448</v>
      </c>
      <c r="C39" s="51" t="s">
        <v>523</v>
      </c>
      <c r="D39" s="51">
        <v>752</v>
      </c>
      <c r="E39" s="52" t="s">
        <v>226</v>
      </c>
      <c r="F39" s="51" t="str">
        <f>VLOOKUP(D39,'[2]各门店员工动销考核（12.31）'!$D$1:$F$65536,3,0)</f>
        <v>西北片区</v>
      </c>
      <c r="G39" s="51">
        <v>0.5</v>
      </c>
      <c r="H39" s="95">
        <v>2.728467</v>
      </c>
      <c r="I39" s="95">
        <v>2.379086</v>
      </c>
      <c r="J39" s="95">
        <v>0.54679778423681</v>
      </c>
      <c r="K39" s="95">
        <v>0.4053669</v>
      </c>
      <c r="L39" s="51">
        <v>532</v>
      </c>
      <c r="M39" s="53">
        <v>478</v>
      </c>
      <c r="N39" s="95">
        <v>51.29</v>
      </c>
      <c r="O39" s="95">
        <v>49.7716736401674</v>
      </c>
      <c r="P39" s="53">
        <v>432</v>
      </c>
      <c r="Q39" s="53">
        <v>411</v>
      </c>
      <c r="R39" s="51">
        <v>27</v>
      </c>
      <c r="S39" s="51">
        <v>30</v>
      </c>
      <c r="T39" s="51">
        <v>3</v>
      </c>
      <c r="U39" s="51">
        <v>12</v>
      </c>
      <c r="V39" s="51">
        <v>33</v>
      </c>
      <c r="W39" s="51">
        <v>18</v>
      </c>
      <c r="X39" s="72">
        <f t="shared" si="1"/>
        <v>-0.0510948905109489</v>
      </c>
      <c r="Y39" s="102" t="s">
        <v>32</v>
      </c>
      <c r="Z39" s="51" t="s">
        <v>28</v>
      </c>
      <c r="AA39" s="51">
        <v>700</v>
      </c>
      <c r="AB39" s="51">
        <v>1864</v>
      </c>
      <c r="AC39" s="83" t="str">
        <f>VLOOKUP(D39,Sheet1!B:E,4,0)</f>
        <v>从工资扣除</v>
      </c>
    </row>
    <row r="40" spans="1:29">
      <c r="A40" s="51">
        <v>38</v>
      </c>
      <c r="B40" s="51">
        <v>9328</v>
      </c>
      <c r="C40" s="51" t="s">
        <v>465</v>
      </c>
      <c r="D40" s="51">
        <v>740</v>
      </c>
      <c r="E40" s="52" t="s">
        <v>282</v>
      </c>
      <c r="F40" s="51" t="str">
        <f>VLOOKUP(D40,'[2]各门店员工动销考核（12.31）'!$D$1:$F$65536,3,0)</f>
        <v>东南片区</v>
      </c>
      <c r="G40" s="51">
        <v>4.5</v>
      </c>
      <c r="H40" s="95">
        <v>5.675863</v>
      </c>
      <c r="I40" s="95">
        <v>4.297477</v>
      </c>
      <c r="J40" s="95">
        <v>1.66702270532992</v>
      </c>
      <c r="K40" s="95">
        <v>1.25259385</v>
      </c>
      <c r="L40" s="51">
        <v>1031</v>
      </c>
      <c r="M40" s="53">
        <v>863</v>
      </c>
      <c r="N40" s="95">
        <v>55.05</v>
      </c>
      <c r="O40" s="95">
        <v>49.7969524913094</v>
      </c>
      <c r="P40" s="53">
        <v>631</v>
      </c>
      <c r="Q40" s="53">
        <v>625</v>
      </c>
      <c r="R40" s="51">
        <v>26</v>
      </c>
      <c r="S40" s="51">
        <v>28</v>
      </c>
      <c r="T40" s="51">
        <v>2</v>
      </c>
      <c r="U40" s="51">
        <v>6</v>
      </c>
      <c r="V40" s="51">
        <v>12</v>
      </c>
      <c r="W40" s="51">
        <v>36</v>
      </c>
      <c r="X40" s="72">
        <f t="shared" si="1"/>
        <v>-0.0096</v>
      </c>
      <c r="Y40" s="102"/>
      <c r="Z40" s="51" t="s">
        <v>43</v>
      </c>
      <c r="AA40" s="51">
        <v>750</v>
      </c>
      <c r="AB40" s="51">
        <v>2111</v>
      </c>
      <c r="AC40" s="83" t="str">
        <f>VLOOKUP(D40,Sheet1!B:E,4,0)</f>
        <v>从工资扣除</v>
      </c>
    </row>
    <row r="41" spans="1:29">
      <c r="A41" s="51">
        <v>39</v>
      </c>
      <c r="B41" s="51">
        <v>12510</v>
      </c>
      <c r="C41" s="51" t="s">
        <v>353</v>
      </c>
      <c r="D41" s="51">
        <v>744</v>
      </c>
      <c r="E41" s="52" t="s">
        <v>244</v>
      </c>
      <c r="F41" s="51" t="str">
        <f>VLOOKUP(D41,'[2]各门店员工动销考核（12.31）'!$D$1:$F$65536,3,0)</f>
        <v>城中片区</v>
      </c>
      <c r="G41" s="51">
        <v>0.5</v>
      </c>
      <c r="H41" s="95">
        <v>3.116275</v>
      </c>
      <c r="I41" s="95">
        <v>2.745225</v>
      </c>
      <c r="J41" s="95">
        <v>0.758649671500113</v>
      </c>
      <c r="K41" s="95">
        <v>0.51941138</v>
      </c>
      <c r="L41" s="51">
        <v>615</v>
      </c>
      <c r="M41" s="53">
        <v>541</v>
      </c>
      <c r="N41" s="95">
        <v>50.49</v>
      </c>
      <c r="O41" s="95">
        <v>50.7435304990758</v>
      </c>
      <c r="P41" s="53">
        <v>467</v>
      </c>
      <c r="Q41" s="53">
        <v>466</v>
      </c>
      <c r="R41" s="51">
        <v>26</v>
      </c>
      <c r="S41" s="51">
        <v>29</v>
      </c>
      <c r="T41" s="51">
        <v>3</v>
      </c>
      <c r="U41" s="51">
        <v>12</v>
      </c>
      <c r="V41" s="51">
        <v>13</v>
      </c>
      <c r="W41" s="51">
        <v>18</v>
      </c>
      <c r="X41" s="72">
        <f t="shared" si="1"/>
        <v>-0.00214592274678112</v>
      </c>
      <c r="Y41" s="102" t="s">
        <v>32</v>
      </c>
      <c r="Z41" s="51" t="s">
        <v>33</v>
      </c>
      <c r="AA41" s="51">
        <v>800</v>
      </c>
      <c r="AB41" s="51">
        <v>3507</v>
      </c>
      <c r="AC41" s="83" t="str">
        <f>VLOOKUP(D41,Sheet1!B:E,4,0)</f>
        <v>从工资扣除</v>
      </c>
    </row>
    <row r="42" spans="1:29">
      <c r="A42" s="51">
        <v>40</v>
      </c>
      <c r="B42" s="51">
        <v>11004</v>
      </c>
      <c r="C42" s="51" t="s">
        <v>296</v>
      </c>
      <c r="D42" s="51">
        <v>733</v>
      </c>
      <c r="E42" s="52" t="s">
        <v>141</v>
      </c>
      <c r="F42" s="51" t="str">
        <f>VLOOKUP(D42,'[2]各门店员工动销考核（12.31）'!$D$1:$F$65536,3,0)</f>
        <v>东南片区</v>
      </c>
      <c r="G42" s="51">
        <v>2.6</v>
      </c>
      <c r="H42" s="95">
        <v>3.507784</v>
      </c>
      <c r="I42" s="95">
        <v>2.180523</v>
      </c>
      <c r="J42" s="95">
        <v>1.01933208198601</v>
      </c>
      <c r="K42" s="95">
        <v>0.61351648</v>
      </c>
      <c r="L42" s="51">
        <v>771</v>
      </c>
      <c r="M42" s="53">
        <v>538</v>
      </c>
      <c r="N42" s="95">
        <v>45.36</v>
      </c>
      <c r="O42" s="95">
        <v>40.5301672862454</v>
      </c>
      <c r="P42" s="53">
        <v>544</v>
      </c>
      <c r="Q42" s="53">
        <v>439</v>
      </c>
      <c r="R42" s="51">
        <v>28</v>
      </c>
      <c r="S42" s="51">
        <v>30</v>
      </c>
      <c r="T42" s="51">
        <v>2</v>
      </c>
      <c r="U42" s="51">
        <v>6</v>
      </c>
      <c r="V42" s="51">
        <v>111</v>
      </c>
      <c r="W42" s="51">
        <v>48</v>
      </c>
      <c r="X42" s="72">
        <f t="shared" si="1"/>
        <v>-0.239179954441913</v>
      </c>
      <c r="Y42" s="102"/>
      <c r="Z42" s="51" t="s">
        <v>43</v>
      </c>
      <c r="AA42" s="51">
        <v>750</v>
      </c>
      <c r="AB42" s="51">
        <v>2387</v>
      </c>
      <c r="AC42" s="83" t="str">
        <f>VLOOKUP(D42,Sheet1!B:E,4,0)</f>
        <v>从工资扣除</v>
      </c>
    </row>
    <row r="43" spans="1:29">
      <c r="A43" s="51">
        <v>41</v>
      </c>
      <c r="B43" s="51">
        <v>4435</v>
      </c>
      <c r="C43" s="51" t="s">
        <v>140</v>
      </c>
      <c r="D43" s="51">
        <v>733</v>
      </c>
      <c r="E43" s="52" t="s">
        <v>141</v>
      </c>
      <c r="F43" s="51" t="str">
        <f>VLOOKUP(D43,'[2]各门店员工动销考核（12.31）'!$D$1:$F$65536,3,0)</f>
        <v>东南片区</v>
      </c>
      <c r="G43" s="51">
        <v>19.5</v>
      </c>
      <c r="H43" s="95">
        <v>4.551578</v>
      </c>
      <c r="I43" s="95">
        <v>3.294012</v>
      </c>
      <c r="J43" s="95">
        <v>1.41920372083399</v>
      </c>
      <c r="K43" s="95">
        <v>0.92773076</v>
      </c>
      <c r="L43" s="51">
        <v>797</v>
      </c>
      <c r="M43" s="53">
        <v>573</v>
      </c>
      <c r="N43" s="95">
        <v>57.05</v>
      </c>
      <c r="O43" s="95">
        <v>57.4871204188482</v>
      </c>
      <c r="P43" s="53">
        <v>611</v>
      </c>
      <c r="Q43" s="53">
        <v>474</v>
      </c>
      <c r="R43" s="51">
        <v>28</v>
      </c>
      <c r="S43" s="51">
        <v>29</v>
      </c>
      <c r="T43" s="51">
        <v>1</v>
      </c>
      <c r="U43" s="51">
        <v>6</v>
      </c>
      <c r="V43" s="51">
        <v>143</v>
      </c>
      <c r="W43" s="51">
        <v>72</v>
      </c>
      <c r="X43" s="72">
        <f t="shared" si="1"/>
        <v>-0.289029535864979</v>
      </c>
      <c r="Y43" s="102"/>
      <c r="Z43" s="51" t="s">
        <v>43</v>
      </c>
      <c r="AA43" s="51">
        <v>750</v>
      </c>
      <c r="AB43" s="51">
        <v>2387</v>
      </c>
      <c r="AC43" s="83" t="str">
        <f>VLOOKUP(D43,Sheet1!B:E,4,0)</f>
        <v>从工资扣除</v>
      </c>
    </row>
    <row r="44" spans="1:29">
      <c r="A44" s="51">
        <v>42</v>
      </c>
      <c r="B44" s="51">
        <v>12624</v>
      </c>
      <c r="C44" s="51" t="s">
        <v>416</v>
      </c>
      <c r="D44" s="51">
        <v>732</v>
      </c>
      <c r="E44" s="52" t="s">
        <v>306</v>
      </c>
      <c r="F44" s="51" t="str">
        <f>VLOOKUP(D44,'[2]各门店员工动销考核（12.31）'!$D$1:$F$65536,3,0)</f>
        <v>邛崃片区</v>
      </c>
      <c r="G44" s="51">
        <v>0.4</v>
      </c>
      <c r="H44" s="95">
        <v>5.91988</v>
      </c>
      <c r="I44" s="95">
        <v>4.555544</v>
      </c>
      <c r="J44" s="95">
        <v>1.75995403058007</v>
      </c>
      <c r="K44" s="95">
        <v>1.24423717</v>
      </c>
      <c r="L44" s="51">
        <v>902</v>
      </c>
      <c r="M44" s="53">
        <v>714</v>
      </c>
      <c r="N44" s="95">
        <v>65.63</v>
      </c>
      <c r="O44" s="95">
        <v>63.803137254902</v>
      </c>
      <c r="P44" s="53">
        <v>579</v>
      </c>
      <c r="Q44" s="53">
        <v>563</v>
      </c>
      <c r="R44" s="51">
        <v>27</v>
      </c>
      <c r="S44" s="51">
        <v>29</v>
      </c>
      <c r="T44" s="51">
        <v>2</v>
      </c>
      <c r="U44" s="51">
        <v>12</v>
      </c>
      <c r="V44" s="51">
        <v>28</v>
      </c>
      <c r="W44" s="51">
        <v>36</v>
      </c>
      <c r="X44" s="72">
        <f t="shared" si="1"/>
        <v>-0.0284191829484902</v>
      </c>
      <c r="Y44" s="102"/>
      <c r="Z44" s="51" t="s">
        <v>28</v>
      </c>
      <c r="AA44" s="51">
        <v>700</v>
      </c>
      <c r="AB44" s="51">
        <v>1672</v>
      </c>
      <c r="AC44" s="83" t="str">
        <f>VLOOKUP(D44,Sheet1!B:E,4,0)</f>
        <v>从工资扣除</v>
      </c>
    </row>
    <row r="45" spans="1:29">
      <c r="A45" s="51">
        <v>43</v>
      </c>
      <c r="B45" s="51">
        <v>9138</v>
      </c>
      <c r="C45" s="51" t="s">
        <v>305</v>
      </c>
      <c r="D45" s="51">
        <v>732</v>
      </c>
      <c r="E45" s="52" t="s">
        <v>306</v>
      </c>
      <c r="F45" s="51" t="str">
        <f>VLOOKUP(D45,'[2]各门店员工动销考核（12.31）'!$D$1:$F$65536,3,0)</f>
        <v>邛崃片区</v>
      </c>
      <c r="G45" s="51">
        <v>5.5</v>
      </c>
      <c r="H45" s="95">
        <v>6.157788</v>
      </c>
      <c r="I45" s="95">
        <v>4.915869</v>
      </c>
      <c r="J45" s="95">
        <v>1.72132955476795</v>
      </c>
      <c r="K45" s="95">
        <v>1.22716038</v>
      </c>
      <c r="L45" s="51">
        <v>945</v>
      </c>
      <c r="M45" s="53">
        <v>733</v>
      </c>
      <c r="N45" s="95">
        <v>65.16</v>
      </c>
      <c r="O45" s="95">
        <v>67.0650613915416</v>
      </c>
      <c r="P45" s="53">
        <v>654</v>
      </c>
      <c r="Q45" s="53">
        <v>602</v>
      </c>
      <c r="R45" s="51">
        <v>28</v>
      </c>
      <c r="S45" s="51">
        <v>30</v>
      </c>
      <c r="T45" s="51">
        <v>2</v>
      </c>
      <c r="U45" s="51">
        <v>6</v>
      </c>
      <c r="V45" s="51">
        <v>58</v>
      </c>
      <c r="W45" s="51">
        <v>36</v>
      </c>
      <c r="X45" s="72">
        <f t="shared" si="1"/>
        <v>-0.0863787375415282</v>
      </c>
      <c r="Y45" s="102"/>
      <c r="Z45" s="51" t="s">
        <v>28</v>
      </c>
      <c r="AA45" s="51">
        <v>700</v>
      </c>
      <c r="AB45" s="51">
        <v>1672</v>
      </c>
      <c r="AC45" s="83" t="str">
        <f>VLOOKUP(D45,Sheet1!B:E,4,0)</f>
        <v>从工资扣除</v>
      </c>
    </row>
    <row r="46" spans="1:29">
      <c r="A46" s="51">
        <v>44</v>
      </c>
      <c r="B46" s="51">
        <v>11596</v>
      </c>
      <c r="C46" s="51" t="s">
        <v>255</v>
      </c>
      <c r="D46" s="51">
        <v>730</v>
      </c>
      <c r="E46" s="52" t="s">
        <v>148</v>
      </c>
      <c r="F46" s="51" t="str">
        <f>VLOOKUP(D46,'[2]各门店员工动销考核（12.31）'!$D$1:$F$65536,3,0)</f>
        <v>西北片区</v>
      </c>
      <c r="G46" s="51">
        <v>0.8</v>
      </c>
      <c r="H46" s="95">
        <v>4.078506</v>
      </c>
      <c r="I46" s="95">
        <v>3.449203</v>
      </c>
      <c r="J46" s="95">
        <v>1.27593347881998</v>
      </c>
      <c r="K46" s="95">
        <v>0.95418598</v>
      </c>
      <c r="L46" s="51">
        <v>744</v>
      </c>
      <c r="M46" s="53">
        <v>619</v>
      </c>
      <c r="N46" s="95">
        <v>54.82</v>
      </c>
      <c r="O46" s="95">
        <v>55.7221809369952</v>
      </c>
      <c r="P46" s="53">
        <v>487</v>
      </c>
      <c r="Q46" s="53">
        <v>442</v>
      </c>
      <c r="R46" s="51">
        <v>27</v>
      </c>
      <c r="S46" s="51">
        <v>27</v>
      </c>
      <c r="T46" s="51">
        <v>0</v>
      </c>
      <c r="U46" s="51">
        <v>12</v>
      </c>
      <c r="V46" s="51">
        <v>57</v>
      </c>
      <c r="W46" s="51">
        <v>48</v>
      </c>
      <c r="X46" s="72">
        <f t="shared" si="1"/>
        <v>-0.101809954751131</v>
      </c>
      <c r="Y46" s="102"/>
      <c r="Z46" s="51" t="s">
        <v>94</v>
      </c>
      <c r="AA46" s="51">
        <v>850</v>
      </c>
      <c r="AB46" s="51">
        <v>4159</v>
      </c>
      <c r="AC46" s="83" t="str">
        <f>VLOOKUP(D46,Sheet1!B:E,4,0)</f>
        <v>从工资扣除</v>
      </c>
    </row>
    <row r="47" spans="1:29">
      <c r="A47" s="51">
        <v>45</v>
      </c>
      <c r="B47" s="51">
        <v>8038</v>
      </c>
      <c r="C47" s="51" t="s">
        <v>429</v>
      </c>
      <c r="D47" s="51">
        <v>730</v>
      </c>
      <c r="E47" s="52" t="s">
        <v>148</v>
      </c>
      <c r="F47" s="51" t="str">
        <f>VLOOKUP(D47,'[2]各门店员工动销考核（12.31）'!$D$1:$F$65536,3,0)</f>
        <v>西北片区</v>
      </c>
      <c r="G47" s="51">
        <v>6.8</v>
      </c>
      <c r="H47" s="95">
        <v>6.409652</v>
      </c>
      <c r="I47" s="95">
        <v>5.288728</v>
      </c>
      <c r="J47" s="95">
        <v>1.87475050218399</v>
      </c>
      <c r="K47" s="95">
        <v>1.27734256</v>
      </c>
      <c r="L47" s="51">
        <v>819</v>
      </c>
      <c r="M47" s="53">
        <v>736</v>
      </c>
      <c r="N47" s="95">
        <v>78.26</v>
      </c>
      <c r="O47" s="95">
        <v>71.8577173913043</v>
      </c>
      <c r="P47" s="53">
        <v>528</v>
      </c>
      <c r="Q47" s="53">
        <v>517</v>
      </c>
      <c r="R47" s="51">
        <v>26</v>
      </c>
      <c r="S47" s="51">
        <v>27</v>
      </c>
      <c r="T47" s="51">
        <v>1</v>
      </c>
      <c r="U47" s="51">
        <v>6</v>
      </c>
      <c r="V47" s="51">
        <v>17</v>
      </c>
      <c r="W47" s="51">
        <v>36</v>
      </c>
      <c r="X47" s="72">
        <f t="shared" si="1"/>
        <v>-0.0212765957446809</v>
      </c>
      <c r="Y47" s="102"/>
      <c r="Z47" s="51" t="s">
        <v>94</v>
      </c>
      <c r="AA47" s="51">
        <v>850</v>
      </c>
      <c r="AB47" s="51">
        <v>4159</v>
      </c>
      <c r="AC47" s="83" t="str">
        <f>VLOOKUP(D47,Sheet1!B:E,4,0)</f>
        <v>从工资扣除</v>
      </c>
    </row>
    <row r="48" spans="1:29">
      <c r="A48" s="51">
        <v>46</v>
      </c>
      <c r="B48" s="51">
        <v>8338</v>
      </c>
      <c r="C48" s="51" t="s">
        <v>246</v>
      </c>
      <c r="D48" s="51">
        <v>730</v>
      </c>
      <c r="E48" s="52" t="s">
        <v>148</v>
      </c>
      <c r="F48" s="51" t="str">
        <f>VLOOKUP(D48,'[2]各门店员工动销考核（12.31）'!$D$1:$F$65536,3,0)</f>
        <v>西北片区</v>
      </c>
      <c r="G48" s="51">
        <v>6.6</v>
      </c>
      <c r="H48" s="95">
        <v>7.283986</v>
      </c>
      <c r="I48" s="95">
        <v>5.55729</v>
      </c>
      <c r="J48" s="95">
        <v>2.03386749901896</v>
      </c>
      <c r="K48" s="95">
        <v>1.39248173</v>
      </c>
      <c r="L48" s="51">
        <v>919</v>
      </c>
      <c r="M48" s="53">
        <v>753</v>
      </c>
      <c r="N48" s="95">
        <v>79.26</v>
      </c>
      <c r="O48" s="95">
        <v>73.8019920318725</v>
      </c>
      <c r="P48" s="53">
        <v>611</v>
      </c>
      <c r="Q48" s="53">
        <v>546</v>
      </c>
      <c r="R48" s="51">
        <v>28</v>
      </c>
      <c r="S48" s="51">
        <v>28</v>
      </c>
      <c r="T48" s="51">
        <v>0</v>
      </c>
      <c r="U48" s="51">
        <v>6</v>
      </c>
      <c r="V48" s="51">
        <v>71</v>
      </c>
      <c r="W48" s="51">
        <v>48</v>
      </c>
      <c r="X48" s="72">
        <f t="shared" si="1"/>
        <v>-0.119047619047619</v>
      </c>
      <c r="Y48" s="102"/>
      <c r="Z48" s="51" t="s">
        <v>94</v>
      </c>
      <c r="AA48" s="51">
        <v>850</v>
      </c>
      <c r="AB48" s="51">
        <v>4159</v>
      </c>
      <c r="AC48" s="83" t="str">
        <f>VLOOKUP(D48,Sheet1!B:E,4,0)</f>
        <v>从工资扣除</v>
      </c>
    </row>
    <row r="49" spans="1:29">
      <c r="A49" s="51">
        <v>47</v>
      </c>
      <c r="B49" s="51">
        <v>10177</v>
      </c>
      <c r="C49" s="51" t="s">
        <v>352</v>
      </c>
      <c r="D49" s="51">
        <v>726</v>
      </c>
      <c r="E49" s="52" t="s">
        <v>317</v>
      </c>
      <c r="F49" s="51" t="str">
        <f>VLOOKUP(D49,'[2]各门店员工动销考核（12.31）'!$D$1:$F$65536,3,0)</f>
        <v>西北片区</v>
      </c>
      <c r="G49" s="51">
        <v>4.3</v>
      </c>
      <c r="H49" s="95">
        <v>7.229417</v>
      </c>
      <c r="I49" s="95">
        <v>5.066114</v>
      </c>
      <c r="J49" s="95">
        <v>1.97198222552496</v>
      </c>
      <c r="K49" s="95">
        <v>1.2928294</v>
      </c>
      <c r="L49" s="51">
        <v>753</v>
      </c>
      <c r="M49" s="53">
        <v>607</v>
      </c>
      <c r="N49" s="95">
        <v>96.3</v>
      </c>
      <c r="O49" s="95">
        <v>83.4615156507413</v>
      </c>
      <c r="P49" s="53">
        <v>590</v>
      </c>
      <c r="Q49" s="53">
        <v>561</v>
      </c>
      <c r="R49" s="51">
        <v>26</v>
      </c>
      <c r="S49" s="51">
        <v>28</v>
      </c>
      <c r="T49" s="51">
        <v>2</v>
      </c>
      <c r="U49" s="51">
        <v>6</v>
      </c>
      <c r="V49" s="51">
        <v>35</v>
      </c>
      <c r="W49" s="51">
        <v>36</v>
      </c>
      <c r="X49" s="72">
        <f t="shared" si="1"/>
        <v>-0.0516934046345811</v>
      </c>
      <c r="Y49" s="102"/>
      <c r="Z49" s="51" t="s">
        <v>33</v>
      </c>
      <c r="AA49" s="51">
        <v>800</v>
      </c>
      <c r="AB49" s="51">
        <v>3018</v>
      </c>
      <c r="AC49" s="83" t="str">
        <f>VLOOKUP(D49,Sheet1!B:E,4,0)</f>
        <v>录入“门店上缴款项”由个人自行上缴（温馨提示：有积分可抵积分，无积分及时到财务上缴，超时上缴，罚款会翻倍哦!)</v>
      </c>
    </row>
    <row r="50" spans="1:29">
      <c r="A50" s="51">
        <v>48</v>
      </c>
      <c r="B50" s="51">
        <v>11429</v>
      </c>
      <c r="C50" s="51" t="s">
        <v>385</v>
      </c>
      <c r="D50" s="51">
        <v>726</v>
      </c>
      <c r="E50" s="52" t="s">
        <v>317</v>
      </c>
      <c r="F50" s="51" t="str">
        <f>VLOOKUP(D50,'[2]各门店员工动销考核（12.31）'!$D$1:$F$65536,3,0)</f>
        <v>西北片区</v>
      </c>
      <c r="G50" s="51">
        <v>1.7</v>
      </c>
      <c r="H50" s="95">
        <v>6.061776</v>
      </c>
      <c r="I50" s="95">
        <v>3.904289</v>
      </c>
      <c r="J50" s="95">
        <v>1.85545583432139</v>
      </c>
      <c r="K50" s="95">
        <v>1.04637971</v>
      </c>
      <c r="L50" s="51">
        <v>782</v>
      </c>
      <c r="M50" s="53">
        <v>607</v>
      </c>
      <c r="N50" s="95">
        <v>77.7</v>
      </c>
      <c r="O50" s="95">
        <v>64.3210708401977</v>
      </c>
      <c r="P50" s="53">
        <v>555</v>
      </c>
      <c r="Q50" s="53">
        <v>538</v>
      </c>
      <c r="R50" s="51">
        <v>28</v>
      </c>
      <c r="S50" s="51">
        <v>28</v>
      </c>
      <c r="T50" s="51">
        <v>0</v>
      </c>
      <c r="U50" s="51">
        <v>8</v>
      </c>
      <c r="V50" s="51">
        <v>25</v>
      </c>
      <c r="W50" s="51">
        <v>40</v>
      </c>
      <c r="X50" s="72">
        <f t="shared" si="1"/>
        <v>-0.0315985130111524</v>
      </c>
      <c r="Y50" s="102"/>
      <c r="Z50" s="51" t="s">
        <v>33</v>
      </c>
      <c r="AA50" s="51">
        <v>800</v>
      </c>
      <c r="AB50" s="51">
        <v>3018</v>
      </c>
      <c r="AC50" s="83" t="str">
        <f>VLOOKUP(D50,Sheet1!B:E,4,0)</f>
        <v>录入“门店上缴款项”由个人自行上缴（温馨提示：有积分可抵积分，无积分及时到财务上缴，超时上缴，罚款会翻倍哦!)</v>
      </c>
    </row>
    <row r="51" spans="1:29">
      <c r="A51" s="51">
        <v>49</v>
      </c>
      <c r="B51" s="51">
        <v>11397</v>
      </c>
      <c r="C51" s="51" t="s">
        <v>300</v>
      </c>
      <c r="D51" s="51">
        <v>723</v>
      </c>
      <c r="E51" s="52" t="s">
        <v>301</v>
      </c>
      <c r="F51" s="51" t="str">
        <f>VLOOKUP(D51,'[2]各门店员工动销考核（12.31）'!$D$1:$F$65536,3,0)</f>
        <v>城中片区</v>
      </c>
      <c r="G51" s="51">
        <v>1.8</v>
      </c>
      <c r="H51" s="95">
        <v>4.592311</v>
      </c>
      <c r="I51" s="95">
        <v>3.748723</v>
      </c>
      <c r="J51" s="95">
        <v>1.18865698896399</v>
      </c>
      <c r="K51" s="95">
        <v>1.06153733</v>
      </c>
      <c r="L51" s="51">
        <v>979</v>
      </c>
      <c r="M51" s="53">
        <v>828</v>
      </c>
      <c r="N51" s="95">
        <v>46.91</v>
      </c>
      <c r="O51" s="95">
        <v>45.2744323671498</v>
      </c>
      <c r="P51" s="53">
        <v>657</v>
      </c>
      <c r="Q51" s="53">
        <v>604</v>
      </c>
      <c r="R51" s="51">
        <v>27</v>
      </c>
      <c r="S51" s="51">
        <v>30</v>
      </c>
      <c r="T51" s="51">
        <v>3</v>
      </c>
      <c r="U51" s="51">
        <v>8</v>
      </c>
      <c r="V51" s="51">
        <v>61</v>
      </c>
      <c r="W51" s="51">
        <v>48</v>
      </c>
      <c r="X51" s="72">
        <f t="shared" si="1"/>
        <v>-0.0877483443708609</v>
      </c>
      <c r="Y51" s="102"/>
      <c r="Z51" s="51" t="s">
        <v>43</v>
      </c>
      <c r="AA51" s="51">
        <v>750</v>
      </c>
      <c r="AB51" s="51">
        <v>2516</v>
      </c>
      <c r="AC51" s="83" t="str">
        <f>VLOOKUP(D51,Sheet1!B:E,4,0)</f>
        <v>从工资扣除</v>
      </c>
    </row>
    <row r="52" spans="1:29">
      <c r="A52" s="51">
        <v>50</v>
      </c>
      <c r="B52" s="51">
        <v>10930</v>
      </c>
      <c r="C52" s="51" t="s">
        <v>534</v>
      </c>
      <c r="D52" s="51">
        <v>724</v>
      </c>
      <c r="E52" s="52" t="s">
        <v>93</v>
      </c>
      <c r="F52" s="51" t="str">
        <f>VLOOKUP(D52,'[2]各门店员工动销考核（12.31）'!$D$1:$F$65536,3,0)</f>
        <v>东南片区</v>
      </c>
      <c r="G52" s="51">
        <v>2.8</v>
      </c>
      <c r="H52" s="95">
        <v>7.952547</v>
      </c>
      <c r="I52" s="95">
        <v>6.905178</v>
      </c>
      <c r="J52" s="95">
        <v>1.85862027261101</v>
      </c>
      <c r="K52" s="95">
        <v>1.61487384</v>
      </c>
      <c r="L52" s="51">
        <v>1236</v>
      </c>
      <c r="M52" s="53">
        <v>1076</v>
      </c>
      <c r="N52" s="95">
        <v>64.34</v>
      </c>
      <c r="O52" s="95">
        <v>64.1745167286245</v>
      </c>
      <c r="P52" s="53">
        <v>759</v>
      </c>
      <c r="Q52" s="53">
        <v>763</v>
      </c>
      <c r="R52" s="51">
        <v>28</v>
      </c>
      <c r="S52" s="51">
        <v>30</v>
      </c>
      <c r="T52" s="51">
        <v>2</v>
      </c>
      <c r="U52" s="51">
        <v>6</v>
      </c>
      <c r="V52" s="51">
        <v>2</v>
      </c>
      <c r="W52" s="51">
        <v>12</v>
      </c>
      <c r="X52" s="72">
        <f t="shared" si="1"/>
        <v>0.00524246395806029</v>
      </c>
      <c r="Y52" s="102"/>
      <c r="Z52" s="51" t="s">
        <v>94</v>
      </c>
      <c r="AA52" s="51">
        <v>850</v>
      </c>
      <c r="AB52" s="51">
        <v>4467</v>
      </c>
      <c r="AC52" s="83" t="str">
        <f>VLOOKUP(D52,Sheet1!B:E,4,0)</f>
        <v>从工资扣除</v>
      </c>
    </row>
    <row r="53" spans="1:29">
      <c r="A53" s="51">
        <v>51</v>
      </c>
      <c r="B53" s="51">
        <v>12447</v>
      </c>
      <c r="C53" s="51" t="s">
        <v>592</v>
      </c>
      <c r="D53" s="51">
        <v>723</v>
      </c>
      <c r="E53" s="52" t="s">
        <v>301</v>
      </c>
      <c r="F53" s="51" t="str">
        <f>VLOOKUP(D53,'[2]各门店员工动销考核（12.31）'!$D$1:$F$65536,3,0)</f>
        <v>城中片区</v>
      </c>
      <c r="G53" s="51">
        <v>0.5</v>
      </c>
      <c r="H53" s="95">
        <v>2.337205</v>
      </c>
      <c r="I53" s="95">
        <v>1.704286</v>
      </c>
      <c r="J53" s="95">
        <v>0.60167562112599</v>
      </c>
      <c r="K53" s="95">
        <v>0.44710261</v>
      </c>
      <c r="L53" s="51">
        <v>619</v>
      </c>
      <c r="M53" s="53">
        <v>508</v>
      </c>
      <c r="N53" s="95">
        <v>37.76</v>
      </c>
      <c r="O53" s="95">
        <v>33.548937007874</v>
      </c>
      <c r="P53" s="53">
        <v>462</v>
      </c>
      <c r="Q53" s="53">
        <v>419</v>
      </c>
      <c r="R53" s="51">
        <v>27</v>
      </c>
      <c r="S53" s="51">
        <v>27</v>
      </c>
      <c r="T53" s="51">
        <v>0</v>
      </c>
      <c r="U53" s="51">
        <v>12</v>
      </c>
      <c r="V53" s="51">
        <v>55</v>
      </c>
      <c r="W53" s="51">
        <v>24</v>
      </c>
      <c r="X53" s="72">
        <f t="shared" si="1"/>
        <v>-0.102625298329356</v>
      </c>
      <c r="Y53" s="102" t="s">
        <v>32</v>
      </c>
      <c r="Z53" s="51" t="s">
        <v>43</v>
      </c>
      <c r="AA53" s="51">
        <v>750</v>
      </c>
      <c r="AB53" s="51">
        <v>2516</v>
      </c>
      <c r="AC53" s="83" t="str">
        <f>VLOOKUP(D53,Sheet1!B:E,4,0)</f>
        <v>从工资扣除</v>
      </c>
    </row>
    <row r="54" spans="1:29">
      <c r="A54" s="51">
        <v>52</v>
      </c>
      <c r="B54" s="51">
        <v>7662</v>
      </c>
      <c r="C54" s="51" t="s">
        <v>363</v>
      </c>
      <c r="D54" s="51">
        <v>709</v>
      </c>
      <c r="E54" s="52" t="s">
        <v>362</v>
      </c>
      <c r="F54" s="51" t="str">
        <f>VLOOKUP(D54,'[2]各门店员工动销考核（12.31）'!$D$1:$F$65536,3,0)</f>
        <v>西北片区</v>
      </c>
      <c r="G54" s="51">
        <v>7.3</v>
      </c>
      <c r="H54" s="95">
        <v>8.04089</v>
      </c>
      <c r="I54" s="95">
        <v>6.657772</v>
      </c>
      <c r="J54" s="95">
        <v>2.44324897800007</v>
      </c>
      <c r="K54" s="95">
        <v>1.706697</v>
      </c>
      <c r="L54" s="51">
        <v>1203</v>
      </c>
      <c r="M54" s="53">
        <v>1047</v>
      </c>
      <c r="N54" s="95">
        <v>66.84</v>
      </c>
      <c r="O54" s="95">
        <v>63.589035339064</v>
      </c>
      <c r="P54" s="53">
        <v>728</v>
      </c>
      <c r="Q54" s="53">
        <v>696</v>
      </c>
      <c r="R54" s="51">
        <v>26</v>
      </c>
      <c r="S54" s="51">
        <v>29</v>
      </c>
      <c r="T54" s="51">
        <v>3</v>
      </c>
      <c r="U54" s="51">
        <v>6</v>
      </c>
      <c r="V54" s="51">
        <v>38</v>
      </c>
      <c r="W54" s="51">
        <v>36</v>
      </c>
      <c r="X54" s="72">
        <f t="shared" si="1"/>
        <v>-0.0459770114942529</v>
      </c>
      <c r="Y54" s="102"/>
      <c r="Z54" s="51" t="s">
        <v>57</v>
      </c>
      <c r="AA54" s="51">
        <v>900</v>
      </c>
      <c r="AB54" s="51">
        <v>5036</v>
      </c>
      <c r="AC54" s="83" t="str">
        <f>VLOOKUP(D54,Sheet1!B:E,4,0)</f>
        <v>从工资扣除</v>
      </c>
    </row>
    <row r="55" spans="1:29">
      <c r="A55" s="51">
        <v>53</v>
      </c>
      <c r="B55" s="51">
        <v>7011</v>
      </c>
      <c r="C55" s="51" t="s">
        <v>444</v>
      </c>
      <c r="D55" s="51">
        <v>721</v>
      </c>
      <c r="E55" s="52" t="s">
        <v>330</v>
      </c>
      <c r="F55" s="51" t="str">
        <f>VLOOKUP(D55,'[2]各门店员工动销考核（12.31）'!$D$1:$F$65536,3,0)</f>
        <v>邛崃片区</v>
      </c>
      <c r="G55" s="51">
        <v>8</v>
      </c>
      <c r="H55" s="95">
        <v>7.114674</v>
      </c>
      <c r="I55" s="95">
        <v>5.295307</v>
      </c>
      <c r="J55" s="95">
        <v>1.96874092515997</v>
      </c>
      <c r="K55" s="95">
        <v>1.56121868</v>
      </c>
      <c r="L55" s="51">
        <v>983</v>
      </c>
      <c r="M55" s="53">
        <v>849</v>
      </c>
      <c r="N55" s="95">
        <v>72.38</v>
      </c>
      <c r="O55" s="95">
        <v>62.3711071849234</v>
      </c>
      <c r="P55" s="53">
        <v>677</v>
      </c>
      <c r="Q55" s="53">
        <v>667</v>
      </c>
      <c r="R55" s="51">
        <v>28</v>
      </c>
      <c r="S55" s="51">
        <v>30</v>
      </c>
      <c r="T55" s="51">
        <v>2</v>
      </c>
      <c r="U55" s="51">
        <v>6</v>
      </c>
      <c r="V55" s="51">
        <v>16</v>
      </c>
      <c r="W55" s="51">
        <v>36</v>
      </c>
      <c r="X55" s="72">
        <f t="shared" si="1"/>
        <v>-0.0149925037481259</v>
      </c>
      <c r="Y55" s="102"/>
      <c r="Z55" s="51" t="s">
        <v>33</v>
      </c>
      <c r="AA55" s="51">
        <v>800</v>
      </c>
      <c r="AB55" s="51">
        <v>3020</v>
      </c>
      <c r="AC55" s="83" t="str">
        <f>VLOOKUP(D55,Sheet1!B:E,4,0)</f>
        <v>从工资扣除</v>
      </c>
    </row>
    <row r="56" spans="1:29">
      <c r="A56" s="51">
        <v>54</v>
      </c>
      <c r="B56" s="51">
        <v>7917</v>
      </c>
      <c r="C56" s="51" t="s">
        <v>421</v>
      </c>
      <c r="D56" s="51">
        <v>515</v>
      </c>
      <c r="E56" s="52" t="s">
        <v>30</v>
      </c>
      <c r="F56" s="51" t="str">
        <f>VLOOKUP(D56,'[2]各门店员工动销考核（12.31）'!$D$1:$F$65536,3,0)</f>
        <v>城中片区</v>
      </c>
      <c r="G56" s="51">
        <v>2.4</v>
      </c>
      <c r="H56" s="95">
        <v>7.102552</v>
      </c>
      <c r="I56" s="95">
        <v>6.090094</v>
      </c>
      <c r="J56" s="95">
        <v>2.00399902662498</v>
      </c>
      <c r="K56" s="95">
        <v>1.50603459</v>
      </c>
      <c r="L56" s="51">
        <v>973</v>
      </c>
      <c r="M56" s="53">
        <v>989</v>
      </c>
      <c r="N56" s="95">
        <v>73</v>
      </c>
      <c r="O56" s="95">
        <v>61.5783013144591</v>
      </c>
      <c r="P56" s="53">
        <v>684</v>
      </c>
      <c r="Q56" s="53">
        <v>667</v>
      </c>
      <c r="R56" s="51">
        <v>27</v>
      </c>
      <c r="S56" s="51">
        <v>30</v>
      </c>
      <c r="T56" s="51">
        <v>3</v>
      </c>
      <c r="U56" s="51">
        <v>6</v>
      </c>
      <c r="V56" s="51">
        <v>23</v>
      </c>
      <c r="W56" s="51">
        <v>36</v>
      </c>
      <c r="X56" s="72">
        <f t="shared" si="1"/>
        <v>-0.0254872563718141</v>
      </c>
      <c r="Y56" s="102"/>
      <c r="Z56" s="51" t="s">
        <v>33</v>
      </c>
      <c r="AA56" s="51">
        <v>800</v>
      </c>
      <c r="AB56" s="51">
        <v>3572</v>
      </c>
      <c r="AC56" s="83" t="str">
        <f>VLOOKUP(D56,Sheet1!B:E,4,0)</f>
        <v>从工资扣除</v>
      </c>
    </row>
    <row r="57" spans="1:29">
      <c r="A57" s="51">
        <v>55</v>
      </c>
      <c r="B57" s="51">
        <v>11487</v>
      </c>
      <c r="C57" s="51" t="s">
        <v>199</v>
      </c>
      <c r="D57" s="51">
        <v>712</v>
      </c>
      <c r="E57" s="52" t="s">
        <v>174</v>
      </c>
      <c r="F57" s="51" t="str">
        <f>VLOOKUP(D57,'[2]各门店员工动销考核（12.31）'!$D$1:$F$65536,3,0)</f>
        <v>东南片区</v>
      </c>
      <c r="G57" s="51">
        <v>1.7</v>
      </c>
      <c r="H57" s="95">
        <v>6.439494</v>
      </c>
      <c r="I57" s="95">
        <v>4.554288</v>
      </c>
      <c r="J57" s="95">
        <v>2.14480905043654</v>
      </c>
      <c r="K57" s="95">
        <v>1.35278059</v>
      </c>
      <c r="L57" s="51">
        <v>1098</v>
      </c>
      <c r="M57" s="53">
        <v>696</v>
      </c>
      <c r="N57" s="95">
        <v>58.65</v>
      </c>
      <c r="O57" s="95">
        <v>65.4351724137931</v>
      </c>
      <c r="P57" s="53">
        <v>657</v>
      </c>
      <c r="Q57" s="53">
        <v>568</v>
      </c>
      <c r="R57" s="51">
        <v>28</v>
      </c>
      <c r="S57" s="51">
        <v>28</v>
      </c>
      <c r="T57" s="51">
        <v>0</v>
      </c>
      <c r="U57" s="51">
        <v>8</v>
      </c>
      <c r="V57" s="51">
        <v>97</v>
      </c>
      <c r="W57" s="51">
        <v>48</v>
      </c>
      <c r="X57" s="72">
        <f t="shared" si="1"/>
        <v>-0.15669014084507</v>
      </c>
      <c r="Y57" s="102"/>
      <c r="Z57" s="51" t="s">
        <v>94</v>
      </c>
      <c r="AA57" s="51">
        <v>850</v>
      </c>
      <c r="AB57" s="51">
        <v>4888</v>
      </c>
      <c r="AC57" s="83" t="str">
        <f>VLOOKUP(D57,Sheet1!B:E,4,0)</f>
        <v>从工资扣除</v>
      </c>
    </row>
    <row r="58" spans="1:29">
      <c r="A58" s="51">
        <v>56</v>
      </c>
      <c r="B58" s="51">
        <v>12189</v>
      </c>
      <c r="C58" s="51" t="s">
        <v>173</v>
      </c>
      <c r="D58" s="51">
        <v>712</v>
      </c>
      <c r="E58" s="52" t="s">
        <v>174</v>
      </c>
      <c r="F58" s="51" t="str">
        <f>VLOOKUP(D58,'[2]各门店员工动销考核（12.31）'!$D$1:$F$65536,3,0)</f>
        <v>东南片区</v>
      </c>
      <c r="G58" s="51">
        <v>0.7</v>
      </c>
      <c r="H58" s="95">
        <v>6.832521</v>
      </c>
      <c r="I58" s="95">
        <v>3.877303</v>
      </c>
      <c r="J58" s="95">
        <v>2.14320027009471</v>
      </c>
      <c r="K58" s="95">
        <v>1.16539278</v>
      </c>
      <c r="L58" s="51">
        <v>1145</v>
      </c>
      <c r="M58" s="53">
        <v>869</v>
      </c>
      <c r="N58" s="95">
        <v>59.67</v>
      </c>
      <c r="O58" s="95">
        <v>44.6179861910242</v>
      </c>
      <c r="P58" s="53">
        <v>720</v>
      </c>
      <c r="Q58" s="53">
        <v>590</v>
      </c>
      <c r="R58" s="51">
        <v>28</v>
      </c>
      <c r="S58" s="51">
        <v>28</v>
      </c>
      <c r="T58" s="51">
        <v>0</v>
      </c>
      <c r="U58" s="51">
        <v>12</v>
      </c>
      <c r="V58" s="51">
        <v>142</v>
      </c>
      <c r="W58" s="51">
        <v>72</v>
      </c>
      <c r="X58" s="72">
        <f t="shared" si="1"/>
        <v>-0.220338983050847</v>
      </c>
      <c r="Y58" s="102"/>
      <c r="Z58" s="51" t="s">
        <v>94</v>
      </c>
      <c r="AA58" s="51">
        <v>850</v>
      </c>
      <c r="AB58" s="51">
        <v>4888</v>
      </c>
      <c r="AC58" s="83" t="str">
        <f>VLOOKUP(D58,Sheet1!B:E,4,0)</f>
        <v>从工资扣除</v>
      </c>
    </row>
    <row r="59" spans="1:29">
      <c r="A59" s="51">
        <v>57</v>
      </c>
      <c r="B59" s="51">
        <v>8972</v>
      </c>
      <c r="C59" s="51" t="s">
        <v>533</v>
      </c>
      <c r="D59" s="51">
        <v>712</v>
      </c>
      <c r="E59" s="52" t="s">
        <v>174</v>
      </c>
      <c r="F59" s="51" t="str">
        <f>VLOOKUP(D59,'[2]各门店员工动销考核（12.31）'!$D$1:$F$65536,3,0)</f>
        <v>东南片区</v>
      </c>
      <c r="G59" s="51">
        <v>5.8</v>
      </c>
      <c r="H59" s="95">
        <v>9.212131</v>
      </c>
      <c r="I59" s="95">
        <v>7.745375</v>
      </c>
      <c r="J59" s="95">
        <v>3.20709847911221</v>
      </c>
      <c r="K59" s="95">
        <v>2.38482278</v>
      </c>
      <c r="L59" s="51">
        <v>1285</v>
      </c>
      <c r="M59" s="53">
        <v>1170</v>
      </c>
      <c r="N59" s="95">
        <v>71.69</v>
      </c>
      <c r="O59" s="95">
        <v>66.1997863247863</v>
      </c>
      <c r="P59" s="53">
        <v>696</v>
      </c>
      <c r="Q59" s="53">
        <v>699</v>
      </c>
      <c r="R59" s="51">
        <v>29</v>
      </c>
      <c r="S59" s="51">
        <v>31</v>
      </c>
      <c r="T59" s="51">
        <v>2</v>
      </c>
      <c r="U59" s="51">
        <v>6</v>
      </c>
      <c r="V59" s="51">
        <v>3</v>
      </c>
      <c r="W59" s="51">
        <v>18</v>
      </c>
      <c r="X59" s="72">
        <f t="shared" si="1"/>
        <v>0.00429184549356223</v>
      </c>
      <c r="Y59" s="102"/>
      <c r="Z59" s="51" t="s">
        <v>94</v>
      </c>
      <c r="AA59" s="51">
        <v>850</v>
      </c>
      <c r="AB59" s="51">
        <v>4888</v>
      </c>
      <c r="AC59" s="83" t="str">
        <f>VLOOKUP(D59,Sheet1!B:E,4,0)</f>
        <v>从工资扣除</v>
      </c>
    </row>
    <row r="60" spans="1:29">
      <c r="A60" s="51">
        <v>58</v>
      </c>
      <c r="B60" s="51">
        <v>11459</v>
      </c>
      <c r="C60" s="51" t="s">
        <v>460</v>
      </c>
      <c r="D60" s="51">
        <v>710</v>
      </c>
      <c r="E60" s="52" t="s">
        <v>358</v>
      </c>
      <c r="F60" s="51" t="str">
        <f>VLOOKUP(D60,'[2]各门店员工动销考核（12.31）'!$D$1:$F$65536,3,0)</f>
        <v>城郊二片</v>
      </c>
      <c r="G60" s="51">
        <v>1.7</v>
      </c>
      <c r="H60" s="95">
        <v>3.920025</v>
      </c>
      <c r="I60" s="95">
        <v>3.254737</v>
      </c>
      <c r="J60" s="95">
        <v>1.27647147065</v>
      </c>
      <c r="K60" s="95">
        <v>0.92590016</v>
      </c>
      <c r="L60" s="51">
        <v>762</v>
      </c>
      <c r="M60" s="53">
        <v>676</v>
      </c>
      <c r="N60" s="95">
        <v>51.44</v>
      </c>
      <c r="O60" s="95">
        <v>48.1469970414201</v>
      </c>
      <c r="P60" s="53">
        <v>580</v>
      </c>
      <c r="Q60" s="53">
        <v>574</v>
      </c>
      <c r="R60" s="51">
        <v>28</v>
      </c>
      <c r="S60" s="51">
        <v>29</v>
      </c>
      <c r="T60" s="51">
        <v>1</v>
      </c>
      <c r="U60" s="51">
        <v>8</v>
      </c>
      <c r="V60" s="51">
        <v>14</v>
      </c>
      <c r="W60" s="51">
        <v>40</v>
      </c>
      <c r="X60" s="72">
        <f t="shared" si="1"/>
        <v>-0.0104529616724739</v>
      </c>
      <c r="Y60" s="102"/>
      <c r="Z60" s="51" t="s">
        <v>43</v>
      </c>
      <c r="AA60" s="51">
        <v>750</v>
      </c>
      <c r="AB60" s="51">
        <v>2200</v>
      </c>
      <c r="AC60" s="83" t="str">
        <f>VLOOKUP(D60,Sheet1!B:E,4,0)</f>
        <v>从工资扣除</v>
      </c>
    </row>
    <row r="61" spans="1:29">
      <c r="A61" s="51">
        <v>59</v>
      </c>
      <c r="B61" s="51">
        <v>11465</v>
      </c>
      <c r="C61" s="51" t="s">
        <v>518</v>
      </c>
      <c r="D61" s="51">
        <v>709</v>
      </c>
      <c r="E61" s="52" t="s">
        <v>362</v>
      </c>
      <c r="F61" s="51" t="str">
        <f>VLOOKUP(D61,'[2]各门店员工动销考核（12.31）'!$D$1:$F$65536,3,0)</f>
        <v>西北片区</v>
      </c>
      <c r="G61" s="51">
        <v>1.7</v>
      </c>
      <c r="H61" s="95">
        <v>8.834096</v>
      </c>
      <c r="I61" s="95">
        <v>7.432868</v>
      </c>
      <c r="J61" s="95">
        <v>2.62842318278492</v>
      </c>
      <c r="K61" s="95">
        <v>1.98905353</v>
      </c>
      <c r="L61" s="51">
        <v>1357</v>
      </c>
      <c r="M61" s="53">
        <v>1191</v>
      </c>
      <c r="N61" s="95">
        <v>65.1</v>
      </c>
      <c r="O61" s="95">
        <v>62.408631402183</v>
      </c>
      <c r="P61" s="53">
        <v>833</v>
      </c>
      <c r="Q61" s="53">
        <v>832</v>
      </c>
      <c r="R61" s="51">
        <v>27</v>
      </c>
      <c r="S61" s="51">
        <v>28</v>
      </c>
      <c r="T61" s="51">
        <v>1</v>
      </c>
      <c r="U61" s="51">
        <v>8</v>
      </c>
      <c r="V61" s="51">
        <v>9</v>
      </c>
      <c r="W61" s="51">
        <v>40</v>
      </c>
      <c r="X61" s="72">
        <f t="shared" si="1"/>
        <v>-0.00120192307692308</v>
      </c>
      <c r="Y61" s="102"/>
      <c r="Z61" s="51" t="s">
        <v>57</v>
      </c>
      <c r="AA61" s="51">
        <v>900</v>
      </c>
      <c r="AB61" s="51">
        <v>5036</v>
      </c>
      <c r="AC61" s="83" t="str">
        <f>VLOOKUP(D61,Sheet1!B:E,4,0)</f>
        <v>从工资扣除</v>
      </c>
    </row>
    <row r="62" spans="1:29">
      <c r="A62" s="51">
        <v>60</v>
      </c>
      <c r="B62" s="51">
        <v>11486</v>
      </c>
      <c r="C62" s="51" t="s">
        <v>464</v>
      </c>
      <c r="D62" s="51">
        <v>709</v>
      </c>
      <c r="E62" s="52" t="s">
        <v>362</v>
      </c>
      <c r="F62" s="51" t="str">
        <f>VLOOKUP(D62,'[2]各门店员工动销考核（12.31）'!$D$1:$F$65536,3,0)</f>
        <v>西北片区</v>
      </c>
      <c r="G62" s="51">
        <v>1.7</v>
      </c>
      <c r="H62" s="95">
        <v>8.414407</v>
      </c>
      <c r="I62" s="95">
        <v>7.064569</v>
      </c>
      <c r="J62" s="95">
        <v>2.44419028272006</v>
      </c>
      <c r="K62" s="95">
        <v>1.68216727</v>
      </c>
      <c r="L62" s="51">
        <v>1447</v>
      </c>
      <c r="M62" s="53">
        <v>1224</v>
      </c>
      <c r="N62" s="95">
        <v>58.15</v>
      </c>
      <c r="O62" s="95">
        <v>57.7170669934641</v>
      </c>
      <c r="P62" s="53">
        <v>837</v>
      </c>
      <c r="Q62" s="53">
        <v>829</v>
      </c>
      <c r="R62" s="51">
        <v>27</v>
      </c>
      <c r="S62" s="51">
        <v>29</v>
      </c>
      <c r="T62" s="51">
        <v>2</v>
      </c>
      <c r="U62" s="51">
        <v>8</v>
      </c>
      <c r="V62" s="51">
        <v>16</v>
      </c>
      <c r="W62" s="51">
        <v>40</v>
      </c>
      <c r="X62" s="72">
        <f t="shared" si="1"/>
        <v>-0.00965018094089264</v>
      </c>
      <c r="Y62" s="102"/>
      <c r="Z62" s="51" t="s">
        <v>57</v>
      </c>
      <c r="AA62" s="51">
        <v>900</v>
      </c>
      <c r="AB62" s="51">
        <v>5036</v>
      </c>
      <c r="AC62" s="83" t="str">
        <f>VLOOKUP(D62,Sheet1!B:E,4,0)</f>
        <v>从工资扣除</v>
      </c>
    </row>
    <row r="63" spans="1:29">
      <c r="A63" s="51">
        <v>61</v>
      </c>
      <c r="B63" s="51">
        <v>11829</v>
      </c>
      <c r="C63" s="51" t="s">
        <v>387</v>
      </c>
      <c r="D63" s="51">
        <v>511</v>
      </c>
      <c r="E63" s="52" t="s">
        <v>309</v>
      </c>
      <c r="F63" s="51" t="str">
        <f>VLOOKUP(D63,'[2]各门店员工动销考核（12.31）'!$D$1:$F$65536,3,0)</f>
        <v>城中片区</v>
      </c>
      <c r="G63" s="51">
        <v>1.4</v>
      </c>
      <c r="H63" s="95">
        <v>5.706983</v>
      </c>
      <c r="I63" s="95">
        <v>4.497365</v>
      </c>
      <c r="J63" s="95">
        <v>1.72746507551941</v>
      </c>
      <c r="K63" s="95">
        <v>1.26886743</v>
      </c>
      <c r="L63" s="51">
        <v>906</v>
      </c>
      <c r="M63" s="53">
        <v>770</v>
      </c>
      <c r="N63" s="95">
        <v>62.99</v>
      </c>
      <c r="O63" s="95">
        <v>58.4073376623377</v>
      </c>
      <c r="P63" s="53">
        <v>594</v>
      </c>
      <c r="Q63" s="53">
        <v>576</v>
      </c>
      <c r="R63" s="51">
        <v>26</v>
      </c>
      <c r="S63" s="51">
        <v>29</v>
      </c>
      <c r="T63" s="51">
        <v>3</v>
      </c>
      <c r="U63" s="51">
        <v>8</v>
      </c>
      <c r="V63" s="51">
        <v>26</v>
      </c>
      <c r="W63" s="51">
        <v>40</v>
      </c>
      <c r="X63" s="72">
        <f t="shared" si="1"/>
        <v>-0.03125</v>
      </c>
      <c r="Y63" s="102"/>
      <c r="Z63" s="51" t="s">
        <v>33</v>
      </c>
      <c r="AA63" s="51">
        <v>800</v>
      </c>
      <c r="AB63" s="51">
        <v>3839</v>
      </c>
      <c r="AC63" s="83" t="str">
        <f>VLOOKUP(D63,Sheet1!B:E,4,0)</f>
        <v>从工资扣除</v>
      </c>
    </row>
    <row r="64" spans="1:29">
      <c r="A64" s="51">
        <v>62</v>
      </c>
      <c r="B64" s="51">
        <v>10952</v>
      </c>
      <c r="C64" s="51" t="s">
        <v>370</v>
      </c>
      <c r="D64" s="51">
        <v>707</v>
      </c>
      <c r="E64" s="52" t="s">
        <v>145</v>
      </c>
      <c r="F64" s="51" t="str">
        <f>VLOOKUP(D64,'[2]各门店员工动销考核（12.31）'!$D$1:$F$65536,3,0)</f>
        <v>东南片区</v>
      </c>
      <c r="G64" s="51">
        <v>2.8</v>
      </c>
      <c r="H64" s="95">
        <v>6.11347</v>
      </c>
      <c r="I64" s="95">
        <v>4.823063</v>
      </c>
      <c r="J64" s="95">
        <v>1.88982123743595</v>
      </c>
      <c r="K64" s="95">
        <v>1.15758571</v>
      </c>
      <c r="L64" s="51">
        <v>982</v>
      </c>
      <c r="M64" s="53">
        <v>734</v>
      </c>
      <c r="N64" s="95">
        <v>59.79</v>
      </c>
      <c r="O64" s="95">
        <v>65.7093051771117</v>
      </c>
      <c r="P64" s="53">
        <v>587</v>
      </c>
      <c r="Q64" s="53">
        <v>563</v>
      </c>
      <c r="R64" s="51">
        <v>28</v>
      </c>
      <c r="S64" s="51">
        <v>28</v>
      </c>
      <c r="T64" s="51">
        <v>0</v>
      </c>
      <c r="U64" s="51">
        <v>6</v>
      </c>
      <c r="V64" s="51">
        <v>30</v>
      </c>
      <c r="W64" s="51">
        <v>36</v>
      </c>
      <c r="X64" s="72">
        <f t="shared" si="1"/>
        <v>-0.0426287744227353</v>
      </c>
      <c r="Y64" s="102"/>
      <c r="Z64" s="51" t="s">
        <v>94</v>
      </c>
      <c r="AA64" s="51">
        <v>850</v>
      </c>
      <c r="AB64" s="51">
        <v>4428</v>
      </c>
      <c r="AC64" s="83" t="str">
        <f>VLOOKUP(D64,Sheet1!B:E,4,0)</f>
        <v>从工资扣除</v>
      </c>
    </row>
    <row r="65" spans="1:29">
      <c r="A65" s="51">
        <v>63</v>
      </c>
      <c r="B65" s="51">
        <v>6494</v>
      </c>
      <c r="C65" s="51" t="s">
        <v>333</v>
      </c>
      <c r="D65" s="51">
        <v>707</v>
      </c>
      <c r="E65" s="52" t="s">
        <v>145</v>
      </c>
      <c r="F65" s="51" t="str">
        <f>VLOOKUP(D65,'[2]各门店员工动销考核（12.31）'!$D$1:$F$65536,3,0)</f>
        <v>东南片区</v>
      </c>
      <c r="G65" s="51">
        <v>8.4</v>
      </c>
      <c r="H65" s="95">
        <v>9.072877</v>
      </c>
      <c r="I65" s="95">
        <v>7.169178</v>
      </c>
      <c r="J65" s="95">
        <v>2.57082471202369</v>
      </c>
      <c r="K65" s="95">
        <v>1.93652794</v>
      </c>
      <c r="L65" s="51">
        <v>1254</v>
      </c>
      <c r="M65" s="53">
        <v>946</v>
      </c>
      <c r="N65" s="95">
        <v>72.31</v>
      </c>
      <c r="O65" s="95">
        <v>75.7841226215645</v>
      </c>
      <c r="P65" s="53">
        <v>674</v>
      </c>
      <c r="Q65" s="53">
        <v>637</v>
      </c>
      <c r="R65" s="51">
        <v>29</v>
      </c>
      <c r="S65" s="51">
        <v>29</v>
      </c>
      <c r="T65" s="51">
        <v>0</v>
      </c>
      <c r="U65" s="51">
        <v>6</v>
      </c>
      <c r="V65" s="51">
        <v>43</v>
      </c>
      <c r="W65" s="51">
        <v>36</v>
      </c>
      <c r="X65" s="72">
        <f t="shared" si="1"/>
        <v>-0.0580847723704867</v>
      </c>
      <c r="Y65" s="102"/>
      <c r="Z65" s="51" t="s">
        <v>94</v>
      </c>
      <c r="AA65" s="51">
        <v>850</v>
      </c>
      <c r="AB65" s="51">
        <v>4428</v>
      </c>
      <c r="AC65" s="83" t="str">
        <f>VLOOKUP(D65,Sheet1!B:E,4,0)</f>
        <v>从工资扣除</v>
      </c>
    </row>
    <row r="66" spans="1:29">
      <c r="A66" s="51">
        <v>64</v>
      </c>
      <c r="B66" s="51">
        <v>6121</v>
      </c>
      <c r="C66" s="51" t="s">
        <v>354</v>
      </c>
      <c r="D66" s="51">
        <v>706</v>
      </c>
      <c r="E66" s="52" t="s">
        <v>303</v>
      </c>
      <c r="F66" s="51" t="str">
        <f>VLOOKUP(D66,'[2]各门店员工动销考核（12.31）'!$D$1:$F$65536,3,0)</f>
        <v>城郊二片</v>
      </c>
      <c r="G66" s="51">
        <v>1.6</v>
      </c>
      <c r="H66" s="95">
        <v>3.879209</v>
      </c>
      <c r="I66" s="95">
        <v>2.712155</v>
      </c>
      <c r="J66" s="95">
        <v>1.23764224432877</v>
      </c>
      <c r="K66" s="95">
        <v>0.83674795</v>
      </c>
      <c r="L66" s="51">
        <v>680</v>
      </c>
      <c r="M66" s="53">
        <v>594</v>
      </c>
      <c r="N66" s="95">
        <v>57.05</v>
      </c>
      <c r="O66" s="95">
        <v>45.6591750841751</v>
      </c>
      <c r="P66" s="53">
        <v>600</v>
      </c>
      <c r="Q66" s="53">
        <v>572</v>
      </c>
      <c r="R66" s="51">
        <v>28</v>
      </c>
      <c r="S66" s="51">
        <v>28</v>
      </c>
      <c r="T66" s="51">
        <v>0</v>
      </c>
      <c r="U66" s="51">
        <v>8</v>
      </c>
      <c r="V66" s="51">
        <v>36</v>
      </c>
      <c r="W66" s="51">
        <v>40</v>
      </c>
      <c r="X66" s="72">
        <f t="shared" si="1"/>
        <v>-0.048951048951049</v>
      </c>
      <c r="Y66" s="102"/>
      <c r="Z66" s="51" t="s">
        <v>28</v>
      </c>
      <c r="AA66" s="51">
        <v>700</v>
      </c>
      <c r="AB66" s="51">
        <v>1672</v>
      </c>
      <c r="AC66" s="83" t="str">
        <f>VLOOKUP(D66,Sheet1!B:E,4,0)</f>
        <v>从工资扣除</v>
      </c>
    </row>
    <row r="67" spans="1:29">
      <c r="A67" s="51">
        <v>65</v>
      </c>
      <c r="B67" s="51">
        <v>9731</v>
      </c>
      <c r="C67" s="51" t="s">
        <v>302</v>
      </c>
      <c r="D67" s="51">
        <v>706</v>
      </c>
      <c r="E67" s="52" t="s">
        <v>303</v>
      </c>
      <c r="F67" s="51" t="str">
        <f>VLOOKUP(D67,'[2]各门店员工动销考核（12.31）'!$D$1:$F$65536,3,0)</f>
        <v>城郊二片</v>
      </c>
      <c r="G67" s="51">
        <v>4.8</v>
      </c>
      <c r="H67" s="95">
        <v>3.391281</v>
      </c>
      <c r="I67" s="95">
        <v>2.461211</v>
      </c>
      <c r="J67" s="95">
        <v>1.08314023150223</v>
      </c>
      <c r="K67" s="95">
        <v>0.73046695</v>
      </c>
      <c r="L67" s="51">
        <v>608</v>
      </c>
      <c r="M67" s="53">
        <v>521</v>
      </c>
      <c r="N67" s="95">
        <v>55.78</v>
      </c>
      <c r="O67" s="95">
        <v>47.2401343570058</v>
      </c>
      <c r="P67" s="53">
        <v>572</v>
      </c>
      <c r="Q67" s="53">
        <v>526</v>
      </c>
      <c r="R67" s="51">
        <v>26</v>
      </c>
      <c r="S67" s="51">
        <v>28</v>
      </c>
      <c r="T67" s="51">
        <v>2</v>
      </c>
      <c r="U67" s="51">
        <v>6</v>
      </c>
      <c r="V67" s="51">
        <v>52</v>
      </c>
      <c r="W67" s="51">
        <v>36</v>
      </c>
      <c r="X67" s="72">
        <f t="shared" si="1"/>
        <v>-0.0874524714828897</v>
      </c>
      <c r="Y67" s="102"/>
      <c r="Z67" s="51" t="s">
        <v>28</v>
      </c>
      <c r="AA67" s="51">
        <v>700</v>
      </c>
      <c r="AB67" s="51">
        <v>1672</v>
      </c>
      <c r="AC67" s="83" t="str">
        <f>VLOOKUP(D67,Sheet1!B:E,4,0)</f>
        <v>从工资扣除</v>
      </c>
    </row>
    <row r="68" spans="1:29">
      <c r="A68" s="51">
        <v>66</v>
      </c>
      <c r="B68" s="51">
        <v>10953</v>
      </c>
      <c r="C68" s="51" t="s">
        <v>196</v>
      </c>
      <c r="D68" s="51">
        <v>704</v>
      </c>
      <c r="E68" s="52" t="s">
        <v>197</v>
      </c>
      <c r="F68" s="51" t="str">
        <f>VLOOKUP(D68,'[2]各门店员工动销考核（12.31）'!$D$1:$F$65536,3,0)</f>
        <v>城郊二片</v>
      </c>
      <c r="G68" s="51">
        <v>2.8</v>
      </c>
      <c r="H68" s="95">
        <v>4.858883</v>
      </c>
      <c r="I68" s="95">
        <v>2.691526</v>
      </c>
      <c r="J68" s="95">
        <v>1.24574332384399</v>
      </c>
      <c r="K68" s="95">
        <v>0.63413374</v>
      </c>
      <c r="L68" s="51">
        <v>829</v>
      </c>
      <c r="M68" s="53">
        <v>519</v>
      </c>
      <c r="N68" s="95">
        <v>58.64</v>
      </c>
      <c r="O68" s="95">
        <v>51.8598458574181</v>
      </c>
      <c r="P68" s="53">
        <v>654</v>
      </c>
      <c r="Q68" s="53">
        <v>545</v>
      </c>
      <c r="R68" s="51">
        <v>27</v>
      </c>
      <c r="S68" s="51">
        <v>27</v>
      </c>
      <c r="T68" s="51">
        <v>0</v>
      </c>
      <c r="U68" s="51">
        <v>6</v>
      </c>
      <c r="V68" s="51">
        <v>115</v>
      </c>
      <c r="W68" s="51">
        <v>48</v>
      </c>
      <c r="X68" s="72">
        <f t="shared" si="1"/>
        <v>-0.2</v>
      </c>
      <c r="Y68" s="102"/>
      <c r="Z68" s="51" t="s">
        <v>28</v>
      </c>
      <c r="AA68" s="51">
        <v>700</v>
      </c>
      <c r="AB68" s="51">
        <v>1850</v>
      </c>
      <c r="AC68" s="83" t="str">
        <f>VLOOKUP(D68,Sheet1!B:E,4,0)</f>
        <v>从工资扣除</v>
      </c>
    </row>
    <row r="69" spans="1:29">
      <c r="A69" s="51">
        <v>67</v>
      </c>
      <c r="B69" s="51">
        <v>11145</v>
      </c>
      <c r="C69" s="51" t="s">
        <v>373</v>
      </c>
      <c r="D69" s="51">
        <v>598</v>
      </c>
      <c r="E69" s="52" t="s">
        <v>356</v>
      </c>
      <c r="F69" s="51" t="str">
        <f>VLOOKUP(D69,'[2]各门店员工动销考核（12.31）'!$D$1:$F$65536,3,0)</f>
        <v>东南片区</v>
      </c>
      <c r="G69" s="51">
        <v>2.4</v>
      </c>
      <c r="H69" s="95">
        <v>5.79042</v>
      </c>
      <c r="I69" s="95">
        <v>4.144132</v>
      </c>
      <c r="J69" s="95">
        <v>1.62253588193102</v>
      </c>
      <c r="K69" s="95">
        <v>1.16165294</v>
      </c>
      <c r="L69" s="51">
        <v>736</v>
      </c>
      <c r="M69" s="53">
        <v>640</v>
      </c>
      <c r="N69" s="95">
        <v>78.67</v>
      </c>
      <c r="O69" s="95">
        <v>64.7520625</v>
      </c>
      <c r="P69" s="53">
        <v>515</v>
      </c>
      <c r="Q69" s="53">
        <v>494</v>
      </c>
      <c r="R69" s="51">
        <v>27</v>
      </c>
      <c r="S69" s="51">
        <v>27</v>
      </c>
      <c r="T69" s="51">
        <v>0</v>
      </c>
      <c r="U69" s="51">
        <v>6</v>
      </c>
      <c r="V69" s="51">
        <v>27</v>
      </c>
      <c r="W69" s="51">
        <v>36</v>
      </c>
      <c r="X69" s="72">
        <f t="shared" si="1"/>
        <v>-0.0425101214574899</v>
      </c>
      <c r="Y69" s="102"/>
      <c r="Z69" s="51" t="s">
        <v>33</v>
      </c>
      <c r="AA69" s="51">
        <v>800</v>
      </c>
      <c r="AB69" s="51">
        <v>3257</v>
      </c>
      <c r="AC69" s="83" t="str">
        <f>VLOOKUP(D69,Sheet1!B:E,4,0)</f>
        <v>录入“门店上缴款项”由个人自行上缴（温馨提示：有积分可抵积分，无积分及时到财务上缴，超时上缴，罚款会翻倍哦!)</v>
      </c>
    </row>
    <row r="70" spans="1:29">
      <c r="A70" s="51">
        <v>68</v>
      </c>
      <c r="B70" s="51">
        <v>12274</v>
      </c>
      <c r="C70" s="51" t="s">
        <v>355</v>
      </c>
      <c r="D70" s="51">
        <v>598</v>
      </c>
      <c r="E70" s="52" t="s">
        <v>356</v>
      </c>
      <c r="F70" s="51" t="str">
        <f>VLOOKUP(D70,'[2]各门店员工动销考核（12.31）'!$D$1:$F$65536,3,0)</f>
        <v>东南片区</v>
      </c>
      <c r="G70" s="51">
        <v>0.6</v>
      </c>
      <c r="H70" s="95">
        <v>3.911925</v>
      </c>
      <c r="I70" s="95">
        <v>3.026448</v>
      </c>
      <c r="J70" s="95">
        <v>1.27138626015601</v>
      </c>
      <c r="K70" s="95">
        <v>0.8890101</v>
      </c>
      <c r="L70" s="51">
        <v>757</v>
      </c>
      <c r="M70" s="53">
        <v>616</v>
      </c>
      <c r="N70" s="95">
        <v>51.68</v>
      </c>
      <c r="O70" s="95">
        <v>49.1306493506493</v>
      </c>
      <c r="P70" s="53">
        <v>496</v>
      </c>
      <c r="Q70" s="53">
        <v>473</v>
      </c>
      <c r="R70" s="51">
        <v>27</v>
      </c>
      <c r="S70" s="51">
        <v>28</v>
      </c>
      <c r="T70" s="51">
        <v>1</v>
      </c>
      <c r="U70" s="51">
        <v>12</v>
      </c>
      <c r="V70" s="51">
        <v>35</v>
      </c>
      <c r="W70" s="51">
        <v>36</v>
      </c>
      <c r="X70" s="72">
        <f t="shared" si="1"/>
        <v>-0.0486257928118393</v>
      </c>
      <c r="Y70" s="102"/>
      <c r="Z70" s="51" t="s">
        <v>33</v>
      </c>
      <c r="AA70" s="51">
        <v>800</v>
      </c>
      <c r="AB70" s="51">
        <v>3257</v>
      </c>
      <c r="AC70" s="83" t="str">
        <f>VLOOKUP(D70,Sheet1!B:E,4,0)</f>
        <v>录入“门店上缴款项”由个人自行上缴（温馨提示：有积分可抵积分，无积分及时到财务上缴，超时上缴，罚款会翻倍哦!)</v>
      </c>
    </row>
    <row r="71" spans="1:29">
      <c r="A71" s="51">
        <v>69</v>
      </c>
      <c r="B71" s="51">
        <v>5701</v>
      </c>
      <c r="C71" s="51" t="s">
        <v>504</v>
      </c>
      <c r="D71" s="51">
        <v>387</v>
      </c>
      <c r="E71" s="52" t="s">
        <v>498</v>
      </c>
      <c r="F71" s="51" t="str">
        <f>VLOOKUP(D71,'[2]各门店员工动销考核（12.31）'!$D$1:$F$65536,3,0)</f>
        <v>东南片区</v>
      </c>
      <c r="G71" s="51">
        <v>8.8</v>
      </c>
      <c r="H71" s="95">
        <v>7.181714</v>
      </c>
      <c r="I71" s="95">
        <v>6.89029</v>
      </c>
      <c r="J71" s="95">
        <v>2.00095856610542</v>
      </c>
      <c r="K71" s="95">
        <v>1.68234369</v>
      </c>
      <c r="L71" s="51">
        <v>1006</v>
      </c>
      <c r="M71" s="53">
        <v>945</v>
      </c>
      <c r="N71" s="95">
        <v>70.6</v>
      </c>
      <c r="O71" s="95">
        <v>72.9131216931217</v>
      </c>
      <c r="P71" s="53">
        <v>612</v>
      </c>
      <c r="Q71" s="53">
        <v>611</v>
      </c>
      <c r="R71" s="51">
        <v>26</v>
      </c>
      <c r="S71" s="51">
        <v>29</v>
      </c>
      <c r="T71" s="51">
        <v>3</v>
      </c>
      <c r="U71" s="51">
        <v>6</v>
      </c>
      <c r="V71" s="51">
        <v>7</v>
      </c>
      <c r="W71" s="51">
        <v>36</v>
      </c>
      <c r="X71" s="72">
        <f t="shared" si="1"/>
        <v>-0.0016366612111293</v>
      </c>
      <c r="Y71" s="102"/>
      <c r="Z71" s="51" t="s">
        <v>94</v>
      </c>
      <c r="AA71" s="51">
        <v>850</v>
      </c>
      <c r="AB71" s="51">
        <v>4067</v>
      </c>
      <c r="AC71" s="83" t="str">
        <f>VLOOKUP(D71,Sheet1!B:E,4,0)</f>
        <v>从工资扣除</v>
      </c>
    </row>
    <row r="72" spans="1:29">
      <c r="A72" s="51">
        <v>70</v>
      </c>
      <c r="B72" s="51">
        <v>6662</v>
      </c>
      <c r="C72" s="51" t="s">
        <v>415</v>
      </c>
      <c r="D72" s="51">
        <v>598</v>
      </c>
      <c r="E72" s="52" t="s">
        <v>356</v>
      </c>
      <c r="F72" s="51" t="str">
        <f>VLOOKUP(D72,'[2]各门店员工动销考核（12.31）'!$D$1:$F$65536,3,0)</f>
        <v>东南片区</v>
      </c>
      <c r="G72" s="51">
        <v>8.2</v>
      </c>
      <c r="H72" s="95">
        <v>4.993264</v>
      </c>
      <c r="I72" s="95">
        <v>4.230002</v>
      </c>
      <c r="J72" s="95">
        <v>1.552910756807</v>
      </c>
      <c r="K72" s="95">
        <v>1.23606327</v>
      </c>
      <c r="L72" s="51">
        <v>837</v>
      </c>
      <c r="M72" s="53">
        <v>660</v>
      </c>
      <c r="N72" s="95">
        <v>59.6</v>
      </c>
      <c r="O72" s="95">
        <v>64.0909393939394</v>
      </c>
      <c r="P72" s="53">
        <v>535</v>
      </c>
      <c r="Q72" s="53">
        <v>519</v>
      </c>
      <c r="R72" s="51">
        <v>28</v>
      </c>
      <c r="S72" s="51">
        <v>30</v>
      </c>
      <c r="T72" s="51">
        <v>2</v>
      </c>
      <c r="U72" s="51">
        <v>6</v>
      </c>
      <c r="V72" s="51">
        <v>22</v>
      </c>
      <c r="W72" s="51">
        <v>36</v>
      </c>
      <c r="X72" s="72">
        <f t="shared" si="1"/>
        <v>-0.0308285163776493</v>
      </c>
      <c r="Y72" s="102"/>
      <c r="Z72" s="51" t="s">
        <v>33</v>
      </c>
      <c r="AA72" s="51">
        <v>800</v>
      </c>
      <c r="AB72" s="51">
        <v>3257</v>
      </c>
      <c r="AC72" s="83" t="str">
        <f>VLOOKUP(D72,Sheet1!B:E,4,0)</f>
        <v>录入“门店上缴款项”由个人自行上缴（温馨提示：有积分可抵积分，无积分及时到财务上缴，超时上缴，罚款会翻倍哦!)</v>
      </c>
    </row>
    <row r="73" spans="1:29">
      <c r="A73" s="51">
        <v>71</v>
      </c>
      <c r="B73" s="51">
        <v>7583</v>
      </c>
      <c r="C73" s="51" t="s">
        <v>325</v>
      </c>
      <c r="D73" s="51">
        <v>343</v>
      </c>
      <c r="E73" s="52" t="s">
        <v>56</v>
      </c>
      <c r="F73" s="51" t="str">
        <f>VLOOKUP(D73,'[2]各门店员工动销考核（12.31）'!$D$1:$F$65536,3,0)</f>
        <v>西北片区</v>
      </c>
      <c r="G73" s="51">
        <v>7.5</v>
      </c>
      <c r="H73" s="95">
        <v>22.637428</v>
      </c>
      <c r="I73" s="95">
        <v>14.098771</v>
      </c>
      <c r="J73" s="95">
        <v>6.8616533368254</v>
      </c>
      <c r="K73" s="95">
        <v>3.89616073</v>
      </c>
      <c r="L73" s="51">
        <v>1615</v>
      </c>
      <c r="M73" s="53">
        <v>1070</v>
      </c>
      <c r="N73" s="95">
        <v>137.04</v>
      </c>
      <c r="O73" s="95">
        <v>131.764214953271</v>
      </c>
      <c r="P73" s="53">
        <v>926</v>
      </c>
      <c r="Q73" s="53">
        <v>870</v>
      </c>
      <c r="R73" s="51">
        <v>28</v>
      </c>
      <c r="S73" s="51">
        <v>31</v>
      </c>
      <c r="T73" s="51">
        <v>3</v>
      </c>
      <c r="U73" s="51">
        <v>6</v>
      </c>
      <c r="V73" s="51">
        <v>62</v>
      </c>
      <c r="W73" s="51">
        <v>48</v>
      </c>
      <c r="X73" s="72">
        <f t="shared" si="1"/>
        <v>-0.064367816091954</v>
      </c>
      <c r="Y73" s="102"/>
      <c r="Z73" s="51" t="s">
        <v>57</v>
      </c>
      <c r="AA73" s="51">
        <v>900</v>
      </c>
      <c r="AB73" s="51">
        <v>5196</v>
      </c>
      <c r="AC73" s="83" t="str">
        <f>VLOOKUP(D73,Sheet1!B:E,4,0)</f>
        <v>从工资扣除</v>
      </c>
    </row>
    <row r="74" spans="1:29">
      <c r="A74" s="51">
        <v>72</v>
      </c>
      <c r="B74" s="51">
        <v>12493</v>
      </c>
      <c r="C74" s="51" t="s">
        <v>263</v>
      </c>
      <c r="D74" s="51">
        <v>329</v>
      </c>
      <c r="E74" s="52" t="s">
        <v>250</v>
      </c>
      <c r="F74" s="51" t="str">
        <f>VLOOKUP(D74,'[2]各门店员工动销考核（12.31）'!$D$1:$F$65536,3,0)</f>
        <v>城郊二片</v>
      </c>
      <c r="G74" s="51">
        <v>0.5</v>
      </c>
      <c r="H74" s="95">
        <v>2.418247</v>
      </c>
      <c r="I74" s="95">
        <v>2.054753</v>
      </c>
      <c r="J74" s="95">
        <v>0.55574264056209</v>
      </c>
      <c r="K74" s="95">
        <v>0.42089075</v>
      </c>
      <c r="L74" s="51">
        <v>367</v>
      </c>
      <c r="M74" s="53">
        <v>293</v>
      </c>
      <c r="N74" s="95">
        <v>65.89</v>
      </c>
      <c r="O74" s="95">
        <v>70.1280887372014</v>
      </c>
      <c r="P74" s="53">
        <v>361</v>
      </c>
      <c r="Q74" s="53">
        <v>330</v>
      </c>
      <c r="R74" s="51">
        <v>25</v>
      </c>
      <c r="S74" s="51">
        <v>28</v>
      </c>
      <c r="T74" s="51">
        <v>3</v>
      </c>
      <c r="U74" s="51">
        <v>12</v>
      </c>
      <c r="V74" s="51">
        <v>43</v>
      </c>
      <c r="W74" s="51">
        <v>36</v>
      </c>
      <c r="X74" s="72">
        <f t="shared" si="1"/>
        <v>-0.0939393939393939</v>
      </c>
      <c r="Y74" s="102"/>
      <c r="Z74" s="51" t="s">
        <v>28</v>
      </c>
      <c r="AA74" s="51">
        <v>700</v>
      </c>
      <c r="AB74" s="51">
        <v>1344</v>
      </c>
      <c r="AC74" s="83" t="str">
        <f>VLOOKUP(D74,Sheet1!B:E,4,0)</f>
        <v>录入“门店上缴款项”由个人自行上缴（温馨提示：有积分可抵积分，无积分及时到财务上缴，超时上缴，罚款会翻倍哦!)</v>
      </c>
    </row>
    <row r="75" spans="1:29">
      <c r="A75" s="51">
        <v>73</v>
      </c>
      <c r="B75" s="51">
        <v>10989</v>
      </c>
      <c r="C75" s="51" t="s">
        <v>624</v>
      </c>
      <c r="D75" s="51">
        <v>307</v>
      </c>
      <c r="E75" s="52" t="s">
        <v>46</v>
      </c>
      <c r="F75" s="51" t="str">
        <f>VLOOKUP(D75,'[2]各门店员工动销考核（12.31）'!$D$1:$F$65536,3,0)</f>
        <v>旗舰片区</v>
      </c>
      <c r="G75" s="51">
        <v>2.7</v>
      </c>
      <c r="H75" s="95">
        <v>14.503137</v>
      </c>
      <c r="I75" s="95">
        <v>10.583518</v>
      </c>
      <c r="J75" s="95">
        <v>3.13657079929888</v>
      </c>
      <c r="K75" s="95">
        <v>1.89796536</v>
      </c>
      <c r="L75" s="51">
        <v>997</v>
      </c>
      <c r="M75" s="53">
        <v>879</v>
      </c>
      <c r="N75" s="95">
        <v>144.77</v>
      </c>
      <c r="O75" s="95">
        <v>120.404072810011</v>
      </c>
      <c r="P75" s="53">
        <v>686</v>
      </c>
      <c r="Q75" s="53">
        <v>684</v>
      </c>
      <c r="R75" s="51">
        <v>27</v>
      </c>
      <c r="S75" s="51">
        <v>30</v>
      </c>
      <c r="T75" s="51">
        <v>3</v>
      </c>
      <c r="U75" s="51">
        <v>6</v>
      </c>
      <c r="V75" s="51">
        <v>8</v>
      </c>
      <c r="W75" s="51">
        <v>36</v>
      </c>
      <c r="X75" s="72">
        <f t="shared" si="1"/>
        <v>-0.00292397660818713</v>
      </c>
      <c r="Y75" s="102"/>
      <c r="Z75" s="51" t="s">
        <v>49</v>
      </c>
      <c r="AA75" s="51">
        <v>950</v>
      </c>
      <c r="AB75" s="51">
        <v>12241</v>
      </c>
      <c r="AC75" s="83" t="str">
        <f>VLOOKUP(D75,Sheet1!B:E,4,0)</f>
        <v>录入“门店上缴款项”由个人自行上缴（温馨提示：有积分可抵积分，无积分及时到财务上缴，超时上缴，罚款会翻倍哦!)</v>
      </c>
    </row>
    <row r="76" spans="1:29">
      <c r="A76" s="51">
        <v>74</v>
      </c>
      <c r="B76" s="51">
        <v>12487</v>
      </c>
      <c r="C76" s="51" t="s">
        <v>297</v>
      </c>
      <c r="D76" s="51">
        <v>581</v>
      </c>
      <c r="E76" s="52" t="s">
        <v>68</v>
      </c>
      <c r="F76" s="51" t="str">
        <f>VLOOKUP(D76,'[2]各门店员工动销考核（12.31）'!$D$1:$F$65536,3,0)</f>
        <v>西北片区</v>
      </c>
      <c r="G76" s="51">
        <v>0.5</v>
      </c>
      <c r="H76" s="95">
        <v>2.811265</v>
      </c>
      <c r="I76" s="95">
        <v>2.45379</v>
      </c>
      <c r="J76" s="95">
        <v>0.706260219352973</v>
      </c>
      <c r="K76" s="95">
        <v>0.46636847</v>
      </c>
      <c r="L76" s="51">
        <v>760</v>
      </c>
      <c r="M76" s="53">
        <v>638</v>
      </c>
      <c r="N76" s="95">
        <v>37.02</v>
      </c>
      <c r="O76" s="95">
        <v>38.46065830721</v>
      </c>
      <c r="P76" s="53">
        <v>456</v>
      </c>
      <c r="Q76" s="53">
        <v>463</v>
      </c>
      <c r="R76" s="51">
        <v>28</v>
      </c>
      <c r="S76" s="51">
        <v>30</v>
      </c>
      <c r="T76" s="51">
        <v>2</v>
      </c>
      <c r="U76" s="51">
        <v>12</v>
      </c>
      <c r="V76" s="51">
        <v>5</v>
      </c>
      <c r="W76" s="51">
        <v>7.5</v>
      </c>
      <c r="X76" s="72">
        <f t="shared" si="1"/>
        <v>0.0151187904967603</v>
      </c>
      <c r="Y76" s="102" t="s">
        <v>32</v>
      </c>
      <c r="Z76" s="51" t="s">
        <v>57</v>
      </c>
      <c r="AA76" s="51">
        <v>900</v>
      </c>
      <c r="AB76" s="51">
        <v>5460</v>
      </c>
      <c r="AC76" s="83" t="str">
        <f>VLOOKUP(D76,Sheet1!B:E,4,0)</f>
        <v>从工资扣除</v>
      </c>
    </row>
    <row r="77" spans="1:29">
      <c r="A77" s="51">
        <v>75</v>
      </c>
      <c r="B77" s="51">
        <v>12465</v>
      </c>
      <c r="C77" s="51" t="s">
        <v>371</v>
      </c>
      <c r="D77" s="51">
        <v>578</v>
      </c>
      <c r="E77" s="52" t="s">
        <v>372</v>
      </c>
      <c r="F77" s="51" t="str">
        <f>VLOOKUP(D77,'[2]各门店员工动销考核（12.31）'!$D$1:$F$65536,3,0)</f>
        <v>城中片区</v>
      </c>
      <c r="G77" s="51">
        <v>0.5</v>
      </c>
      <c r="H77" s="95">
        <v>4.782955</v>
      </c>
      <c r="I77" s="95">
        <v>3.40413</v>
      </c>
      <c r="J77" s="95">
        <v>1.52379282705194</v>
      </c>
      <c r="K77" s="95">
        <v>0.998648</v>
      </c>
      <c r="L77" s="51">
        <v>849</v>
      </c>
      <c r="M77" s="53">
        <v>667</v>
      </c>
      <c r="N77" s="95">
        <v>56.34</v>
      </c>
      <c r="O77" s="95">
        <v>51.0364317841079</v>
      </c>
      <c r="P77" s="53">
        <v>509</v>
      </c>
      <c r="Q77" s="53">
        <v>505</v>
      </c>
      <c r="R77" s="51">
        <v>26</v>
      </c>
      <c r="S77" s="51">
        <v>26</v>
      </c>
      <c r="T77" s="51">
        <v>0</v>
      </c>
      <c r="U77" s="51">
        <v>12</v>
      </c>
      <c r="V77" s="51">
        <v>16</v>
      </c>
      <c r="W77" s="51">
        <v>18</v>
      </c>
      <c r="X77" s="72">
        <f t="shared" si="1"/>
        <v>-0.00792079207920792</v>
      </c>
      <c r="Y77" s="102" t="s">
        <v>32</v>
      </c>
      <c r="Z77" s="51" t="s">
        <v>94</v>
      </c>
      <c r="AA77" s="51">
        <v>850</v>
      </c>
      <c r="AB77" s="51">
        <v>4215</v>
      </c>
      <c r="AC77" s="83" t="str">
        <f>VLOOKUP(D77,Sheet1!B:E,4,0)</f>
        <v>从工资扣除</v>
      </c>
    </row>
    <row r="78" spans="1:29">
      <c r="A78" s="51">
        <v>76</v>
      </c>
      <c r="B78" s="51">
        <v>11782</v>
      </c>
      <c r="C78" s="51" t="s">
        <v>238</v>
      </c>
      <c r="D78" s="51">
        <v>108277</v>
      </c>
      <c r="E78" s="52" t="s">
        <v>41</v>
      </c>
      <c r="F78" s="51" t="str">
        <f>VLOOKUP(D78,'[2]各门店员工动销考核（12.31）'!$D$1:$F$65536,3,0)</f>
        <v>西北片区</v>
      </c>
      <c r="G78" s="51">
        <v>0.5</v>
      </c>
      <c r="H78" s="95">
        <v>3.661839</v>
      </c>
      <c r="I78" s="95">
        <v>2.542393</v>
      </c>
      <c r="J78" s="95">
        <v>0.871181593259289</v>
      </c>
      <c r="K78" s="95">
        <v>0.5166358</v>
      </c>
      <c r="L78" s="51">
        <v>698</v>
      </c>
      <c r="M78" s="53">
        <v>590</v>
      </c>
      <c r="N78" s="95">
        <v>52.46</v>
      </c>
      <c r="O78" s="95">
        <v>43.091406779661</v>
      </c>
      <c r="P78" s="53">
        <v>505</v>
      </c>
      <c r="Q78" s="53">
        <v>467</v>
      </c>
      <c r="R78" s="51">
        <v>28</v>
      </c>
      <c r="S78" s="51">
        <v>27</v>
      </c>
      <c r="T78" s="51">
        <v>-1</v>
      </c>
      <c r="U78" s="51">
        <v>12</v>
      </c>
      <c r="V78" s="51">
        <v>32</v>
      </c>
      <c r="W78" s="51">
        <v>36</v>
      </c>
      <c r="X78" s="72">
        <f>((P78/R78*S78-Q78)/P78)</f>
        <v>0.0395332390381894</v>
      </c>
      <c r="Y78" s="102" t="s">
        <v>239</v>
      </c>
      <c r="Z78" s="51" t="s">
        <v>43</v>
      </c>
      <c r="AA78" s="51">
        <v>750</v>
      </c>
      <c r="AB78" s="51">
        <v>2153</v>
      </c>
      <c r="AC78" s="83" t="str">
        <f>VLOOKUP(D78,Sheet1!B:E,4,0)</f>
        <v>从工资扣除</v>
      </c>
    </row>
    <row r="79" spans="1:29">
      <c r="A79" s="51">
        <v>77</v>
      </c>
      <c r="B79" s="51">
        <v>11058</v>
      </c>
      <c r="C79" s="51" t="s">
        <v>579</v>
      </c>
      <c r="D79" s="51">
        <v>572</v>
      </c>
      <c r="E79" s="52" t="s">
        <v>224</v>
      </c>
      <c r="F79" s="51" t="str">
        <f>VLOOKUP(D79,'[2]各门店员工动销考核（12.31）'!$D$1:$F$65536,3,0)</f>
        <v>城中片区</v>
      </c>
      <c r="G79" s="51">
        <v>2.5</v>
      </c>
      <c r="H79" s="95">
        <v>4.022974</v>
      </c>
      <c r="I79" s="95">
        <v>3.509566</v>
      </c>
      <c r="J79" s="95">
        <v>1.14346089515802</v>
      </c>
      <c r="K79" s="95">
        <v>0.82479639</v>
      </c>
      <c r="L79" s="51">
        <v>484</v>
      </c>
      <c r="M79" s="53">
        <v>433</v>
      </c>
      <c r="N79" s="95">
        <v>83.12</v>
      </c>
      <c r="O79" s="95">
        <v>81.0523325635104</v>
      </c>
      <c r="P79" s="53">
        <v>463</v>
      </c>
      <c r="Q79" s="53">
        <v>438</v>
      </c>
      <c r="R79" s="51">
        <v>26</v>
      </c>
      <c r="S79" s="51">
        <v>28</v>
      </c>
      <c r="T79" s="51">
        <v>2</v>
      </c>
      <c r="U79" s="51">
        <v>6</v>
      </c>
      <c r="V79" s="51">
        <v>31</v>
      </c>
      <c r="W79" s="51">
        <v>36</v>
      </c>
      <c r="X79" s="72">
        <f>(Q77-P77)/Q77</f>
        <v>-0.00792079207920792</v>
      </c>
      <c r="Y79" s="102"/>
      <c r="Z79" s="51" t="s">
        <v>43</v>
      </c>
      <c r="AA79" s="51">
        <v>750</v>
      </c>
      <c r="AB79" s="51">
        <v>2606</v>
      </c>
      <c r="AC79" s="83" t="str">
        <f>VLOOKUP(D79,Sheet1!B:E,4,0)</f>
        <v>从工资扣除</v>
      </c>
    </row>
    <row r="80" spans="1:29">
      <c r="A80" s="51">
        <v>78</v>
      </c>
      <c r="B80" s="51">
        <v>12466</v>
      </c>
      <c r="C80" s="51" t="s">
        <v>223</v>
      </c>
      <c r="D80" s="51">
        <v>572</v>
      </c>
      <c r="E80" s="52" t="s">
        <v>224</v>
      </c>
      <c r="F80" s="51" t="str">
        <f>VLOOKUP(D80,'[2]各门店员工动销考核（12.31）'!$D$1:$F$65536,3,0)</f>
        <v>城中片区</v>
      </c>
      <c r="G80" s="51">
        <v>0.5</v>
      </c>
      <c r="H80" s="95">
        <v>2.515663</v>
      </c>
      <c r="I80" s="95">
        <v>1.837372</v>
      </c>
      <c r="J80" s="95">
        <v>0.60109514421203</v>
      </c>
      <c r="K80" s="95">
        <v>0.3912384</v>
      </c>
      <c r="L80" s="51">
        <v>507</v>
      </c>
      <c r="M80" s="53">
        <v>477</v>
      </c>
      <c r="N80" s="95">
        <v>49.62</v>
      </c>
      <c r="O80" s="95">
        <v>38.5193291404612</v>
      </c>
      <c r="P80" s="53">
        <v>408</v>
      </c>
      <c r="Q80" s="53">
        <v>407</v>
      </c>
      <c r="R80" s="51">
        <v>27</v>
      </c>
      <c r="S80" s="51">
        <v>29</v>
      </c>
      <c r="T80" s="51">
        <v>2</v>
      </c>
      <c r="U80" s="51">
        <v>12</v>
      </c>
      <c r="V80" s="51">
        <v>13</v>
      </c>
      <c r="W80" s="51">
        <v>18</v>
      </c>
      <c r="X80" s="72">
        <f t="shared" ref="X80:X90" si="2">(Q78-P78)/Q78</f>
        <v>-0.0813704496788009</v>
      </c>
      <c r="Y80" s="102" t="s">
        <v>32</v>
      </c>
      <c r="Z80" s="51" t="s">
        <v>43</v>
      </c>
      <c r="AA80" s="51">
        <v>750</v>
      </c>
      <c r="AB80" s="51">
        <v>2606</v>
      </c>
      <c r="AC80" s="83" t="str">
        <f>VLOOKUP(D80,Sheet1!B:E,4,0)</f>
        <v>从工资扣除</v>
      </c>
    </row>
    <row r="81" spans="1:29">
      <c r="A81" s="51">
        <v>79</v>
      </c>
      <c r="B81" s="51">
        <v>7369</v>
      </c>
      <c r="C81" s="51" t="s">
        <v>110</v>
      </c>
      <c r="D81" s="51">
        <v>105396</v>
      </c>
      <c r="E81" s="52" t="s">
        <v>108</v>
      </c>
      <c r="F81" s="51" t="str">
        <f>VLOOKUP(D81,'[2]各门店员工动销考核（12.31）'!$D$1:$F$65536,3,0)</f>
        <v>东南片区</v>
      </c>
      <c r="G81" s="51">
        <v>2.5</v>
      </c>
      <c r="H81" s="95">
        <v>3.094586</v>
      </c>
      <c r="I81" s="95">
        <v>2.904428</v>
      </c>
      <c r="J81" s="95">
        <v>0.94406256927085</v>
      </c>
      <c r="K81" s="95">
        <v>0.93949182</v>
      </c>
      <c r="L81" s="51">
        <v>480</v>
      </c>
      <c r="M81" s="53">
        <v>454</v>
      </c>
      <c r="N81" s="95">
        <v>64.47</v>
      </c>
      <c r="O81" s="95">
        <v>63.9741850220264</v>
      </c>
      <c r="P81" s="53">
        <v>338</v>
      </c>
      <c r="Q81" s="53">
        <v>320</v>
      </c>
      <c r="R81" s="51">
        <v>28</v>
      </c>
      <c r="S81" s="51">
        <v>27</v>
      </c>
      <c r="T81" s="51">
        <v>-1</v>
      </c>
      <c r="U81" s="51">
        <v>6</v>
      </c>
      <c r="V81" s="51">
        <v>24</v>
      </c>
      <c r="W81" s="51">
        <v>36</v>
      </c>
      <c r="X81" s="72">
        <f t="shared" si="2"/>
        <v>-0.0570776255707763</v>
      </c>
      <c r="Y81" s="102"/>
      <c r="Z81" s="51" t="s">
        <v>28</v>
      </c>
      <c r="AA81" s="51">
        <v>700</v>
      </c>
      <c r="AB81" s="51">
        <v>1909</v>
      </c>
      <c r="AC81" s="83" t="str">
        <f>VLOOKUP(D81,Sheet1!B:E,4,0)</f>
        <v>从工资扣除</v>
      </c>
    </row>
    <row r="82" spans="1:29">
      <c r="A82" s="51">
        <v>80</v>
      </c>
      <c r="B82" s="51">
        <v>12538</v>
      </c>
      <c r="C82" s="51" t="s">
        <v>530</v>
      </c>
      <c r="D82" s="51">
        <v>549</v>
      </c>
      <c r="E82" s="52" t="s">
        <v>441</v>
      </c>
      <c r="F82" s="51" t="str">
        <f>VLOOKUP(D82,'[2]各门店员工动销考核（12.31）'!$D$1:$F$65536,3,0)</f>
        <v>大邑片区</v>
      </c>
      <c r="G82" s="51">
        <v>0.4</v>
      </c>
      <c r="H82" s="95">
        <v>2.294847</v>
      </c>
      <c r="I82" s="95">
        <v>2.148226</v>
      </c>
      <c r="J82" s="95">
        <v>0.59097803999999</v>
      </c>
      <c r="K82" s="95">
        <v>0.47286612</v>
      </c>
      <c r="L82" s="51">
        <v>471</v>
      </c>
      <c r="M82" s="53">
        <v>462</v>
      </c>
      <c r="N82" s="95">
        <v>48.72</v>
      </c>
      <c r="O82" s="95">
        <v>46.4983982683983</v>
      </c>
      <c r="P82" s="53">
        <v>429</v>
      </c>
      <c r="Q82" s="53">
        <v>409</v>
      </c>
      <c r="R82" s="51">
        <v>27</v>
      </c>
      <c r="S82" s="51">
        <v>27</v>
      </c>
      <c r="T82" s="51">
        <v>0</v>
      </c>
      <c r="U82" s="51">
        <v>12</v>
      </c>
      <c r="V82" s="51">
        <v>32</v>
      </c>
      <c r="W82" s="51">
        <v>36</v>
      </c>
      <c r="X82" s="72">
        <f t="shared" si="2"/>
        <v>-0.00245700245700246</v>
      </c>
      <c r="Y82" s="102"/>
      <c r="Z82" s="51" t="s">
        <v>43</v>
      </c>
      <c r="AA82" s="51">
        <v>750</v>
      </c>
      <c r="AB82" s="51">
        <v>2031</v>
      </c>
      <c r="AC82" s="83" t="str">
        <f>VLOOKUP(D82,Sheet1!B:E,4,0)</f>
        <v>从工资扣除</v>
      </c>
    </row>
    <row r="83" spans="1:29">
      <c r="A83" s="51">
        <v>81</v>
      </c>
      <c r="B83" s="51">
        <v>7687</v>
      </c>
      <c r="C83" s="51" t="s">
        <v>582</v>
      </c>
      <c r="D83" s="51">
        <v>549</v>
      </c>
      <c r="E83" s="52" t="s">
        <v>441</v>
      </c>
      <c r="F83" s="51" t="str">
        <f>VLOOKUP(D83,'[2]各门店员工动销考核（12.31）'!$D$1:$F$65536,3,0)</f>
        <v>大邑片区</v>
      </c>
      <c r="G83" s="51">
        <v>7.3</v>
      </c>
      <c r="H83" s="95">
        <v>4.361613</v>
      </c>
      <c r="I83" s="95">
        <v>2.677138</v>
      </c>
      <c r="J83" s="95">
        <v>1.03034356079201</v>
      </c>
      <c r="K83" s="95">
        <v>0.59466395</v>
      </c>
      <c r="L83" s="51">
        <v>543</v>
      </c>
      <c r="M83" s="53">
        <v>427</v>
      </c>
      <c r="N83" s="95">
        <v>80.32</v>
      </c>
      <c r="O83" s="95">
        <v>62.6964402810304</v>
      </c>
      <c r="P83" s="53">
        <v>455</v>
      </c>
      <c r="Q83" s="53">
        <v>449</v>
      </c>
      <c r="R83" s="51">
        <v>28</v>
      </c>
      <c r="S83" s="51">
        <v>28</v>
      </c>
      <c r="T83" s="51">
        <v>0</v>
      </c>
      <c r="U83" s="51">
        <v>6</v>
      </c>
      <c r="V83" s="51">
        <v>12</v>
      </c>
      <c r="W83" s="51">
        <v>36</v>
      </c>
      <c r="X83" s="72">
        <f t="shared" si="2"/>
        <v>-0.05625</v>
      </c>
      <c r="Y83" s="102"/>
      <c r="Z83" s="51" t="s">
        <v>43</v>
      </c>
      <c r="AA83" s="51">
        <v>750</v>
      </c>
      <c r="AB83" s="51">
        <v>2031</v>
      </c>
      <c r="AC83" s="83" t="str">
        <f>VLOOKUP(D83,Sheet1!B:E,4,0)</f>
        <v>从工资扣除</v>
      </c>
    </row>
    <row r="84" spans="1:29">
      <c r="A84" s="51">
        <v>82</v>
      </c>
      <c r="B84" s="51">
        <v>10218</v>
      </c>
      <c r="C84" s="51" t="s">
        <v>182</v>
      </c>
      <c r="D84" s="51">
        <v>104838</v>
      </c>
      <c r="E84" s="52" t="s">
        <v>119</v>
      </c>
      <c r="F84" s="51" t="str">
        <f>VLOOKUP(D84,'[2]各门店员工动销考核（12.31）'!$D$1:$F$65536,3,0)</f>
        <v>城郊二片</v>
      </c>
      <c r="G84" s="51">
        <v>4.2</v>
      </c>
      <c r="H84" s="95">
        <v>3.171603</v>
      </c>
      <c r="I84" s="95">
        <v>2.611356</v>
      </c>
      <c r="J84" s="95">
        <v>0.687206701499991</v>
      </c>
      <c r="K84" s="95">
        <v>0.56240626</v>
      </c>
      <c r="L84" s="51">
        <v>636</v>
      </c>
      <c r="M84" s="53">
        <v>532</v>
      </c>
      <c r="N84" s="95">
        <v>49.87</v>
      </c>
      <c r="O84" s="95">
        <v>49.0856390977444</v>
      </c>
      <c r="P84" s="53">
        <v>512</v>
      </c>
      <c r="Q84" s="53">
        <v>511</v>
      </c>
      <c r="R84" s="51">
        <v>29</v>
      </c>
      <c r="S84" s="51">
        <v>28</v>
      </c>
      <c r="T84" s="51">
        <v>-1</v>
      </c>
      <c r="U84" s="51">
        <v>6</v>
      </c>
      <c r="V84" s="51">
        <v>7</v>
      </c>
      <c r="W84" s="51">
        <v>36</v>
      </c>
      <c r="X84" s="72">
        <f t="shared" si="2"/>
        <v>-0.0488997555012225</v>
      </c>
      <c r="Y84" s="102"/>
      <c r="Z84" s="51" t="s">
        <v>43</v>
      </c>
      <c r="AA84" s="51">
        <v>750</v>
      </c>
      <c r="AB84" s="51">
        <v>2272</v>
      </c>
      <c r="AC84" s="83" t="str">
        <f>VLOOKUP(D84,Sheet1!B:E,4,0)</f>
        <v>从工资扣除</v>
      </c>
    </row>
    <row r="85" spans="1:29">
      <c r="A85" s="51">
        <v>83</v>
      </c>
      <c r="B85" s="51">
        <v>11377</v>
      </c>
      <c r="C85" s="51" t="s">
        <v>629</v>
      </c>
      <c r="D85" s="51">
        <v>546</v>
      </c>
      <c r="E85" s="52" t="s">
        <v>446</v>
      </c>
      <c r="F85" s="51" t="str">
        <f>VLOOKUP(D85,'[2]各门店员工动销考核（12.31）'!$D$1:$F$65536,3,0)</f>
        <v>东南片区</v>
      </c>
      <c r="G85" s="51">
        <v>1.8</v>
      </c>
      <c r="H85" s="95">
        <v>7.654019</v>
      </c>
      <c r="I85" s="95">
        <v>6.476557</v>
      </c>
      <c r="J85" s="95">
        <v>2.79285698005078</v>
      </c>
      <c r="K85" s="95">
        <v>2.1238611</v>
      </c>
      <c r="L85" s="51">
        <v>1268</v>
      </c>
      <c r="M85" s="53">
        <v>1130</v>
      </c>
      <c r="N85" s="95">
        <v>60.39</v>
      </c>
      <c r="O85" s="95">
        <v>57.3146637168142</v>
      </c>
      <c r="P85" s="53">
        <v>724</v>
      </c>
      <c r="Q85" s="53">
        <v>714</v>
      </c>
      <c r="R85" s="51">
        <v>26</v>
      </c>
      <c r="S85" s="51">
        <v>27</v>
      </c>
      <c r="T85" s="51">
        <v>1</v>
      </c>
      <c r="U85" s="51">
        <v>8</v>
      </c>
      <c r="V85" s="51">
        <v>18</v>
      </c>
      <c r="W85" s="51">
        <v>40</v>
      </c>
      <c r="X85" s="72">
        <f t="shared" si="2"/>
        <v>-0.0133630289532294</v>
      </c>
      <c r="Y85" s="102"/>
      <c r="Z85" s="51" t="s">
        <v>94</v>
      </c>
      <c r="AA85" s="51">
        <v>850</v>
      </c>
      <c r="AB85" s="51">
        <v>4765</v>
      </c>
      <c r="AC85" s="83" t="str">
        <f>VLOOKUP(D85,Sheet1!B:E,4,0)</f>
        <v>从工资扣除</v>
      </c>
    </row>
    <row r="86" spans="1:29">
      <c r="A86" s="51">
        <v>84</v>
      </c>
      <c r="B86" s="51">
        <v>11143</v>
      </c>
      <c r="C86" s="51" t="s">
        <v>457</v>
      </c>
      <c r="D86" s="51">
        <v>545</v>
      </c>
      <c r="E86" s="52" t="s">
        <v>455</v>
      </c>
      <c r="F86" s="51" t="str">
        <f>VLOOKUP(D86,'[2]各门店员工动销考核（12.31）'!$D$1:$F$65536,3,0)</f>
        <v>东南片区</v>
      </c>
      <c r="G86" s="51">
        <v>2.4</v>
      </c>
      <c r="H86" s="95">
        <v>3.399691</v>
      </c>
      <c r="I86" s="95">
        <v>3.479324</v>
      </c>
      <c r="J86" s="95">
        <v>0.913731522729969</v>
      </c>
      <c r="K86" s="95">
        <v>0.81863246</v>
      </c>
      <c r="L86" s="51">
        <v>572</v>
      </c>
      <c r="M86" s="53">
        <v>489</v>
      </c>
      <c r="N86" s="95">
        <v>59.44</v>
      </c>
      <c r="O86" s="95">
        <v>71.1518200408998</v>
      </c>
      <c r="P86" s="53">
        <v>451</v>
      </c>
      <c r="Q86" s="53">
        <v>426</v>
      </c>
      <c r="R86" s="51">
        <v>25</v>
      </c>
      <c r="S86" s="51">
        <v>27</v>
      </c>
      <c r="T86" s="51">
        <v>2</v>
      </c>
      <c r="U86" s="51">
        <v>6</v>
      </c>
      <c r="V86" s="51">
        <v>31</v>
      </c>
      <c r="W86" s="51">
        <v>36</v>
      </c>
      <c r="X86" s="72">
        <f t="shared" si="2"/>
        <v>-0.00195694716242661</v>
      </c>
      <c r="Y86" s="102"/>
      <c r="Z86" s="51" t="s">
        <v>28</v>
      </c>
      <c r="AA86" s="51">
        <v>700</v>
      </c>
      <c r="AB86" s="51">
        <v>1442</v>
      </c>
      <c r="AC86" s="83" t="str">
        <f>VLOOKUP(D86,Sheet1!B:E,4,0)</f>
        <v>从工资扣除</v>
      </c>
    </row>
    <row r="87" spans="1:29">
      <c r="A87" s="51">
        <v>85</v>
      </c>
      <c r="B87" s="51">
        <v>12332</v>
      </c>
      <c r="C87" s="51" t="s">
        <v>580</v>
      </c>
      <c r="D87" s="51">
        <v>102934</v>
      </c>
      <c r="E87" s="52" t="s">
        <v>170</v>
      </c>
      <c r="F87" s="51" t="str">
        <f>VLOOKUP(D87,'[2]各门店员工动销考核（12.31）'!$D$1:$F$65536,3,0)</f>
        <v>西北片区</v>
      </c>
      <c r="G87" s="51">
        <v>0.6</v>
      </c>
      <c r="H87" s="95">
        <v>5.861854</v>
      </c>
      <c r="I87" s="95">
        <v>3.887176</v>
      </c>
      <c r="J87" s="95">
        <v>1.43720905447728</v>
      </c>
      <c r="K87" s="95">
        <v>0.87119026</v>
      </c>
      <c r="L87" s="51">
        <v>920</v>
      </c>
      <c r="M87" s="53">
        <v>623</v>
      </c>
      <c r="N87" s="95">
        <v>63.72</v>
      </c>
      <c r="O87" s="95">
        <v>62.3944783306581</v>
      </c>
      <c r="P87" s="53">
        <v>633</v>
      </c>
      <c r="Q87" s="53">
        <v>526</v>
      </c>
      <c r="R87" s="51">
        <v>27</v>
      </c>
      <c r="S87" s="51">
        <v>26</v>
      </c>
      <c r="T87" s="51">
        <v>-1</v>
      </c>
      <c r="U87" s="51">
        <v>12</v>
      </c>
      <c r="V87" s="51">
        <v>119</v>
      </c>
      <c r="W87" s="51">
        <v>72</v>
      </c>
      <c r="X87" s="72">
        <f t="shared" si="2"/>
        <v>-0.0140056022408964</v>
      </c>
      <c r="Y87" s="102"/>
      <c r="Z87" s="51" t="s">
        <v>94</v>
      </c>
      <c r="AA87" s="51">
        <v>850</v>
      </c>
      <c r="AB87" s="51">
        <v>4302</v>
      </c>
      <c r="AC87" s="83" t="str">
        <f>VLOOKUP(D87,Sheet1!B:E,4,0)</f>
        <v>录入“门店上缴款项”由个人自行上缴（温馨提示：有积分可抵积分，无积分及时到财务上缴，超时上缴，罚款会翻倍哦!)</v>
      </c>
    </row>
    <row r="88" spans="1:29">
      <c r="A88" s="51">
        <v>86</v>
      </c>
      <c r="B88" s="51">
        <v>12477</v>
      </c>
      <c r="C88" s="51" t="s">
        <v>251</v>
      </c>
      <c r="D88" s="51">
        <v>102934</v>
      </c>
      <c r="E88" s="52" t="s">
        <v>170</v>
      </c>
      <c r="F88" s="51" t="str">
        <f>VLOOKUP(D88,'[2]各门店员工动销考核（12.31）'!$D$1:$F$65536,3,0)</f>
        <v>西北片区</v>
      </c>
      <c r="G88" s="51">
        <v>0.5</v>
      </c>
      <c r="H88" s="95">
        <v>4.227457</v>
      </c>
      <c r="I88" s="95">
        <v>3.521925</v>
      </c>
      <c r="J88" s="95">
        <v>1.16922877769893</v>
      </c>
      <c r="K88" s="95">
        <v>0.70767569</v>
      </c>
      <c r="L88" s="51">
        <v>795</v>
      </c>
      <c r="M88" s="53">
        <v>645</v>
      </c>
      <c r="N88" s="95">
        <v>53.18</v>
      </c>
      <c r="O88" s="95">
        <v>54.603488372093</v>
      </c>
      <c r="P88" s="53">
        <v>568</v>
      </c>
      <c r="Q88" s="53">
        <v>570</v>
      </c>
      <c r="R88" s="51">
        <v>28</v>
      </c>
      <c r="S88" s="51">
        <v>27</v>
      </c>
      <c r="T88" s="51">
        <v>-1</v>
      </c>
      <c r="U88" s="51">
        <v>12</v>
      </c>
      <c r="V88" s="51">
        <v>10</v>
      </c>
      <c r="W88" s="51">
        <v>15</v>
      </c>
      <c r="X88" s="72">
        <f t="shared" si="2"/>
        <v>-0.0586854460093897</v>
      </c>
      <c r="Y88" s="102" t="s">
        <v>32</v>
      </c>
      <c r="Z88" s="51" t="s">
        <v>94</v>
      </c>
      <c r="AA88" s="51">
        <v>850</v>
      </c>
      <c r="AB88" s="51">
        <v>4302</v>
      </c>
      <c r="AC88" s="83" t="str">
        <f>VLOOKUP(D88,Sheet1!B:E,4,0)</f>
        <v>录入“门店上缴款项”由个人自行上缴（温馨提示：有积分可抵积分，无积分及时到财务上缴，超时上缴，罚款会翻倍哦!)</v>
      </c>
    </row>
    <row r="89" spans="1:29">
      <c r="A89" s="51">
        <v>87</v>
      </c>
      <c r="B89" s="51">
        <v>6733</v>
      </c>
      <c r="C89" s="51" t="s">
        <v>549</v>
      </c>
      <c r="D89" s="51">
        <v>539</v>
      </c>
      <c r="E89" s="52" t="s">
        <v>459</v>
      </c>
      <c r="F89" s="51" t="str">
        <f>VLOOKUP(D89,'[2]各门店员工动销考核（12.31）'!$D$1:$F$65536,3,0)</f>
        <v>大邑片区</v>
      </c>
      <c r="G89" s="51">
        <v>8.2</v>
      </c>
      <c r="H89" s="95">
        <v>6.54029</v>
      </c>
      <c r="I89" s="95">
        <v>6.760279</v>
      </c>
      <c r="J89" s="95">
        <v>1.62671554936177</v>
      </c>
      <c r="K89" s="95">
        <v>1.59114589</v>
      </c>
      <c r="L89" s="51">
        <v>894</v>
      </c>
      <c r="M89" s="53">
        <v>787</v>
      </c>
      <c r="N89" s="95">
        <v>73.16</v>
      </c>
      <c r="O89" s="95">
        <v>85.8993519695044</v>
      </c>
      <c r="P89" s="53">
        <v>652</v>
      </c>
      <c r="Q89" s="53">
        <v>655</v>
      </c>
      <c r="R89" s="51">
        <v>28</v>
      </c>
      <c r="S89" s="51">
        <v>29</v>
      </c>
      <c r="T89" s="51">
        <v>1</v>
      </c>
      <c r="U89" s="51">
        <v>6</v>
      </c>
      <c r="V89" s="51">
        <v>3</v>
      </c>
      <c r="W89" s="51">
        <v>18</v>
      </c>
      <c r="X89" s="72">
        <f t="shared" si="2"/>
        <v>-0.203422053231939</v>
      </c>
      <c r="Y89" s="102"/>
      <c r="Z89" s="51" t="s">
        <v>43</v>
      </c>
      <c r="AA89" s="51">
        <v>750</v>
      </c>
      <c r="AB89" s="51">
        <v>2038</v>
      </c>
      <c r="AC89" s="83" t="str">
        <f>VLOOKUP(D89,Sheet1!B:E,4,0)</f>
        <v>从工资扣除</v>
      </c>
    </row>
    <row r="90" spans="1:29">
      <c r="A90" s="51">
        <v>88</v>
      </c>
      <c r="B90" s="51">
        <v>11872</v>
      </c>
      <c r="C90" s="51" t="s">
        <v>448</v>
      </c>
      <c r="D90" s="51">
        <v>517</v>
      </c>
      <c r="E90" s="52" t="s">
        <v>217</v>
      </c>
      <c r="F90" s="51" t="str">
        <f>VLOOKUP(D90,'[2]各门店员工动销考核（12.31）'!$D$1:$F$65536,3,0)</f>
        <v>城中片区</v>
      </c>
      <c r="G90" s="51">
        <v>0.5</v>
      </c>
      <c r="H90" s="95">
        <v>14.274758</v>
      </c>
      <c r="I90" s="95">
        <v>11.321316</v>
      </c>
      <c r="J90" s="95">
        <v>3.26018915224158</v>
      </c>
      <c r="K90" s="95">
        <v>2.51927548</v>
      </c>
      <c r="L90" s="51">
        <v>1367</v>
      </c>
      <c r="M90" s="53">
        <v>970</v>
      </c>
      <c r="N90" s="95">
        <v>104.29</v>
      </c>
      <c r="O90" s="95">
        <v>116.714597938144</v>
      </c>
      <c r="P90" s="53">
        <v>593</v>
      </c>
      <c r="Q90" s="53">
        <v>562</v>
      </c>
      <c r="R90" s="51">
        <v>26</v>
      </c>
      <c r="S90" s="51">
        <v>27</v>
      </c>
      <c r="T90" s="51">
        <v>1</v>
      </c>
      <c r="U90" s="51">
        <v>12</v>
      </c>
      <c r="V90" s="51">
        <v>43</v>
      </c>
      <c r="W90" s="51">
        <v>36</v>
      </c>
      <c r="X90" s="72">
        <f t="shared" si="2"/>
        <v>0.00350877192982456</v>
      </c>
      <c r="Y90" s="102"/>
      <c r="Z90" s="51" t="s">
        <v>49</v>
      </c>
      <c r="AA90" s="51">
        <v>950</v>
      </c>
      <c r="AB90" s="51">
        <v>7701</v>
      </c>
      <c r="AC90" s="83" t="str">
        <f>VLOOKUP(D90,Sheet1!B:E,4,0)</f>
        <v>从工资扣除</v>
      </c>
    </row>
    <row r="91" spans="1:29">
      <c r="A91" s="51">
        <v>89</v>
      </c>
      <c r="B91" s="51">
        <v>12556</v>
      </c>
      <c r="C91" s="51" t="s">
        <v>164</v>
      </c>
      <c r="D91" s="51">
        <v>102567</v>
      </c>
      <c r="E91" s="52" t="s">
        <v>165</v>
      </c>
      <c r="F91" s="51" t="str">
        <f>VLOOKUP(D91,'[2]各门店员工动销考核（12.31）'!$D$1:$F$65536,3,0)</f>
        <v>新津片区</v>
      </c>
      <c r="G91" s="51">
        <v>0.4</v>
      </c>
      <c r="H91" s="95">
        <v>2.586563</v>
      </c>
      <c r="I91" s="95">
        <v>1.576442</v>
      </c>
      <c r="J91" s="95">
        <v>0.69682305870006</v>
      </c>
      <c r="K91" s="95">
        <v>0.39968219</v>
      </c>
      <c r="L91" s="51">
        <v>404</v>
      </c>
      <c r="M91" s="53">
        <v>283</v>
      </c>
      <c r="N91" s="95">
        <v>64.02</v>
      </c>
      <c r="O91" s="95">
        <v>55.7046643109541</v>
      </c>
      <c r="P91" s="53">
        <v>364</v>
      </c>
      <c r="Q91" s="53">
        <v>308</v>
      </c>
      <c r="R91" s="51">
        <v>25</v>
      </c>
      <c r="S91" s="51">
        <v>24</v>
      </c>
      <c r="T91" s="51">
        <v>-1</v>
      </c>
      <c r="U91" s="51">
        <v>12</v>
      </c>
      <c r="V91" s="51">
        <v>53</v>
      </c>
      <c r="W91" s="51">
        <v>48</v>
      </c>
      <c r="X91" s="72">
        <f>((P91/R91*S91-Q91)/P91)</f>
        <v>0.113846153846154</v>
      </c>
      <c r="Y91" s="102" t="s">
        <v>166</v>
      </c>
      <c r="Z91" s="51" t="s">
        <v>28</v>
      </c>
      <c r="AA91" s="51">
        <v>700</v>
      </c>
      <c r="AB91" s="51">
        <v>1208</v>
      </c>
      <c r="AC91" s="83" t="str">
        <f>VLOOKUP(D91,Sheet1!B:E,4,0)</f>
        <v>从工资扣除</v>
      </c>
    </row>
    <row r="92" spans="1:29">
      <c r="A92" s="51">
        <v>90</v>
      </c>
      <c r="B92" s="51">
        <v>12471</v>
      </c>
      <c r="C92" s="51" t="s">
        <v>216</v>
      </c>
      <c r="D92" s="51">
        <v>517</v>
      </c>
      <c r="E92" s="52" t="s">
        <v>217</v>
      </c>
      <c r="F92" s="51" t="str">
        <f>VLOOKUP(D92,'[2]各门店员工动销考核（12.31）'!$D$1:$F$65536,3,0)</f>
        <v>城中片区</v>
      </c>
      <c r="G92" s="51">
        <v>0.5</v>
      </c>
      <c r="H92" s="95">
        <v>7.956619</v>
      </c>
      <c r="I92" s="95">
        <v>5.958915</v>
      </c>
      <c r="J92" s="95">
        <v>2.56206751302279</v>
      </c>
      <c r="K92" s="95">
        <v>1.89359218</v>
      </c>
      <c r="L92" s="51">
        <v>1573</v>
      </c>
      <c r="M92" s="53">
        <v>1104</v>
      </c>
      <c r="N92" s="95">
        <v>50.58</v>
      </c>
      <c r="O92" s="95">
        <v>53.9756793478261</v>
      </c>
      <c r="P92" s="53">
        <v>633</v>
      </c>
      <c r="Q92" s="53">
        <v>611</v>
      </c>
      <c r="R92" s="51">
        <v>25</v>
      </c>
      <c r="S92" s="51">
        <v>26</v>
      </c>
      <c r="T92" s="51">
        <v>1</v>
      </c>
      <c r="U92" s="51">
        <v>12</v>
      </c>
      <c r="V92" s="51">
        <v>34</v>
      </c>
      <c r="W92" s="51">
        <v>18</v>
      </c>
      <c r="X92" s="72">
        <f t="shared" ref="X92:X104" si="3">(Q90-P90)/Q90</f>
        <v>-0.0551601423487545</v>
      </c>
      <c r="Y92" s="102" t="s">
        <v>32</v>
      </c>
      <c r="Z92" s="51" t="s">
        <v>49</v>
      </c>
      <c r="AA92" s="51">
        <v>950</v>
      </c>
      <c r="AB92" s="51">
        <v>7701</v>
      </c>
      <c r="AC92" s="83" t="str">
        <f>VLOOKUP(D92,Sheet1!B:E,4,0)</f>
        <v>从工资扣除</v>
      </c>
    </row>
    <row r="93" spans="1:29">
      <c r="A93" s="51">
        <v>91</v>
      </c>
      <c r="B93" s="51">
        <v>12505</v>
      </c>
      <c r="C93" s="51" t="s">
        <v>466</v>
      </c>
      <c r="D93" s="51">
        <v>517</v>
      </c>
      <c r="E93" s="52" t="s">
        <v>217</v>
      </c>
      <c r="F93" s="51" t="str">
        <f>VLOOKUP(D93,'[2]各门店员工动销考核（12.31）'!$D$1:$F$65536,3,0)</f>
        <v>城中片区</v>
      </c>
      <c r="G93" s="51">
        <v>0.5</v>
      </c>
      <c r="H93" s="95">
        <v>8.749511</v>
      </c>
      <c r="I93" s="95">
        <v>5.904534</v>
      </c>
      <c r="J93" s="95">
        <v>2.75954513126899</v>
      </c>
      <c r="K93" s="95">
        <v>1.70394603</v>
      </c>
      <c r="L93" s="51">
        <v>1260</v>
      </c>
      <c r="M93" s="53">
        <v>1011</v>
      </c>
      <c r="N93" s="95">
        <v>69.44</v>
      </c>
      <c r="O93" s="95">
        <v>58.4029080118694</v>
      </c>
      <c r="P93" s="53">
        <v>612</v>
      </c>
      <c r="Q93" s="53">
        <v>591</v>
      </c>
      <c r="R93" s="51">
        <v>26</v>
      </c>
      <c r="S93" s="51">
        <v>26</v>
      </c>
      <c r="T93" s="51">
        <v>0</v>
      </c>
      <c r="U93" s="51">
        <v>12</v>
      </c>
      <c r="V93" s="51">
        <v>33</v>
      </c>
      <c r="W93" s="51">
        <v>36</v>
      </c>
      <c r="X93" s="72">
        <f t="shared" si="3"/>
        <v>-0.181818181818182</v>
      </c>
      <c r="Y93" s="102"/>
      <c r="Z93" s="51" t="s">
        <v>49</v>
      </c>
      <c r="AA93" s="51">
        <v>950</v>
      </c>
      <c r="AB93" s="51">
        <v>7701</v>
      </c>
      <c r="AC93" s="83" t="str">
        <f>VLOOKUP(D93,Sheet1!B:E,4,0)</f>
        <v>从工资扣除</v>
      </c>
    </row>
    <row r="94" spans="1:29">
      <c r="A94" s="51">
        <v>92</v>
      </c>
      <c r="B94" s="51">
        <v>4311</v>
      </c>
      <c r="C94" s="51" t="s">
        <v>175</v>
      </c>
      <c r="D94" s="51">
        <v>102479</v>
      </c>
      <c r="E94" s="52" t="s">
        <v>176</v>
      </c>
      <c r="F94" s="51" t="str">
        <f>VLOOKUP(D94,'[2]各门店员工动销考核（12.31）'!$D$1:$F$65536,3,0)</f>
        <v>城中片区</v>
      </c>
      <c r="G94" s="51">
        <v>10.5</v>
      </c>
      <c r="H94" s="95">
        <v>6.490652</v>
      </c>
      <c r="I94" s="95">
        <v>4.997205</v>
      </c>
      <c r="J94" s="95">
        <v>1.75624858747988</v>
      </c>
      <c r="K94" s="95">
        <v>1.37113036</v>
      </c>
      <c r="L94" s="51">
        <v>1056</v>
      </c>
      <c r="M94" s="53">
        <v>1022</v>
      </c>
      <c r="N94" s="95">
        <v>61.5</v>
      </c>
      <c r="O94" s="95">
        <v>48.8963307240705</v>
      </c>
      <c r="P94" s="53">
        <v>708</v>
      </c>
      <c r="Q94" s="53">
        <v>677</v>
      </c>
      <c r="R94" s="51">
        <v>28</v>
      </c>
      <c r="S94" s="51">
        <v>27</v>
      </c>
      <c r="T94" s="51">
        <v>-1</v>
      </c>
      <c r="U94" s="51">
        <v>6</v>
      </c>
      <c r="V94" s="51">
        <v>37</v>
      </c>
      <c r="W94" s="51">
        <v>36</v>
      </c>
      <c r="X94" s="72">
        <f t="shared" si="3"/>
        <v>-0.0360065466448445</v>
      </c>
      <c r="Y94" s="102"/>
      <c r="Z94" s="51" t="s">
        <v>33</v>
      </c>
      <c r="AA94" s="51">
        <v>800</v>
      </c>
      <c r="AB94" s="51">
        <v>3847</v>
      </c>
      <c r="AC94" s="83" t="str">
        <f>VLOOKUP(D94,Sheet1!B:E,4,0)</f>
        <v>从工资扣除</v>
      </c>
    </row>
    <row r="95" spans="1:29">
      <c r="A95" s="51">
        <v>93</v>
      </c>
      <c r="B95" s="51">
        <v>12483</v>
      </c>
      <c r="C95" s="51" t="s">
        <v>29</v>
      </c>
      <c r="D95" s="51">
        <v>515</v>
      </c>
      <c r="E95" s="52" t="s">
        <v>30</v>
      </c>
      <c r="F95" s="51" t="str">
        <f>VLOOKUP(D95,'[2]各门店员工动销考核（12.31）'!$D$1:$F$65536,3,0)</f>
        <v>城中片区</v>
      </c>
      <c r="G95" s="51">
        <v>0.5</v>
      </c>
      <c r="H95" s="95">
        <v>3.426618</v>
      </c>
      <c r="I95" s="95">
        <v>2.684028</v>
      </c>
      <c r="J95" s="95">
        <v>1.11154237264793</v>
      </c>
      <c r="K95" s="95">
        <v>0.68919015</v>
      </c>
      <c r="L95" s="51">
        <v>898</v>
      </c>
      <c r="M95" s="53">
        <v>709</v>
      </c>
      <c r="N95" s="95">
        <v>38.16</v>
      </c>
      <c r="O95" s="95">
        <v>37.8565303244006</v>
      </c>
      <c r="P95" s="53">
        <v>602</v>
      </c>
      <c r="Q95" s="53">
        <v>570</v>
      </c>
      <c r="R95" s="51">
        <v>28</v>
      </c>
      <c r="S95" s="51">
        <v>28</v>
      </c>
      <c r="T95" s="51">
        <v>0</v>
      </c>
      <c r="U95" s="51">
        <v>12</v>
      </c>
      <c r="V95" s="51">
        <v>44</v>
      </c>
      <c r="W95" s="51">
        <v>18</v>
      </c>
      <c r="X95" s="72">
        <f t="shared" si="3"/>
        <v>-0.0355329949238579</v>
      </c>
      <c r="Y95" s="102" t="s">
        <v>32</v>
      </c>
      <c r="Z95" s="51" t="s">
        <v>33</v>
      </c>
      <c r="AA95" s="51">
        <v>800</v>
      </c>
      <c r="AB95" s="51">
        <v>3572</v>
      </c>
      <c r="AC95" s="83" t="str">
        <f>VLOOKUP(D95,Sheet1!B:E,4,0)</f>
        <v>从工资扣除</v>
      </c>
    </row>
    <row r="96" spans="1:29">
      <c r="A96" s="51">
        <v>94</v>
      </c>
      <c r="B96" s="51">
        <v>7006</v>
      </c>
      <c r="C96" s="51" t="s">
        <v>324</v>
      </c>
      <c r="D96" s="51">
        <v>515</v>
      </c>
      <c r="E96" s="52" t="s">
        <v>30</v>
      </c>
      <c r="F96" s="51" t="str">
        <f>VLOOKUP(D96,'[2]各门店员工动销考核（12.31）'!$D$1:$F$65536,3,0)</f>
        <v>城中片区</v>
      </c>
      <c r="G96" s="51">
        <v>8</v>
      </c>
      <c r="H96" s="95">
        <v>6.811049</v>
      </c>
      <c r="I96" s="95">
        <v>5.104114</v>
      </c>
      <c r="J96" s="95">
        <v>2.19032769919698</v>
      </c>
      <c r="K96" s="95">
        <v>1.15848784</v>
      </c>
      <c r="L96" s="51">
        <v>1046</v>
      </c>
      <c r="M96" s="53">
        <v>770</v>
      </c>
      <c r="N96" s="95">
        <v>65.11</v>
      </c>
      <c r="O96" s="95">
        <v>66.2871948051948</v>
      </c>
      <c r="P96" s="53">
        <v>681</v>
      </c>
      <c r="Q96" s="53">
        <v>586</v>
      </c>
      <c r="R96" s="51">
        <v>29</v>
      </c>
      <c r="S96" s="51">
        <v>30</v>
      </c>
      <c r="T96" s="51">
        <v>1</v>
      </c>
      <c r="U96" s="51">
        <v>6</v>
      </c>
      <c r="V96" s="51">
        <v>101</v>
      </c>
      <c r="W96" s="51">
        <v>48</v>
      </c>
      <c r="X96" s="72">
        <f t="shared" si="3"/>
        <v>-0.0457902511078287</v>
      </c>
      <c r="Y96" s="102"/>
      <c r="Z96" s="51" t="s">
        <v>33</v>
      </c>
      <c r="AA96" s="51">
        <v>800</v>
      </c>
      <c r="AB96" s="51">
        <v>3572</v>
      </c>
      <c r="AC96" s="83" t="str">
        <f>VLOOKUP(D96,Sheet1!B:E,4,0)</f>
        <v>从工资扣除</v>
      </c>
    </row>
    <row r="97" spans="1:29">
      <c r="A97" s="51">
        <v>95</v>
      </c>
      <c r="B97" s="51">
        <v>11051</v>
      </c>
      <c r="C97" s="51" t="s">
        <v>124</v>
      </c>
      <c r="D97" s="51">
        <v>750</v>
      </c>
      <c r="E97" s="52" t="s">
        <v>231</v>
      </c>
      <c r="F97" s="51" t="str">
        <f>VLOOKUP(D97,'[2]各门店员工动销考核（12.31）'!$D$1:$F$65536,3,0)</f>
        <v>东南片区</v>
      </c>
      <c r="G97" s="51">
        <v>2.6</v>
      </c>
      <c r="H97" s="95">
        <v>15.569058</v>
      </c>
      <c r="I97" s="95">
        <v>11.637493</v>
      </c>
      <c r="J97" s="95">
        <v>4.98110363769229</v>
      </c>
      <c r="K97" s="95">
        <v>3.31037664</v>
      </c>
      <c r="L97" s="51">
        <v>1418</v>
      </c>
      <c r="M97" s="53">
        <v>1193</v>
      </c>
      <c r="N97" s="95">
        <v>109.8</v>
      </c>
      <c r="O97" s="95">
        <v>97.5481391450126</v>
      </c>
      <c r="P97" s="53">
        <v>788</v>
      </c>
      <c r="Q97" s="53">
        <v>757</v>
      </c>
      <c r="R97" s="51">
        <v>28</v>
      </c>
      <c r="S97" s="51">
        <v>27</v>
      </c>
      <c r="T97" s="51">
        <v>-1</v>
      </c>
      <c r="U97" s="51">
        <v>6</v>
      </c>
      <c r="V97" s="51">
        <v>37</v>
      </c>
      <c r="W97" s="51">
        <v>36</v>
      </c>
      <c r="X97" s="72">
        <f t="shared" si="3"/>
        <v>-0.056140350877193</v>
      </c>
      <c r="Y97" s="102"/>
      <c r="Z97" s="51" t="s">
        <v>49</v>
      </c>
      <c r="AA97" s="51">
        <v>950</v>
      </c>
      <c r="AB97" s="51">
        <v>9559</v>
      </c>
      <c r="AC97" s="83" t="str">
        <f>VLOOKUP(D97,Sheet1!B:E,4,0)</f>
        <v>从工资扣除</v>
      </c>
    </row>
    <row r="98" spans="1:29">
      <c r="A98" s="51">
        <v>96</v>
      </c>
      <c r="B98" s="51">
        <v>11903</v>
      </c>
      <c r="C98" s="51" t="s">
        <v>242</v>
      </c>
      <c r="D98" s="51">
        <v>748</v>
      </c>
      <c r="E98" s="52" t="s">
        <v>123</v>
      </c>
      <c r="F98" s="51" t="str">
        <f>VLOOKUP(D98,'[2]各门店员工动销考核（12.31）'!$D$1:$F$65536,3,0)</f>
        <v>大邑片区</v>
      </c>
      <c r="G98" s="51">
        <v>1.3</v>
      </c>
      <c r="H98" s="95">
        <v>6.657555</v>
      </c>
      <c r="I98" s="95">
        <v>4.828424</v>
      </c>
      <c r="J98" s="95">
        <v>2.00530405999991</v>
      </c>
      <c r="K98" s="95">
        <v>1.25059219</v>
      </c>
      <c r="L98" s="51">
        <v>960</v>
      </c>
      <c r="M98" s="53">
        <v>707</v>
      </c>
      <c r="N98" s="95">
        <v>69.35</v>
      </c>
      <c r="O98" s="95">
        <v>68.294540311174</v>
      </c>
      <c r="P98" s="53">
        <v>673</v>
      </c>
      <c r="Q98" s="53">
        <v>613</v>
      </c>
      <c r="R98" s="51">
        <v>29</v>
      </c>
      <c r="S98" s="51">
        <v>28</v>
      </c>
      <c r="T98" s="51">
        <v>-1</v>
      </c>
      <c r="U98" s="51">
        <v>8</v>
      </c>
      <c r="V98" s="51">
        <v>68</v>
      </c>
      <c r="W98" s="51">
        <v>48</v>
      </c>
      <c r="X98" s="72">
        <f t="shared" si="3"/>
        <v>-0.162116040955631</v>
      </c>
      <c r="Y98" s="102"/>
      <c r="Z98" s="51" t="s">
        <v>43</v>
      </c>
      <c r="AA98" s="51">
        <v>750</v>
      </c>
      <c r="AB98" s="51">
        <v>2326</v>
      </c>
      <c r="AC98" s="83" t="str">
        <f>VLOOKUP(D98,Sheet1!B:E,4,0)</f>
        <v>从工资扣除</v>
      </c>
    </row>
    <row r="99" spans="1:29">
      <c r="A99" s="51">
        <v>97</v>
      </c>
      <c r="B99" s="51">
        <v>5406</v>
      </c>
      <c r="C99" s="51" t="s">
        <v>310</v>
      </c>
      <c r="D99" s="51">
        <v>514</v>
      </c>
      <c r="E99" s="52" t="s">
        <v>311</v>
      </c>
      <c r="F99" s="51" t="str">
        <f>VLOOKUP(D99,'[2]各门店员工动销考核（12.31）'!$D$1:$F$65536,3,0)</f>
        <v>新津片区</v>
      </c>
      <c r="G99" s="51">
        <v>9.1</v>
      </c>
      <c r="H99" s="95">
        <v>7.793931</v>
      </c>
      <c r="I99" s="95">
        <v>6.839524</v>
      </c>
      <c r="J99" s="95">
        <v>2.14904358371532</v>
      </c>
      <c r="K99" s="95">
        <v>1.52376808</v>
      </c>
      <c r="L99" s="51">
        <v>1097</v>
      </c>
      <c r="M99" s="53">
        <v>1103</v>
      </c>
      <c r="N99" s="95">
        <v>71.05</v>
      </c>
      <c r="O99" s="95">
        <v>62.0083771532185</v>
      </c>
      <c r="P99" s="53">
        <v>800</v>
      </c>
      <c r="Q99" s="53">
        <v>801</v>
      </c>
      <c r="R99" s="51">
        <v>29</v>
      </c>
      <c r="S99" s="51">
        <v>30</v>
      </c>
      <c r="T99" s="51">
        <v>1</v>
      </c>
      <c r="U99" s="51">
        <v>6</v>
      </c>
      <c r="V99" s="51">
        <v>5</v>
      </c>
      <c r="W99" s="51">
        <v>30</v>
      </c>
      <c r="X99" s="72">
        <f t="shared" si="3"/>
        <v>-0.0409511228533686</v>
      </c>
      <c r="Y99" s="102"/>
      <c r="Z99" s="51" t="s">
        <v>94</v>
      </c>
      <c r="AA99" s="51">
        <v>850</v>
      </c>
      <c r="AB99" s="51">
        <v>4636</v>
      </c>
      <c r="AC99" s="83" t="str">
        <f>VLOOKUP(D99,Sheet1!B:E,4,0)</f>
        <v>从工资扣除</v>
      </c>
    </row>
    <row r="100" spans="1:29">
      <c r="A100" s="51">
        <v>98</v>
      </c>
      <c r="B100" s="51">
        <v>11329</v>
      </c>
      <c r="C100" s="51" t="s">
        <v>375</v>
      </c>
      <c r="D100" s="51">
        <v>513</v>
      </c>
      <c r="E100" s="52" t="s">
        <v>376</v>
      </c>
      <c r="F100" s="51" t="str">
        <f>VLOOKUP(D100,'[2]各门店员工动销考核（12.31）'!$D$1:$F$65536,3,0)</f>
        <v>西北片区</v>
      </c>
      <c r="G100" s="51">
        <v>1.5</v>
      </c>
      <c r="H100" s="95">
        <v>6.703327</v>
      </c>
      <c r="I100" s="95">
        <v>4.578345</v>
      </c>
      <c r="J100" s="95">
        <v>1.87440387677267</v>
      </c>
      <c r="K100" s="95">
        <v>1.21967947</v>
      </c>
      <c r="L100" s="51">
        <v>994</v>
      </c>
      <c r="M100" s="53">
        <v>802</v>
      </c>
      <c r="N100" s="95">
        <v>67.44</v>
      </c>
      <c r="O100" s="95">
        <v>57.0865960099751</v>
      </c>
      <c r="P100" s="53">
        <v>594</v>
      </c>
      <c r="Q100" s="53">
        <v>590</v>
      </c>
      <c r="R100" s="51">
        <v>30</v>
      </c>
      <c r="S100" s="51">
        <v>30</v>
      </c>
      <c r="T100" s="51">
        <v>0</v>
      </c>
      <c r="U100" s="51">
        <v>8</v>
      </c>
      <c r="V100" s="51">
        <v>12</v>
      </c>
      <c r="W100" s="51">
        <v>40</v>
      </c>
      <c r="X100" s="72">
        <f t="shared" si="3"/>
        <v>-0.0978792822185971</v>
      </c>
      <c r="Y100" s="102"/>
      <c r="Z100" s="51" t="s">
        <v>33</v>
      </c>
      <c r="AA100" s="51">
        <v>800</v>
      </c>
      <c r="AB100" s="51">
        <v>3638</v>
      </c>
      <c r="AC100" s="83" t="str">
        <f>VLOOKUP(D100,Sheet1!B:E,4,0)</f>
        <v>从工资扣除</v>
      </c>
    </row>
    <row r="101" spans="1:29">
      <c r="A101" s="51">
        <v>99</v>
      </c>
      <c r="B101" s="51">
        <v>10898</v>
      </c>
      <c r="C101" s="51" t="s">
        <v>632</v>
      </c>
      <c r="D101" s="51">
        <v>747</v>
      </c>
      <c r="E101" s="52" t="s">
        <v>237</v>
      </c>
      <c r="F101" s="51" t="str">
        <f>VLOOKUP(D101,'[2]各门店员工动销考核（12.31）'!$D$1:$F$65536,3,0)</f>
        <v>城中片区</v>
      </c>
      <c r="G101" s="51">
        <v>2.5</v>
      </c>
      <c r="H101" s="95">
        <v>4.30415</v>
      </c>
      <c r="I101" s="95">
        <v>3.361538</v>
      </c>
      <c r="J101" s="95">
        <v>0.929279118610018</v>
      </c>
      <c r="K101" s="95">
        <v>0.61101345</v>
      </c>
      <c r="L101" s="51">
        <v>370</v>
      </c>
      <c r="M101" s="53">
        <v>283</v>
      </c>
      <c r="N101" s="95">
        <v>116.33</v>
      </c>
      <c r="O101" s="95">
        <v>118.782261484099</v>
      </c>
      <c r="P101" s="53">
        <v>364</v>
      </c>
      <c r="Q101" s="53">
        <v>304</v>
      </c>
      <c r="R101" s="51">
        <v>29</v>
      </c>
      <c r="S101" s="51">
        <v>28</v>
      </c>
      <c r="T101" s="51">
        <v>-1</v>
      </c>
      <c r="U101" s="51">
        <v>6</v>
      </c>
      <c r="V101" s="51">
        <v>66</v>
      </c>
      <c r="W101" s="51">
        <v>48</v>
      </c>
      <c r="X101" s="72">
        <f t="shared" si="3"/>
        <v>0.00124843945068664</v>
      </c>
      <c r="Y101" s="102"/>
      <c r="Z101" s="51" t="s">
        <v>43</v>
      </c>
      <c r="AA101" s="51">
        <v>750</v>
      </c>
      <c r="AB101" s="51">
        <v>2111</v>
      </c>
      <c r="AC101" s="83" t="str">
        <f>VLOOKUP(D101,Sheet1!B:E,4,0)</f>
        <v>从工资扣除</v>
      </c>
    </row>
    <row r="102" spans="1:29">
      <c r="A102" s="51">
        <v>100</v>
      </c>
      <c r="B102" s="51">
        <v>11023</v>
      </c>
      <c r="C102" s="51" t="s">
        <v>628</v>
      </c>
      <c r="D102" s="51">
        <v>747</v>
      </c>
      <c r="E102" s="52" t="s">
        <v>237</v>
      </c>
      <c r="F102" s="51" t="str">
        <f>VLOOKUP(D102,'[2]各门店员工动销考核（12.31）'!$D$1:$F$65536,3,0)</f>
        <v>城中片区</v>
      </c>
      <c r="G102" s="51">
        <v>2.6</v>
      </c>
      <c r="H102" s="95">
        <v>5.236522</v>
      </c>
      <c r="I102" s="95">
        <v>3.307736</v>
      </c>
      <c r="J102" s="95">
        <v>1.08518741722601</v>
      </c>
      <c r="K102" s="95">
        <v>0.65938368</v>
      </c>
      <c r="L102" s="51">
        <v>369</v>
      </c>
      <c r="M102" s="53">
        <v>332</v>
      </c>
      <c r="N102" s="95">
        <v>141.91</v>
      </c>
      <c r="O102" s="95">
        <v>99.6306024096386</v>
      </c>
      <c r="P102" s="53">
        <v>354</v>
      </c>
      <c r="Q102" s="53">
        <v>358</v>
      </c>
      <c r="R102" s="51">
        <v>27</v>
      </c>
      <c r="S102" s="51">
        <v>26</v>
      </c>
      <c r="T102" s="51">
        <v>-1</v>
      </c>
      <c r="U102" s="51">
        <v>6</v>
      </c>
      <c r="V102" s="51">
        <v>2</v>
      </c>
      <c r="W102" s="51">
        <v>12</v>
      </c>
      <c r="X102" s="72">
        <f t="shared" si="3"/>
        <v>-0.00677966101694915</v>
      </c>
      <c r="Y102" s="102"/>
      <c r="Z102" s="51" t="s">
        <v>43</v>
      </c>
      <c r="AA102" s="51">
        <v>750</v>
      </c>
      <c r="AB102" s="51">
        <v>2111</v>
      </c>
      <c r="AC102" s="83" t="str">
        <f>VLOOKUP(D102,Sheet1!B:E,4,0)</f>
        <v>从工资扣除</v>
      </c>
    </row>
    <row r="103" spans="1:29">
      <c r="A103" s="51">
        <v>101</v>
      </c>
      <c r="B103" s="51">
        <v>12467</v>
      </c>
      <c r="C103" s="51" t="s">
        <v>627</v>
      </c>
      <c r="D103" s="51">
        <v>747</v>
      </c>
      <c r="E103" s="52" t="s">
        <v>237</v>
      </c>
      <c r="F103" s="51" t="str">
        <f>VLOOKUP(D103,'[2]各门店员工动销考核（12.31）'!$D$1:$F$65536,3,0)</f>
        <v>城中片区</v>
      </c>
      <c r="G103" s="51">
        <v>0.5</v>
      </c>
      <c r="H103" s="95">
        <v>3.43091</v>
      </c>
      <c r="I103" s="95">
        <v>2.38699</v>
      </c>
      <c r="J103" s="95">
        <v>0.77839127859101</v>
      </c>
      <c r="K103" s="95">
        <v>0.4143103</v>
      </c>
      <c r="L103" s="51">
        <v>434</v>
      </c>
      <c r="M103" s="53">
        <v>278</v>
      </c>
      <c r="N103" s="95">
        <v>78.91</v>
      </c>
      <c r="O103" s="95">
        <v>85.8629496402878</v>
      </c>
      <c r="P103" s="53">
        <v>336</v>
      </c>
      <c r="Q103" s="53">
        <v>278</v>
      </c>
      <c r="R103" s="51">
        <v>27</v>
      </c>
      <c r="S103" s="51">
        <v>26</v>
      </c>
      <c r="T103" s="51">
        <v>-1</v>
      </c>
      <c r="U103" s="51">
        <v>12</v>
      </c>
      <c r="V103" s="51">
        <v>70</v>
      </c>
      <c r="W103" s="51">
        <v>24</v>
      </c>
      <c r="X103" s="72">
        <f t="shared" si="3"/>
        <v>-0.197368421052632</v>
      </c>
      <c r="Y103" s="102" t="s">
        <v>32</v>
      </c>
      <c r="Z103" s="51" t="s">
        <v>43</v>
      </c>
      <c r="AA103" s="51">
        <v>750</v>
      </c>
      <c r="AB103" s="51">
        <v>2111</v>
      </c>
      <c r="AC103" s="83" t="str">
        <f>VLOOKUP(D103,Sheet1!B:E,4,0)</f>
        <v>从工资扣除</v>
      </c>
    </row>
    <row r="104" spans="1:29">
      <c r="A104" s="51">
        <v>102</v>
      </c>
      <c r="B104" s="51">
        <v>4028</v>
      </c>
      <c r="C104" s="51" t="s">
        <v>186</v>
      </c>
      <c r="D104" s="51">
        <v>746</v>
      </c>
      <c r="E104" s="52" t="s">
        <v>187</v>
      </c>
      <c r="F104" s="51" t="str">
        <f>VLOOKUP(D104,'[2]各门店员工动销考核（12.31）'!$D$1:$F$65536,3,0)</f>
        <v>大邑片区</v>
      </c>
      <c r="G104" s="51">
        <v>10.5</v>
      </c>
      <c r="H104" s="95">
        <v>6.963519</v>
      </c>
      <c r="I104" s="95">
        <v>5.65602</v>
      </c>
      <c r="J104" s="95">
        <v>1.93736995956348</v>
      </c>
      <c r="K104" s="95">
        <v>1.32251635</v>
      </c>
      <c r="L104" s="51">
        <v>947</v>
      </c>
      <c r="M104" s="53">
        <v>830</v>
      </c>
      <c r="N104" s="95">
        <v>70.49</v>
      </c>
      <c r="O104" s="95">
        <v>68.1448192771084</v>
      </c>
      <c r="P104" s="53">
        <v>692</v>
      </c>
      <c r="Q104" s="53">
        <v>669</v>
      </c>
      <c r="R104" s="51">
        <v>28</v>
      </c>
      <c r="S104" s="51">
        <v>27</v>
      </c>
      <c r="T104" s="51">
        <v>-1</v>
      </c>
      <c r="U104" s="51">
        <v>6</v>
      </c>
      <c r="V104" s="51">
        <v>29</v>
      </c>
      <c r="W104" s="51">
        <v>36</v>
      </c>
      <c r="X104" s="72">
        <f t="shared" si="3"/>
        <v>0.0111731843575419</v>
      </c>
      <c r="Y104" s="102"/>
      <c r="Z104" s="51" t="s">
        <v>94</v>
      </c>
      <c r="AA104" s="51">
        <v>850</v>
      </c>
      <c r="AB104" s="51">
        <v>4016</v>
      </c>
      <c r="AC104" s="83" t="str">
        <f>VLOOKUP(D104,Sheet1!B:E,4,0)</f>
        <v>录入“门店上缴款项”由个人自行上缴（温馨提示：有积分可抵积分，无积分及时到财务上缴，超时上缴，罚款会翻倍哦!)</v>
      </c>
    </row>
    <row r="105" s="80" customFormat="1" spans="1:29">
      <c r="A105" s="51">
        <v>103</v>
      </c>
      <c r="B105" s="51">
        <v>12213</v>
      </c>
      <c r="C105" s="51" t="s">
        <v>167</v>
      </c>
      <c r="D105" s="51">
        <v>733</v>
      </c>
      <c r="E105" s="52" t="s">
        <v>141</v>
      </c>
      <c r="F105" s="51" t="str">
        <f>VLOOKUP(D105,'[2]各门店员工动销考核（12.31）'!$D$1:$F$65536,3,0)</f>
        <v>东南片区</v>
      </c>
      <c r="G105" s="51">
        <v>0.7</v>
      </c>
      <c r="H105" s="95">
        <v>3.235675</v>
      </c>
      <c r="I105" s="95">
        <v>2.378329</v>
      </c>
      <c r="J105" s="95">
        <v>0.93921994949995</v>
      </c>
      <c r="K105" s="95">
        <v>0.68911449</v>
      </c>
      <c r="L105" s="51">
        <v>733</v>
      </c>
      <c r="M105" s="53">
        <v>519</v>
      </c>
      <c r="N105" s="95">
        <v>44.14</v>
      </c>
      <c r="O105" s="95">
        <v>45.8252215799615</v>
      </c>
      <c r="P105" s="53">
        <v>541</v>
      </c>
      <c r="Q105" s="53">
        <v>463</v>
      </c>
      <c r="R105" s="51">
        <v>29</v>
      </c>
      <c r="S105" s="51">
        <v>28</v>
      </c>
      <c r="T105" s="51">
        <v>-1</v>
      </c>
      <c r="U105" s="51">
        <v>12</v>
      </c>
      <c r="V105" s="51">
        <v>71</v>
      </c>
      <c r="W105" s="51">
        <v>36</v>
      </c>
      <c r="X105" s="72">
        <f>((P105/R105*S105-Q105)/P105)</f>
        <v>0.109694690547517</v>
      </c>
      <c r="Y105" s="102" t="s">
        <v>168</v>
      </c>
      <c r="Z105" s="51" t="s">
        <v>43</v>
      </c>
      <c r="AA105" s="51">
        <v>750</v>
      </c>
      <c r="AB105" s="51">
        <v>2387</v>
      </c>
      <c r="AC105" s="83" t="str">
        <f>VLOOKUP(D105,Sheet1!B:E,4,0)</f>
        <v>从工资扣除</v>
      </c>
    </row>
    <row r="106" spans="1:29">
      <c r="A106" s="51">
        <v>104</v>
      </c>
      <c r="B106" s="51">
        <v>4325</v>
      </c>
      <c r="C106" s="51" t="s">
        <v>147</v>
      </c>
      <c r="D106" s="51">
        <v>730</v>
      </c>
      <c r="E106" s="52" t="s">
        <v>148</v>
      </c>
      <c r="F106" s="51" t="str">
        <f>VLOOKUP(D106,'[2]各门店员工动销考核（12.31）'!$D$1:$F$65536,3,0)</f>
        <v>西北片区</v>
      </c>
      <c r="G106" s="51">
        <v>7.7</v>
      </c>
      <c r="H106" s="95">
        <v>6.129223</v>
      </c>
      <c r="I106" s="95">
        <v>4.375503</v>
      </c>
      <c r="J106" s="95">
        <v>1.71744307851637</v>
      </c>
      <c r="K106" s="95">
        <v>1.10726397</v>
      </c>
      <c r="L106" s="51">
        <v>728</v>
      </c>
      <c r="M106" s="53">
        <v>606</v>
      </c>
      <c r="N106" s="95">
        <v>84.31</v>
      </c>
      <c r="O106" s="95">
        <v>72.2030198019802</v>
      </c>
      <c r="P106" s="53">
        <v>499</v>
      </c>
      <c r="Q106" s="53">
        <v>486</v>
      </c>
      <c r="R106" s="51">
        <v>29</v>
      </c>
      <c r="S106" s="51">
        <v>28</v>
      </c>
      <c r="T106" s="51">
        <v>-1</v>
      </c>
      <c r="U106" s="51">
        <v>6</v>
      </c>
      <c r="V106" s="51">
        <v>19</v>
      </c>
      <c r="W106" s="51">
        <v>36</v>
      </c>
      <c r="X106" s="72">
        <f t="shared" ref="X106:X137" si="4">(Q104-P104)/Q104</f>
        <v>-0.0343796711509716</v>
      </c>
      <c r="Y106" s="102"/>
      <c r="Z106" s="51" t="s">
        <v>94</v>
      </c>
      <c r="AA106" s="51">
        <v>850</v>
      </c>
      <c r="AB106" s="51">
        <v>4159</v>
      </c>
      <c r="AC106" s="83" t="str">
        <f>VLOOKUP(D106,Sheet1!B:E,4,0)</f>
        <v>从工资扣除</v>
      </c>
    </row>
    <row r="107" spans="1:29">
      <c r="A107" s="51">
        <v>105</v>
      </c>
      <c r="B107" s="51">
        <v>12235</v>
      </c>
      <c r="C107" s="51" t="s">
        <v>92</v>
      </c>
      <c r="D107" s="51">
        <v>724</v>
      </c>
      <c r="E107" s="52" t="s">
        <v>93</v>
      </c>
      <c r="F107" s="51" t="str">
        <f>VLOOKUP(D107,'[2]各门店员工动销考核（12.31）'!$D$1:$F$65536,3,0)</f>
        <v>东南片区</v>
      </c>
      <c r="G107" s="51">
        <v>0.7</v>
      </c>
      <c r="H107" s="95">
        <v>4.403341</v>
      </c>
      <c r="I107" s="95">
        <v>3.511357</v>
      </c>
      <c r="J107" s="95">
        <v>1.25778950202577</v>
      </c>
      <c r="K107" s="95">
        <v>0.81864108</v>
      </c>
      <c r="L107" s="51">
        <v>938</v>
      </c>
      <c r="M107" s="53">
        <v>781</v>
      </c>
      <c r="N107" s="95">
        <v>46.94</v>
      </c>
      <c r="O107" s="95">
        <v>44.9597567221511</v>
      </c>
      <c r="P107" s="53">
        <v>594</v>
      </c>
      <c r="Q107" s="53">
        <v>592</v>
      </c>
      <c r="R107" s="51">
        <v>29</v>
      </c>
      <c r="S107" s="51">
        <v>28</v>
      </c>
      <c r="T107" s="51">
        <v>-1</v>
      </c>
      <c r="U107" s="51">
        <v>12</v>
      </c>
      <c r="V107" s="51">
        <v>14</v>
      </c>
      <c r="W107" s="51">
        <v>36</v>
      </c>
      <c r="X107" s="72">
        <f t="shared" si="4"/>
        <v>-0.168466522678186</v>
      </c>
      <c r="Y107" s="102"/>
      <c r="Z107" s="51" t="s">
        <v>94</v>
      </c>
      <c r="AA107" s="51">
        <v>850</v>
      </c>
      <c r="AB107" s="51">
        <v>4467</v>
      </c>
      <c r="AC107" s="83" t="str">
        <f>VLOOKUP(D107,Sheet1!B:E,4,0)</f>
        <v>从工资扣除</v>
      </c>
    </row>
    <row r="108" spans="1:29">
      <c r="A108" s="51">
        <v>106</v>
      </c>
      <c r="B108" s="51">
        <v>11458</v>
      </c>
      <c r="C108" s="51" t="s">
        <v>596</v>
      </c>
      <c r="D108" s="51">
        <v>385</v>
      </c>
      <c r="E108" s="52" t="s">
        <v>160</v>
      </c>
      <c r="F108" s="51" t="str">
        <f>VLOOKUP(D108,'[2]各门店员工动销考核（12.31）'!$D$1:$F$65536,3,0)</f>
        <v>新津片区</v>
      </c>
      <c r="G108" s="51">
        <v>1.7</v>
      </c>
      <c r="H108" s="95">
        <v>6.698984</v>
      </c>
      <c r="I108" s="95">
        <v>5.13553</v>
      </c>
      <c r="J108" s="95">
        <v>1.74451984082433</v>
      </c>
      <c r="K108" s="95">
        <v>1.00704012</v>
      </c>
      <c r="L108" s="51">
        <v>910</v>
      </c>
      <c r="M108" s="53">
        <v>822</v>
      </c>
      <c r="N108" s="95">
        <v>73.04</v>
      </c>
      <c r="O108" s="95">
        <v>62.4760340632603</v>
      </c>
      <c r="P108" s="53">
        <v>642</v>
      </c>
      <c r="Q108" s="53">
        <v>648</v>
      </c>
      <c r="R108" s="51">
        <v>27</v>
      </c>
      <c r="S108" s="51">
        <v>29</v>
      </c>
      <c r="T108" s="51">
        <v>2</v>
      </c>
      <c r="U108" s="51">
        <v>8</v>
      </c>
      <c r="V108" s="51">
        <v>2</v>
      </c>
      <c r="W108" s="51">
        <v>10</v>
      </c>
      <c r="X108" s="72">
        <f t="shared" si="4"/>
        <v>-0.0267489711934156</v>
      </c>
      <c r="Y108" s="102"/>
      <c r="Z108" s="51" t="s">
        <v>33</v>
      </c>
      <c r="AA108" s="51">
        <v>800</v>
      </c>
      <c r="AB108" s="51">
        <v>3872</v>
      </c>
      <c r="AC108" s="83" t="str">
        <f>VLOOKUP(D108,Sheet1!B:E,4,0)</f>
        <v>从工资扣除</v>
      </c>
    </row>
    <row r="109" spans="1:29">
      <c r="A109" s="51">
        <v>107</v>
      </c>
      <c r="B109" s="51">
        <v>12566</v>
      </c>
      <c r="C109" s="51" t="s">
        <v>159</v>
      </c>
      <c r="D109" s="51">
        <v>385</v>
      </c>
      <c r="E109" s="52" t="s">
        <v>160</v>
      </c>
      <c r="F109" s="51" t="str">
        <f>VLOOKUP(D109,'[2]各门店员工动销考核（12.31）'!$D$1:$F$65536,3,0)</f>
        <v>新津片区</v>
      </c>
      <c r="G109" s="51">
        <v>0.4</v>
      </c>
      <c r="H109" s="95">
        <v>7.67364</v>
      </c>
      <c r="I109" s="95">
        <v>4.667623</v>
      </c>
      <c r="J109" s="95">
        <v>1.86808895055734</v>
      </c>
      <c r="K109" s="95">
        <v>1.12120736</v>
      </c>
      <c r="L109" s="51">
        <v>986</v>
      </c>
      <c r="M109" s="53">
        <v>773</v>
      </c>
      <c r="N109" s="95">
        <v>77.83</v>
      </c>
      <c r="O109" s="95">
        <v>60.3832212160414</v>
      </c>
      <c r="P109" s="53">
        <v>612</v>
      </c>
      <c r="Q109" s="53">
        <v>570</v>
      </c>
      <c r="R109" s="51">
        <v>27</v>
      </c>
      <c r="S109" s="51">
        <v>28</v>
      </c>
      <c r="T109" s="51">
        <v>1</v>
      </c>
      <c r="U109" s="51">
        <v>12</v>
      </c>
      <c r="V109" s="51">
        <v>54</v>
      </c>
      <c r="W109" s="51">
        <v>48</v>
      </c>
      <c r="X109" s="72">
        <f t="shared" si="4"/>
        <v>-0.00337837837837838</v>
      </c>
      <c r="Y109" s="102"/>
      <c r="Z109" s="51" t="s">
        <v>33</v>
      </c>
      <c r="AA109" s="51">
        <v>800</v>
      </c>
      <c r="AB109" s="51">
        <v>3872</v>
      </c>
      <c r="AC109" s="83" t="str">
        <f>VLOOKUP(D109,Sheet1!B:E,4,0)</f>
        <v>从工资扣除</v>
      </c>
    </row>
    <row r="110" spans="1:29">
      <c r="A110" s="51">
        <v>108</v>
      </c>
      <c r="B110" s="51">
        <v>10650</v>
      </c>
      <c r="C110" s="51" t="s">
        <v>469</v>
      </c>
      <c r="D110" s="51">
        <v>712</v>
      </c>
      <c r="E110" s="52" t="s">
        <v>174</v>
      </c>
      <c r="F110" s="51" t="str">
        <f>VLOOKUP(D110,'[2]各门店员工动销考核（12.31）'!$D$1:$F$65536,3,0)</f>
        <v>东南片区</v>
      </c>
      <c r="G110" s="51">
        <v>3.6</v>
      </c>
      <c r="H110" s="95">
        <v>6.168717</v>
      </c>
      <c r="I110" s="95">
        <v>3.930457</v>
      </c>
      <c r="J110" s="95">
        <v>2.04797005077005</v>
      </c>
      <c r="K110" s="95">
        <v>1.05316553</v>
      </c>
      <c r="L110" s="51">
        <v>941</v>
      </c>
      <c r="M110" s="53">
        <v>642</v>
      </c>
      <c r="N110" s="95">
        <v>65.36</v>
      </c>
      <c r="O110" s="95">
        <v>61.2220716510903</v>
      </c>
      <c r="P110" s="53">
        <v>657</v>
      </c>
      <c r="Q110" s="53">
        <v>536</v>
      </c>
      <c r="R110" s="51">
        <v>27</v>
      </c>
      <c r="S110" s="51">
        <v>26</v>
      </c>
      <c r="T110" s="51">
        <v>-1</v>
      </c>
      <c r="U110" s="51">
        <v>6</v>
      </c>
      <c r="V110" s="51">
        <v>127</v>
      </c>
      <c r="W110" s="51">
        <v>72</v>
      </c>
      <c r="X110" s="72">
        <f t="shared" si="4"/>
        <v>0.00925925925925926</v>
      </c>
      <c r="Y110" s="102"/>
      <c r="Z110" s="51" t="s">
        <v>94</v>
      </c>
      <c r="AA110" s="51">
        <v>850</v>
      </c>
      <c r="AB110" s="51">
        <v>4888</v>
      </c>
      <c r="AC110" s="83" t="str">
        <f>VLOOKUP(D110,Sheet1!B:E,4,0)</f>
        <v>从工资扣除</v>
      </c>
    </row>
    <row r="111" spans="1:29">
      <c r="A111" s="51">
        <v>109</v>
      </c>
      <c r="B111" s="51">
        <v>5764</v>
      </c>
      <c r="C111" s="51" t="s">
        <v>393</v>
      </c>
      <c r="D111" s="51">
        <v>591</v>
      </c>
      <c r="E111" s="52" t="s">
        <v>392</v>
      </c>
      <c r="F111" s="51" t="str">
        <f>VLOOKUP(D111,'[2]各门店员工动销考核（12.31）'!$D$1:$F$65536,3,0)</f>
        <v>邛崃片区</v>
      </c>
      <c r="G111" s="51">
        <v>8.8</v>
      </c>
      <c r="H111" s="95">
        <v>3.608283</v>
      </c>
      <c r="I111" s="95">
        <v>3.019068</v>
      </c>
      <c r="J111" s="95">
        <v>1.18281825511999</v>
      </c>
      <c r="K111" s="95">
        <v>0.85757117</v>
      </c>
      <c r="L111" s="51">
        <v>546</v>
      </c>
      <c r="M111" s="53">
        <v>500</v>
      </c>
      <c r="N111" s="95">
        <v>66.09</v>
      </c>
      <c r="O111" s="95">
        <v>60.38136</v>
      </c>
      <c r="P111" s="53">
        <v>433</v>
      </c>
      <c r="Q111" s="53">
        <v>429</v>
      </c>
      <c r="R111" s="51">
        <v>29</v>
      </c>
      <c r="S111" s="51">
        <v>28</v>
      </c>
      <c r="T111" s="51">
        <v>-1</v>
      </c>
      <c r="U111" s="51">
        <v>6</v>
      </c>
      <c r="V111" s="51">
        <v>10</v>
      </c>
      <c r="W111" s="51">
        <v>36</v>
      </c>
      <c r="X111" s="72">
        <f t="shared" si="4"/>
        <v>-0.0736842105263158</v>
      </c>
      <c r="Y111" s="102"/>
      <c r="Z111" s="51" t="s">
        <v>28</v>
      </c>
      <c r="AA111" s="51">
        <v>700</v>
      </c>
      <c r="AB111" s="51">
        <v>1672</v>
      </c>
      <c r="AC111" s="83" t="str">
        <f>VLOOKUP(D111,Sheet1!B:E,4,0)</f>
        <v>从工资扣除</v>
      </c>
    </row>
    <row r="112" spans="1:29">
      <c r="A112" s="51">
        <v>110</v>
      </c>
      <c r="B112" s="51">
        <v>7644</v>
      </c>
      <c r="C112" s="51" t="s">
        <v>610</v>
      </c>
      <c r="D112" s="51">
        <v>591</v>
      </c>
      <c r="E112" s="52" t="s">
        <v>392</v>
      </c>
      <c r="F112" s="51" t="str">
        <f>VLOOKUP(D112,'[2]各门店员工动销考核（12.31）'!$D$1:$F$65536,3,0)</f>
        <v>邛崃片区</v>
      </c>
      <c r="G112" s="51">
        <v>7.4</v>
      </c>
      <c r="H112" s="95">
        <v>4.073476</v>
      </c>
      <c r="I112" s="95">
        <v>3.181703</v>
      </c>
      <c r="J112" s="95">
        <v>1.204549054976</v>
      </c>
      <c r="K112" s="95">
        <v>0.87932042</v>
      </c>
      <c r="L112" s="51">
        <v>579</v>
      </c>
      <c r="M112" s="53">
        <v>483</v>
      </c>
      <c r="N112" s="95">
        <v>70.02</v>
      </c>
      <c r="O112" s="95">
        <v>65.873768115942</v>
      </c>
      <c r="P112" s="53">
        <v>465</v>
      </c>
      <c r="Q112" s="53">
        <v>427</v>
      </c>
      <c r="R112" s="51">
        <v>30</v>
      </c>
      <c r="S112" s="51">
        <v>29</v>
      </c>
      <c r="T112" s="51">
        <v>-1</v>
      </c>
      <c r="U112" s="51">
        <v>6</v>
      </c>
      <c r="V112" s="51">
        <v>44</v>
      </c>
      <c r="W112" s="51">
        <v>36</v>
      </c>
      <c r="X112" s="72">
        <f t="shared" si="4"/>
        <v>-0.225746268656716</v>
      </c>
      <c r="Y112" s="102"/>
      <c r="Z112" s="51" t="s">
        <v>28</v>
      </c>
      <c r="AA112" s="51">
        <v>700</v>
      </c>
      <c r="AB112" s="51">
        <v>1672</v>
      </c>
      <c r="AC112" s="83" t="str">
        <f>VLOOKUP(D112,Sheet1!B:E,4,0)</f>
        <v>从工资扣除</v>
      </c>
    </row>
    <row r="113" spans="1:29">
      <c r="A113" s="51">
        <v>111</v>
      </c>
      <c r="B113" s="51">
        <v>8940</v>
      </c>
      <c r="C113" s="51" t="s">
        <v>593</v>
      </c>
      <c r="D113" s="51">
        <v>377</v>
      </c>
      <c r="E113" s="52" t="s">
        <v>515</v>
      </c>
      <c r="F113" s="51" t="str">
        <f>VLOOKUP(D113,'[2]各门店员工动销考核（12.31）'!$D$1:$F$65536,3,0)</f>
        <v>东南片区</v>
      </c>
      <c r="G113" s="51">
        <v>5.5</v>
      </c>
      <c r="H113" s="95">
        <v>7.956377</v>
      </c>
      <c r="I113" s="95">
        <v>6.67608</v>
      </c>
      <c r="J113" s="95">
        <v>2.27491101753196</v>
      </c>
      <c r="K113" s="95">
        <v>1.7609895</v>
      </c>
      <c r="L113" s="51">
        <v>1264</v>
      </c>
      <c r="M113" s="53">
        <v>1036</v>
      </c>
      <c r="N113" s="95">
        <v>62.95</v>
      </c>
      <c r="O113" s="95">
        <v>64.4409266409266</v>
      </c>
      <c r="P113" s="53">
        <v>782</v>
      </c>
      <c r="Q113" s="53">
        <v>757</v>
      </c>
      <c r="R113" s="51">
        <v>27</v>
      </c>
      <c r="S113" s="51">
        <v>29</v>
      </c>
      <c r="T113" s="51">
        <v>2</v>
      </c>
      <c r="U113" s="51">
        <v>6</v>
      </c>
      <c r="V113" s="51">
        <v>31</v>
      </c>
      <c r="W113" s="51">
        <v>36</v>
      </c>
      <c r="X113" s="72">
        <f t="shared" si="4"/>
        <v>-0.00932400932400932</v>
      </c>
      <c r="Y113" s="102"/>
      <c r="Z113" s="51" t="s">
        <v>94</v>
      </c>
      <c r="AA113" s="51">
        <v>850</v>
      </c>
      <c r="AB113" s="51">
        <v>4430</v>
      </c>
      <c r="AC113" s="83" t="str">
        <f>VLOOKUP(D113,Sheet1!B:E,4,0)</f>
        <v>从工资扣除</v>
      </c>
    </row>
    <row r="114" spans="1:29">
      <c r="A114" s="51">
        <v>112</v>
      </c>
      <c r="B114" s="51">
        <v>12349</v>
      </c>
      <c r="C114" s="51" t="s">
        <v>626</v>
      </c>
      <c r="D114" s="51">
        <v>373</v>
      </c>
      <c r="E114" s="52" t="s">
        <v>520</v>
      </c>
      <c r="F114" s="51" t="str">
        <f>VLOOKUP(D114,'[2]各门店员工动销考核（12.31）'!$D$1:$F$65536,3,0)</f>
        <v>城中片区</v>
      </c>
      <c r="G114" s="51">
        <v>0.6</v>
      </c>
      <c r="H114" s="95">
        <v>5.950103</v>
      </c>
      <c r="I114" s="95">
        <v>4.755637</v>
      </c>
      <c r="J114" s="95">
        <v>1.88384429296558</v>
      </c>
      <c r="K114" s="95">
        <v>1.269375</v>
      </c>
      <c r="L114" s="51">
        <v>1053</v>
      </c>
      <c r="M114" s="53">
        <v>811</v>
      </c>
      <c r="N114" s="95">
        <v>56.51</v>
      </c>
      <c r="O114" s="95">
        <v>58.6391738594328</v>
      </c>
      <c r="P114" s="53">
        <v>689</v>
      </c>
      <c r="Q114" s="53">
        <v>647</v>
      </c>
      <c r="R114" s="51">
        <v>29</v>
      </c>
      <c r="S114" s="51">
        <v>28</v>
      </c>
      <c r="T114" s="51">
        <v>-1</v>
      </c>
      <c r="U114" s="51">
        <v>12</v>
      </c>
      <c r="V114" s="51">
        <v>54</v>
      </c>
      <c r="W114" s="51">
        <v>48</v>
      </c>
      <c r="X114" s="72">
        <f t="shared" si="4"/>
        <v>-0.0889929742388759</v>
      </c>
      <c r="Y114" s="102"/>
      <c r="Z114" s="51" t="s">
        <v>94</v>
      </c>
      <c r="AA114" s="51">
        <v>850</v>
      </c>
      <c r="AB114" s="51">
        <v>4099</v>
      </c>
      <c r="AC114" s="83" t="str">
        <f>VLOOKUP(D114,Sheet1!B:E,4,0)</f>
        <v>从工资扣除</v>
      </c>
    </row>
    <row r="115" spans="1:29">
      <c r="A115" s="51">
        <v>113</v>
      </c>
      <c r="B115" s="51">
        <v>10043</v>
      </c>
      <c r="C115" s="51" t="s">
        <v>589</v>
      </c>
      <c r="D115" s="51">
        <v>367</v>
      </c>
      <c r="E115" s="52" t="s">
        <v>528</v>
      </c>
      <c r="F115" s="51" t="str">
        <f>VLOOKUP(D115,'[2]各门店员工动销考核（12.31）'!$D$1:$F$65536,3,0)</f>
        <v>城郊二片</v>
      </c>
      <c r="G115" s="51">
        <v>4.4</v>
      </c>
      <c r="H115" s="95">
        <v>6.467069</v>
      </c>
      <c r="I115" s="95">
        <v>4.981812</v>
      </c>
      <c r="J115" s="95">
        <v>1.62642639937422</v>
      </c>
      <c r="K115" s="95">
        <v>1.23932007</v>
      </c>
      <c r="L115" s="51">
        <v>775</v>
      </c>
      <c r="M115" s="53">
        <v>706</v>
      </c>
      <c r="N115" s="95">
        <v>83.47</v>
      </c>
      <c r="O115" s="95">
        <v>70.5639093484419</v>
      </c>
      <c r="P115" s="53">
        <v>630</v>
      </c>
      <c r="Q115" s="53">
        <v>619</v>
      </c>
      <c r="R115" s="51">
        <v>26</v>
      </c>
      <c r="S115" s="51">
        <v>25</v>
      </c>
      <c r="T115" s="51">
        <v>-1</v>
      </c>
      <c r="U115" s="51">
        <v>6</v>
      </c>
      <c r="V115" s="51">
        <v>17</v>
      </c>
      <c r="W115" s="51">
        <v>36</v>
      </c>
      <c r="X115" s="72">
        <f t="shared" si="4"/>
        <v>-0.0330250990752972</v>
      </c>
      <c r="Y115" s="102"/>
      <c r="Z115" s="51" t="s">
        <v>43</v>
      </c>
      <c r="AA115" s="51">
        <v>750</v>
      </c>
      <c r="AB115" s="51">
        <v>2782</v>
      </c>
      <c r="AC115" s="83" t="str">
        <f>VLOOKUP(D115,Sheet1!B:E,4,0)</f>
        <v>从工资扣除</v>
      </c>
    </row>
    <row r="116" spans="1:29">
      <c r="A116" s="51">
        <v>114</v>
      </c>
      <c r="B116" s="51">
        <v>12439</v>
      </c>
      <c r="C116" s="51" t="s">
        <v>247</v>
      </c>
      <c r="D116" s="51">
        <v>365</v>
      </c>
      <c r="E116" s="52" t="s">
        <v>248</v>
      </c>
      <c r="F116" s="51" t="str">
        <f>VLOOKUP(D116,'[2]各门店员工动销考核（12.31）'!$D$1:$F$65536,3,0)</f>
        <v>西北片区</v>
      </c>
      <c r="G116" s="51">
        <v>0.5</v>
      </c>
      <c r="H116" s="95">
        <v>2.943478</v>
      </c>
      <c r="I116" s="95">
        <v>2.585836</v>
      </c>
      <c r="J116" s="95">
        <v>0.825162515999909</v>
      </c>
      <c r="K116" s="95">
        <v>0.64502233</v>
      </c>
      <c r="L116" s="51">
        <v>629</v>
      </c>
      <c r="M116" s="53">
        <v>525</v>
      </c>
      <c r="N116" s="95">
        <v>46.86</v>
      </c>
      <c r="O116" s="95">
        <v>49.254019047619</v>
      </c>
      <c r="P116" s="53">
        <v>501</v>
      </c>
      <c r="Q116" s="53">
        <v>433</v>
      </c>
      <c r="R116" s="51">
        <v>27</v>
      </c>
      <c r="S116" s="51">
        <v>26</v>
      </c>
      <c r="T116" s="51">
        <v>-1</v>
      </c>
      <c r="U116" s="51">
        <v>12</v>
      </c>
      <c r="V116" s="51">
        <v>80</v>
      </c>
      <c r="W116" s="51">
        <v>24</v>
      </c>
      <c r="X116" s="72">
        <f t="shared" si="4"/>
        <v>-0.0649149922720247</v>
      </c>
      <c r="Y116" s="102" t="s">
        <v>32</v>
      </c>
      <c r="Z116" s="51" t="s">
        <v>33</v>
      </c>
      <c r="AA116" s="51">
        <v>800</v>
      </c>
      <c r="AB116" s="51">
        <v>3470</v>
      </c>
      <c r="AC116" s="83" t="str">
        <f>VLOOKUP(D116,Sheet1!B:E,4,0)</f>
        <v>从工资扣除</v>
      </c>
    </row>
    <row r="117" spans="1:29">
      <c r="A117" s="51">
        <v>115</v>
      </c>
      <c r="B117" s="51">
        <v>12506</v>
      </c>
      <c r="C117" s="51" t="s">
        <v>55</v>
      </c>
      <c r="D117" s="51">
        <v>343</v>
      </c>
      <c r="E117" s="52" t="s">
        <v>56</v>
      </c>
      <c r="F117" s="51" t="str">
        <f>VLOOKUP(D117,'[2]各门店员工动销考核（12.31）'!$D$1:$F$65536,3,0)</f>
        <v>西北片区</v>
      </c>
      <c r="G117" s="51">
        <v>0.5</v>
      </c>
      <c r="H117" s="95">
        <v>5.145199</v>
      </c>
      <c r="I117" s="95">
        <v>4.880998</v>
      </c>
      <c r="J117" s="95">
        <v>1.09535694640278</v>
      </c>
      <c r="K117" s="95">
        <v>0.56947176</v>
      </c>
      <c r="L117" s="51">
        <v>807</v>
      </c>
      <c r="M117" s="53">
        <v>679</v>
      </c>
      <c r="N117" s="95">
        <v>62.88</v>
      </c>
      <c r="O117" s="95">
        <v>71.8850957290133</v>
      </c>
      <c r="P117" s="53">
        <v>542</v>
      </c>
      <c r="Q117" s="53">
        <v>533</v>
      </c>
      <c r="R117" s="51">
        <v>30</v>
      </c>
      <c r="S117" s="51">
        <v>29</v>
      </c>
      <c r="T117" s="51">
        <v>-1</v>
      </c>
      <c r="U117" s="51">
        <v>12</v>
      </c>
      <c r="V117" s="51">
        <v>21</v>
      </c>
      <c r="W117" s="51">
        <v>18</v>
      </c>
      <c r="X117" s="72">
        <f t="shared" si="4"/>
        <v>-0.0177705977382876</v>
      </c>
      <c r="Y117" s="102" t="s">
        <v>32</v>
      </c>
      <c r="Z117" s="51" t="s">
        <v>57</v>
      </c>
      <c r="AA117" s="51">
        <v>900</v>
      </c>
      <c r="AB117" s="51">
        <v>5196</v>
      </c>
      <c r="AC117" s="83" t="str">
        <f>VLOOKUP(D117,Sheet1!B:E,4,0)</f>
        <v>从工资扣除</v>
      </c>
    </row>
    <row r="118" spans="1:29">
      <c r="A118" s="51">
        <v>116</v>
      </c>
      <c r="B118" s="51">
        <v>11490</v>
      </c>
      <c r="C118" s="51" t="s">
        <v>567</v>
      </c>
      <c r="D118" s="51">
        <v>341</v>
      </c>
      <c r="E118" s="52" t="s">
        <v>568</v>
      </c>
      <c r="F118" s="51" t="str">
        <f>VLOOKUP(D118,'[2]各门店员工动销考核（12.31）'!$D$1:$F$65536,3,0)</f>
        <v>邛崃片区</v>
      </c>
      <c r="G118" s="51">
        <v>1.7</v>
      </c>
      <c r="H118" s="95">
        <v>6.773417</v>
      </c>
      <c r="I118" s="95">
        <v>4.579143</v>
      </c>
      <c r="J118" s="95">
        <v>1.84683668097213</v>
      </c>
      <c r="K118" s="95">
        <v>0.93508446</v>
      </c>
      <c r="L118" s="51">
        <v>758</v>
      </c>
      <c r="M118" s="53">
        <v>531</v>
      </c>
      <c r="N118" s="95">
        <v>90.5</v>
      </c>
      <c r="O118" s="95">
        <v>86.2362146892655</v>
      </c>
      <c r="P118" s="53">
        <v>483</v>
      </c>
      <c r="Q118" s="53">
        <v>453</v>
      </c>
      <c r="R118" s="51">
        <v>30</v>
      </c>
      <c r="S118" s="51">
        <v>29</v>
      </c>
      <c r="T118" s="51">
        <v>-1</v>
      </c>
      <c r="U118" s="51">
        <v>8</v>
      </c>
      <c r="V118" s="51">
        <v>38</v>
      </c>
      <c r="W118" s="51">
        <v>40</v>
      </c>
      <c r="X118" s="72">
        <f t="shared" si="4"/>
        <v>-0.157043879907621</v>
      </c>
      <c r="Y118" s="102"/>
      <c r="Z118" s="51" t="s">
        <v>49</v>
      </c>
      <c r="AA118" s="51">
        <v>950</v>
      </c>
      <c r="AB118" s="51">
        <v>6322</v>
      </c>
      <c r="AC118" s="83" t="str">
        <f>VLOOKUP(D118,Sheet1!B:E,4,0)</f>
        <v>录入“门店上缴款项”由个人自行上缴（温馨提示：有积分可抵积分，无积分及时到财务上缴，超时上缴，罚款会翻倍哦!)</v>
      </c>
    </row>
    <row r="119" spans="1:29">
      <c r="A119" s="51">
        <v>117</v>
      </c>
      <c r="B119" s="51">
        <v>12497</v>
      </c>
      <c r="C119" s="51" t="s">
        <v>403</v>
      </c>
      <c r="D119" s="51">
        <v>365</v>
      </c>
      <c r="E119" s="52" t="s">
        <v>248</v>
      </c>
      <c r="F119" s="51" t="str">
        <f>VLOOKUP(D119,'[2]各门店员工动销考核（12.31）'!$D$1:$F$65536,3,0)</f>
        <v>西北片区</v>
      </c>
      <c r="G119" s="51">
        <v>0.5</v>
      </c>
      <c r="H119" s="95">
        <v>3.769714</v>
      </c>
      <c r="I119" s="95">
        <v>3.228698</v>
      </c>
      <c r="J119" s="95">
        <v>1.17573789449462</v>
      </c>
      <c r="K119" s="95">
        <v>0.8835761</v>
      </c>
      <c r="L119" s="51">
        <v>645</v>
      </c>
      <c r="M119" s="53">
        <v>552</v>
      </c>
      <c r="N119" s="95">
        <v>58.53</v>
      </c>
      <c r="O119" s="95">
        <v>58.4909057971014</v>
      </c>
      <c r="P119" s="53">
        <v>477</v>
      </c>
      <c r="Q119" s="53">
        <v>482</v>
      </c>
      <c r="R119" s="51">
        <v>27</v>
      </c>
      <c r="S119" s="51">
        <v>28</v>
      </c>
      <c r="T119" s="51">
        <v>1</v>
      </c>
      <c r="U119" s="51">
        <v>12</v>
      </c>
      <c r="V119" s="51">
        <v>7</v>
      </c>
      <c r="W119" s="51">
        <v>10.5</v>
      </c>
      <c r="X119" s="72">
        <f t="shared" si="4"/>
        <v>-0.0168855534709193</v>
      </c>
      <c r="Y119" s="102" t="s">
        <v>32</v>
      </c>
      <c r="Z119" s="51" t="s">
        <v>33</v>
      </c>
      <c r="AA119" s="51">
        <v>800</v>
      </c>
      <c r="AB119" s="51">
        <v>3470</v>
      </c>
      <c r="AC119" s="83" t="str">
        <f>VLOOKUP(D119,Sheet1!B:E,4,0)</f>
        <v>从工资扣除</v>
      </c>
    </row>
    <row r="120" spans="1:29">
      <c r="A120" s="51">
        <v>118</v>
      </c>
      <c r="B120" s="51">
        <v>11231</v>
      </c>
      <c r="C120" s="51" t="s">
        <v>578</v>
      </c>
      <c r="D120" s="51">
        <v>359</v>
      </c>
      <c r="E120" s="52" t="s">
        <v>382</v>
      </c>
      <c r="F120" s="51" t="str">
        <f>VLOOKUP(D120,'[2]各门店员工动销考核（12.31）'!$D$1:$F$65536,3,0)</f>
        <v>西北片区</v>
      </c>
      <c r="G120" s="51">
        <v>2.2</v>
      </c>
      <c r="H120" s="95">
        <v>6.495886</v>
      </c>
      <c r="I120" s="95">
        <v>3.827276</v>
      </c>
      <c r="J120" s="95">
        <v>1.90130700815443</v>
      </c>
      <c r="K120" s="95">
        <v>1.09977216</v>
      </c>
      <c r="L120" s="51">
        <v>1106</v>
      </c>
      <c r="M120" s="53">
        <v>785</v>
      </c>
      <c r="N120" s="95">
        <v>59.02</v>
      </c>
      <c r="O120" s="95">
        <v>48.7551082802548</v>
      </c>
      <c r="P120" s="53">
        <v>650</v>
      </c>
      <c r="Q120" s="53">
        <v>636</v>
      </c>
      <c r="R120" s="51">
        <v>29</v>
      </c>
      <c r="S120" s="51">
        <v>30</v>
      </c>
      <c r="T120" s="51">
        <v>1</v>
      </c>
      <c r="U120" s="51">
        <v>6</v>
      </c>
      <c r="V120" s="51">
        <v>20</v>
      </c>
      <c r="W120" s="51">
        <v>36</v>
      </c>
      <c r="X120" s="72">
        <f t="shared" si="4"/>
        <v>-0.0662251655629139</v>
      </c>
      <c r="Y120" s="102"/>
      <c r="Z120" s="51" t="s">
        <v>94</v>
      </c>
      <c r="AA120" s="51">
        <v>850</v>
      </c>
      <c r="AB120" s="51">
        <v>4188</v>
      </c>
      <c r="AC120" s="83" t="str">
        <f>VLOOKUP(D120,Sheet1!B:E,4,0)</f>
        <v>从工资扣除</v>
      </c>
    </row>
    <row r="121" spans="1:29">
      <c r="A121" s="51">
        <v>119</v>
      </c>
      <c r="B121" s="51">
        <v>12052</v>
      </c>
      <c r="C121" s="51" t="s">
        <v>381</v>
      </c>
      <c r="D121" s="51">
        <v>359</v>
      </c>
      <c r="E121" s="52" t="s">
        <v>382</v>
      </c>
      <c r="F121" s="51" t="str">
        <f>VLOOKUP(D121,'[2]各门店员工动销考核（12.31）'!$D$1:$F$65536,3,0)</f>
        <v>西北片区</v>
      </c>
      <c r="G121" s="51">
        <v>0.5</v>
      </c>
      <c r="H121" s="95">
        <v>5.491087</v>
      </c>
      <c r="I121" s="95">
        <v>3.557234</v>
      </c>
      <c r="J121" s="95">
        <v>1.60889882183954</v>
      </c>
      <c r="K121" s="95">
        <v>0.85861563</v>
      </c>
      <c r="L121" s="51">
        <v>1100</v>
      </c>
      <c r="M121" s="53">
        <v>824</v>
      </c>
      <c r="N121" s="95">
        <v>49.91</v>
      </c>
      <c r="O121" s="95">
        <v>43.1703155339806</v>
      </c>
      <c r="P121" s="53">
        <v>627</v>
      </c>
      <c r="Q121" s="53">
        <v>588</v>
      </c>
      <c r="R121" s="51">
        <v>29</v>
      </c>
      <c r="S121" s="51">
        <v>29</v>
      </c>
      <c r="T121" s="51">
        <v>0</v>
      </c>
      <c r="U121" s="51">
        <v>12</v>
      </c>
      <c r="V121" s="51">
        <v>51</v>
      </c>
      <c r="W121" s="51">
        <v>48</v>
      </c>
      <c r="X121" s="72">
        <f t="shared" si="4"/>
        <v>0.0103734439834025</v>
      </c>
      <c r="Y121" s="102"/>
      <c r="Z121" s="51" t="s">
        <v>94</v>
      </c>
      <c r="AA121" s="51">
        <v>850</v>
      </c>
      <c r="AB121" s="51">
        <v>4188</v>
      </c>
      <c r="AC121" s="83" t="str">
        <f>VLOOKUP(D121,Sheet1!B:E,4,0)</f>
        <v>从工资扣除</v>
      </c>
    </row>
    <row r="122" spans="1:29">
      <c r="A122" s="51">
        <v>120</v>
      </c>
      <c r="B122" s="51">
        <v>12482</v>
      </c>
      <c r="C122" s="51" t="s">
        <v>435</v>
      </c>
      <c r="D122" s="51">
        <v>359</v>
      </c>
      <c r="E122" s="52" t="s">
        <v>382</v>
      </c>
      <c r="F122" s="51" t="str">
        <f>VLOOKUP(D122,'[2]各门店员工动销考核（12.31）'!$D$1:$F$65536,3,0)</f>
        <v>西北片区</v>
      </c>
      <c r="G122" s="51">
        <v>0.5</v>
      </c>
      <c r="H122" s="95">
        <v>5.605271</v>
      </c>
      <c r="I122" s="95">
        <v>3.986905</v>
      </c>
      <c r="J122" s="95">
        <v>1.57292666726343</v>
      </c>
      <c r="K122" s="95">
        <v>1.01189132</v>
      </c>
      <c r="L122" s="51">
        <v>1249</v>
      </c>
      <c r="M122" s="53">
        <v>983</v>
      </c>
      <c r="N122" s="95">
        <v>44.86</v>
      </c>
      <c r="O122" s="95">
        <v>40.5585452695829</v>
      </c>
      <c r="P122" s="53">
        <v>674</v>
      </c>
      <c r="Q122" s="53">
        <v>643</v>
      </c>
      <c r="R122" s="51">
        <v>30</v>
      </c>
      <c r="S122" s="51">
        <v>30</v>
      </c>
      <c r="T122" s="51">
        <v>0</v>
      </c>
      <c r="U122" s="51">
        <v>12</v>
      </c>
      <c r="V122" s="51">
        <v>43</v>
      </c>
      <c r="W122" s="51">
        <v>18</v>
      </c>
      <c r="X122" s="72">
        <f t="shared" si="4"/>
        <v>-0.0220125786163522</v>
      </c>
      <c r="Y122" s="102" t="s">
        <v>32</v>
      </c>
      <c r="Z122" s="51" t="s">
        <v>94</v>
      </c>
      <c r="AA122" s="51">
        <v>850</v>
      </c>
      <c r="AB122" s="51">
        <v>4188</v>
      </c>
      <c r="AC122" s="83" t="str">
        <f>VLOOKUP(D122,Sheet1!B:E,4,0)</f>
        <v>从工资扣除</v>
      </c>
    </row>
    <row r="123" spans="1:29">
      <c r="A123" s="51">
        <v>121</v>
      </c>
      <c r="B123" s="51">
        <v>11251</v>
      </c>
      <c r="C123" s="51" t="s">
        <v>590</v>
      </c>
      <c r="D123" s="51">
        <v>355</v>
      </c>
      <c r="E123" s="52" t="s">
        <v>485</v>
      </c>
      <c r="F123" s="51" t="str">
        <f>VLOOKUP(D123,'[2]各门店员工动销考核（12.31）'!$D$1:$F$65536,3,0)</f>
        <v>城中片区</v>
      </c>
      <c r="G123" s="51">
        <v>2.2</v>
      </c>
      <c r="H123" s="95">
        <v>3.23472</v>
      </c>
      <c r="I123" s="95">
        <v>1.796675</v>
      </c>
      <c r="J123" s="95">
        <v>0.974474841757492</v>
      </c>
      <c r="K123" s="95">
        <v>0.5079019</v>
      </c>
      <c r="L123" s="51">
        <v>484</v>
      </c>
      <c r="M123" s="53">
        <v>379</v>
      </c>
      <c r="N123" s="95">
        <v>66.89</v>
      </c>
      <c r="O123" s="95">
        <v>47.405672823219</v>
      </c>
      <c r="P123" s="53">
        <v>385</v>
      </c>
      <c r="Q123" s="53">
        <v>379</v>
      </c>
      <c r="R123" s="51">
        <v>25</v>
      </c>
      <c r="S123" s="51">
        <v>26</v>
      </c>
      <c r="T123" s="51">
        <v>1</v>
      </c>
      <c r="U123" s="51">
        <v>6</v>
      </c>
      <c r="V123" s="51">
        <v>12</v>
      </c>
      <c r="W123" s="51">
        <v>36</v>
      </c>
      <c r="X123" s="72">
        <f t="shared" si="4"/>
        <v>-0.0663265306122449</v>
      </c>
      <c r="Y123" s="102"/>
      <c r="Z123" s="51" t="s">
        <v>33</v>
      </c>
      <c r="AA123" s="51">
        <v>800</v>
      </c>
      <c r="AB123" s="51">
        <v>3001</v>
      </c>
      <c r="AC123" s="83" t="str">
        <f>VLOOKUP(D123,Sheet1!B:E,4,0)</f>
        <v>录入“门店上缴款项”由个人自行上缴（温馨提示：有积分可抵积分，无积分及时到财务上缴，超时上缴，罚款会翻倍哦!)</v>
      </c>
    </row>
    <row r="124" spans="1:29">
      <c r="A124" s="51">
        <v>122</v>
      </c>
      <c r="B124" s="51">
        <v>8233</v>
      </c>
      <c r="C124" s="51" t="s">
        <v>616</v>
      </c>
      <c r="D124" s="51">
        <v>355</v>
      </c>
      <c r="E124" s="52" t="s">
        <v>485</v>
      </c>
      <c r="F124" s="51" t="str">
        <f>VLOOKUP(D124,'[2]各门店员工动销考核（12.31）'!$D$1:$F$65536,3,0)</f>
        <v>城中片区</v>
      </c>
      <c r="G124" s="51">
        <v>6.7</v>
      </c>
      <c r="H124" s="95">
        <v>5.723721</v>
      </c>
      <c r="I124" s="95">
        <v>3.618943</v>
      </c>
      <c r="J124" s="95">
        <v>1.62098216832197</v>
      </c>
      <c r="K124" s="95">
        <v>0.80144653</v>
      </c>
      <c r="L124" s="51">
        <v>783</v>
      </c>
      <c r="M124" s="53">
        <v>606</v>
      </c>
      <c r="N124" s="95">
        <v>72.22</v>
      </c>
      <c r="O124" s="95">
        <v>59.7185313531353</v>
      </c>
      <c r="P124" s="53">
        <v>619</v>
      </c>
      <c r="Q124" s="53">
        <v>583</v>
      </c>
      <c r="R124" s="51">
        <v>27</v>
      </c>
      <c r="S124" s="51">
        <v>27</v>
      </c>
      <c r="T124" s="51">
        <v>0</v>
      </c>
      <c r="U124" s="51">
        <v>6</v>
      </c>
      <c r="V124" s="51">
        <v>42</v>
      </c>
      <c r="W124" s="51">
        <v>36</v>
      </c>
      <c r="X124" s="72">
        <f t="shared" si="4"/>
        <v>-0.0482115085536547</v>
      </c>
      <c r="Y124" s="102"/>
      <c r="Z124" s="51" t="s">
        <v>33</v>
      </c>
      <c r="AA124" s="51">
        <v>800</v>
      </c>
      <c r="AB124" s="51">
        <v>3001</v>
      </c>
      <c r="AC124" s="83" t="str">
        <f>VLOOKUP(D124,Sheet1!B:E,4,0)</f>
        <v>录入“门店上缴款项”由个人自行上缴（温馨提示：有积分可抵积分，无积分及时到财务上缴，超时上缴，罚款会翻倍哦!)</v>
      </c>
    </row>
    <row r="125" spans="1:29">
      <c r="A125" s="51">
        <v>123</v>
      </c>
      <c r="B125" s="51">
        <v>9895</v>
      </c>
      <c r="C125" s="51" t="s">
        <v>484</v>
      </c>
      <c r="D125" s="51">
        <v>355</v>
      </c>
      <c r="E125" s="52" t="s">
        <v>485</v>
      </c>
      <c r="F125" s="51" t="str">
        <f>VLOOKUP(D125,'[2]各门店员工动销考核（12.31）'!$D$1:$F$65536,3,0)</f>
        <v>城中片区</v>
      </c>
      <c r="G125" s="51">
        <v>4.6</v>
      </c>
      <c r="H125" s="95">
        <v>5.233702</v>
      </c>
      <c r="I125" s="95">
        <v>4.290824</v>
      </c>
      <c r="J125" s="95">
        <v>1.27243327789069</v>
      </c>
      <c r="K125" s="95">
        <v>0.89713625</v>
      </c>
      <c r="L125" s="51">
        <v>532</v>
      </c>
      <c r="M125" s="53">
        <v>404</v>
      </c>
      <c r="N125" s="95">
        <v>96.48</v>
      </c>
      <c r="O125" s="95">
        <v>106.208514851485</v>
      </c>
      <c r="P125" s="53">
        <v>470</v>
      </c>
      <c r="Q125" s="53">
        <v>421</v>
      </c>
      <c r="R125" s="51">
        <v>25</v>
      </c>
      <c r="S125" s="51">
        <v>26</v>
      </c>
      <c r="T125" s="51">
        <v>1</v>
      </c>
      <c r="U125" s="51">
        <v>6</v>
      </c>
      <c r="V125" s="51">
        <v>55</v>
      </c>
      <c r="W125" s="51">
        <v>36</v>
      </c>
      <c r="X125" s="72">
        <f t="shared" si="4"/>
        <v>-0.0158311345646438</v>
      </c>
      <c r="Y125" s="102"/>
      <c r="Z125" s="51" t="s">
        <v>33</v>
      </c>
      <c r="AA125" s="51">
        <v>800</v>
      </c>
      <c r="AB125" s="51">
        <v>3001</v>
      </c>
      <c r="AC125" s="83" t="str">
        <f>VLOOKUP(D125,Sheet1!B:E,4,0)</f>
        <v>录入“门店上缴款项”由个人自行上缴（温馨提示：有积分可抵积分，无积分及时到财务上缴，超时上缴，罚款会翻倍哦!)</v>
      </c>
    </row>
    <row r="126" spans="1:29">
      <c r="A126" s="51">
        <v>124</v>
      </c>
      <c r="B126" s="51">
        <v>10983</v>
      </c>
      <c r="C126" s="51" t="s">
        <v>571</v>
      </c>
      <c r="D126" s="51">
        <v>56</v>
      </c>
      <c r="E126" s="52" t="s">
        <v>570</v>
      </c>
      <c r="F126" s="51" t="str">
        <f>VLOOKUP(D126,'[2]各门店员工动销考核（12.31）'!$D$1:$F$65536,3,0)</f>
        <v>城郊二片</v>
      </c>
      <c r="G126" s="51">
        <v>2.7</v>
      </c>
      <c r="H126" s="95">
        <v>3.595288</v>
      </c>
      <c r="I126" s="95">
        <v>2.594719</v>
      </c>
      <c r="J126" s="95">
        <v>1.07083227709988</v>
      </c>
      <c r="K126" s="95">
        <v>0.75056441</v>
      </c>
      <c r="L126" s="51">
        <v>448</v>
      </c>
      <c r="M126" s="53">
        <v>336</v>
      </c>
      <c r="N126" s="95">
        <v>80.43</v>
      </c>
      <c r="O126" s="95">
        <v>77.2237797619048</v>
      </c>
      <c r="P126" s="53">
        <v>420</v>
      </c>
      <c r="Q126" s="53">
        <v>394</v>
      </c>
      <c r="R126" s="51">
        <v>25</v>
      </c>
      <c r="S126" s="51">
        <v>24</v>
      </c>
      <c r="T126" s="51">
        <v>-1</v>
      </c>
      <c r="U126" s="51">
        <v>6</v>
      </c>
      <c r="V126" s="51">
        <v>32</v>
      </c>
      <c r="W126" s="51">
        <v>36</v>
      </c>
      <c r="X126" s="72">
        <f t="shared" si="4"/>
        <v>-0.0617495711835334</v>
      </c>
      <c r="Y126" s="102"/>
      <c r="Z126" s="51" t="s">
        <v>28</v>
      </c>
      <c r="AA126" s="51">
        <v>700</v>
      </c>
      <c r="AB126" s="51">
        <v>1418</v>
      </c>
      <c r="AC126" s="83" t="str">
        <f>VLOOKUP(D126,Sheet1!B:E,4,0)</f>
        <v>录入“门店上缴款项”由个人自行上缴（温馨提示：有积分可抵积分，无积分及时到财务上缴，超时上缴，罚款会翻倍哦!)</v>
      </c>
    </row>
    <row r="127" spans="1:29">
      <c r="A127" s="51">
        <v>125</v>
      </c>
      <c r="B127" s="51">
        <v>12091</v>
      </c>
      <c r="C127" s="51" t="s">
        <v>189</v>
      </c>
      <c r="D127" s="51">
        <v>349</v>
      </c>
      <c r="E127" s="52" t="s">
        <v>190</v>
      </c>
      <c r="F127" s="51" t="str">
        <f>VLOOKUP(D127,'[2]各门店员工动销考核（12.31）'!$D$1:$F$65536,3,0)</f>
        <v>城中片区</v>
      </c>
      <c r="G127" s="51">
        <v>0.9</v>
      </c>
      <c r="H127" s="95">
        <v>4.223092</v>
      </c>
      <c r="I127" s="95">
        <v>3.852278</v>
      </c>
      <c r="J127" s="95">
        <v>1.40953758337595</v>
      </c>
      <c r="K127" s="95">
        <v>1.18599623</v>
      </c>
      <c r="L127" s="51">
        <v>632</v>
      </c>
      <c r="M127" s="53">
        <v>552</v>
      </c>
      <c r="N127" s="95">
        <v>66.82</v>
      </c>
      <c r="O127" s="95">
        <v>69.7876449275362</v>
      </c>
      <c r="P127" s="53">
        <v>470</v>
      </c>
      <c r="Q127" s="53">
        <v>480</v>
      </c>
      <c r="R127" s="51">
        <v>29</v>
      </c>
      <c r="S127" s="51">
        <v>30</v>
      </c>
      <c r="T127" s="51">
        <v>1</v>
      </c>
      <c r="U127" s="51">
        <v>12</v>
      </c>
      <c r="V127" s="51">
        <v>2</v>
      </c>
      <c r="W127" s="51">
        <v>6</v>
      </c>
      <c r="X127" s="72">
        <f t="shared" si="4"/>
        <v>-0.116389548693587</v>
      </c>
      <c r="Y127" s="102"/>
      <c r="Z127" s="51" t="s">
        <v>43</v>
      </c>
      <c r="AA127" s="51">
        <v>750</v>
      </c>
      <c r="AB127" s="51">
        <v>2734</v>
      </c>
      <c r="AC127" s="83" t="str">
        <f>VLOOKUP(D127,Sheet1!B:E,4,0)</f>
        <v>从工资扣除</v>
      </c>
    </row>
    <row r="128" spans="1:29">
      <c r="A128" s="51">
        <v>126</v>
      </c>
      <c r="B128" s="51">
        <v>12517</v>
      </c>
      <c r="C128" s="51" t="s">
        <v>560</v>
      </c>
      <c r="D128" s="51">
        <v>349</v>
      </c>
      <c r="E128" s="52" t="s">
        <v>190</v>
      </c>
      <c r="F128" s="51" t="str">
        <f>VLOOKUP(D128,'[2]各门店员工动销考核（12.31）'!$D$1:$F$65536,3,0)</f>
        <v>城中片区</v>
      </c>
      <c r="G128" s="51">
        <v>0.5</v>
      </c>
      <c r="H128" s="95">
        <v>3.037342</v>
      </c>
      <c r="I128" s="95">
        <v>2.817257</v>
      </c>
      <c r="J128" s="95">
        <v>1.009488130986</v>
      </c>
      <c r="K128" s="95">
        <v>0.8892394</v>
      </c>
      <c r="L128" s="51">
        <v>563</v>
      </c>
      <c r="M128" s="53">
        <v>496</v>
      </c>
      <c r="N128" s="95">
        <v>53.95</v>
      </c>
      <c r="O128" s="95">
        <v>56.7995362903226</v>
      </c>
      <c r="P128" s="53">
        <v>407</v>
      </c>
      <c r="Q128" s="53">
        <v>412</v>
      </c>
      <c r="R128" s="51">
        <v>30</v>
      </c>
      <c r="S128" s="51">
        <v>30</v>
      </c>
      <c r="T128" s="51">
        <v>0</v>
      </c>
      <c r="U128" s="51">
        <v>12</v>
      </c>
      <c r="V128" s="51">
        <v>7</v>
      </c>
      <c r="W128" s="51">
        <v>10.5</v>
      </c>
      <c r="X128" s="72">
        <f t="shared" si="4"/>
        <v>-0.065989847715736</v>
      </c>
      <c r="Y128" s="102" t="s">
        <v>32</v>
      </c>
      <c r="Z128" s="51" t="s">
        <v>43</v>
      </c>
      <c r="AA128" s="51">
        <v>750</v>
      </c>
      <c r="AB128" s="51">
        <v>2734</v>
      </c>
      <c r="AC128" s="83" t="str">
        <f>VLOOKUP(D128,Sheet1!B:E,4,0)</f>
        <v>从工资扣除</v>
      </c>
    </row>
    <row r="129" spans="1:29">
      <c r="A129" s="51">
        <v>127</v>
      </c>
      <c r="B129" s="51">
        <v>990451</v>
      </c>
      <c r="C129" s="51" t="s">
        <v>209</v>
      </c>
      <c r="D129" s="51">
        <v>337</v>
      </c>
      <c r="E129" s="52" t="s">
        <v>210</v>
      </c>
      <c r="F129" s="51" t="str">
        <f>VLOOKUP(D129,'[2]各门店员工动销考核（12.31）'!$D$1:$F$65536,3,0)</f>
        <v>城中片区</v>
      </c>
      <c r="G129" s="51">
        <v>3</v>
      </c>
      <c r="H129" s="95">
        <v>9.751826</v>
      </c>
      <c r="I129" s="95">
        <v>8.866626</v>
      </c>
      <c r="J129" s="95">
        <v>2.46</v>
      </c>
      <c r="K129" s="95">
        <v>1.83818557</v>
      </c>
      <c r="L129" s="51">
        <v>902</v>
      </c>
      <c r="M129" s="53">
        <v>736</v>
      </c>
      <c r="N129" s="95">
        <v>69.35</v>
      </c>
      <c r="O129" s="95">
        <v>120.470461956522</v>
      </c>
      <c r="P129" s="53">
        <v>573</v>
      </c>
      <c r="Q129" s="53">
        <v>578</v>
      </c>
      <c r="R129" s="51">
        <v>30</v>
      </c>
      <c r="S129" s="51">
        <v>29</v>
      </c>
      <c r="T129" s="51">
        <v>-1</v>
      </c>
      <c r="U129" s="51">
        <v>6</v>
      </c>
      <c r="V129" s="51">
        <v>1</v>
      </c>
      <c r="W129" s="51">
        <v>6</v>
      </c>
      <c r="X129" s="72">
        <f t="shared" si="4"/>
        <v>0.0208333333333333</v>
      </c>
      <c r="Y129" s="102"/>
      <c r="Z129" s="51" t="s">
        <v>49</v>
      </c>
      <c r="AA129" s="51">
        <v>950</v>
      </c>
      <c r="AB129" s="51">
        <v>7840</v>
      </c>
      <c r="AC129" s="83" t="str">
        <f>VLOOKUP(D129,Sheet1!B:E,4,0)</f>
        <v>录入“门店上缴款项”由个人自行上缴（温馨提示：有积分可抵积分，无积分及时到财务上缴，超时上缴，罚款会翻倍哦!)</v>
      </c>
    </row>
    <row r="130" spans="1:29">
      <c r="A130" s="51">
        <v>128</v>
      </c>
      <c r="B130" s="51">
        <v>10932</v>
      </c>
      <c r="C130" s="51" t="s">
        <v>366</v>
      </c>
      <c r="D130" s="51">
        <v>343</v>
      </c>
      <c r="E130" s="52" t="s">
        <v>56</v>
      </c>
      <c r="F130" s="51" t="str">
        <f>VLOOKUP(D130,'[2]各门店员工动销考核（12.31）'!$D$1:$F$65536,3,0)</f>
        <v>西北片区</v>
      </c>
      <c r="G130" s="51">
        <v>2.8</v>
      </c>
      <c r="H130" s="95">
        <v>12.289544</v>
      </c>
      <c r="I130" s="95">
        <v>6.671715</v>
      </c>
      <c r="J130" s="95">
        <v>3.7657981429436</v>
      </c>
      <c r="K130" s="95">
        <v>1.80871821</v>
      </c>
      <c r="L130" s="51">
        <v>990</v>
      </c>
      <c r="M130" s="53">
        <v>734</v>
      </c>
      <c r="N130" s="95">
        <v>125.18</v>
      </c>
      <c r="O130" s="95">
        <v>90.8952997275204</v>
      </c>
      <c r="P130" s="53">
        <v>684</v>
      </c>
      <c r="Q130" s="53">
        <v>678</v>
      </c>
      <c r="R130" s="51">
        <v>30</v>
      </c>
      <c r="S130" s="51">
        <v>31</v>
      </c>
      <c r="T130" s="51">
        <v>1</v>
      </c>
      <c r="U130" s="51">
        <v>6</v>
      </c>
      <c r="V130" s="51">
        <v>12</v>
      </c>
      <c r="W130" s="51">
        <v>36</v>
      </c>
      <c r="X130" s="72">
        <f t="shared" si="4"/>
        <v>0.0121359223300971</v>
      </c>
      <c r="Y130" s="102"/>
      <c r="Z130" s="51" t="s">
        <v>57</v>
      </c>
      <c r="AA130" s="51">
        <v>900</v>
      </c>
      <c r="AB130" s="51">
        <v>5196</v>
      </c>
      <c r="AC130" s="83" t="str">
        <f>VLOOKUP(D130,Sheet1!B:E,4,0)</f>
        <v>从工资扣除</v>
      </c>
    </row>
    <row r="131" spans="1:29">
      <c r="A131" s="51">
        <v>129</v>
      </c>
      <c r="B131" s="51">
        <v>11517</v>
      </c>
      <c r="C131" s="51" t="s">
        <v>218</v>
      </c>
      <c r="D131" s="51">
        <v>343</v>
      </c>
      <c r="E131" s="52" t="s">
        <v>56</v>
      </c>
      <c r="F131" s="51" t="str">
        <f>VLOOKUP(D131,'[2]各门店员工动销考核（12.31）'!$D$1:$F$65536,3,0)</f>
        <v>西北片区</v>
      </c>
      <c r="G131" s="51">
        <v>1.6</v>
      </c>
      <c r="H131" s="95">
        <v>9.578508</v>
      </c>
      <c r="I131" s="95">
        <v>6.342847</v>
      </c>
      <c r="J131" s="95">
        <v>2.50141863646987</v>
      </c>
      <c r="K131" s="95">
        <v>1.57417864</v>
      </c>
      <c r="L131" s="51">
        <v>910</v>
      </c>
      <c r="M131" s="53">
        <v>746</v>
      </c>
      <c r="N131" s="95">
        <v>104.5</v>
      </c>
      <c r="O131" s="95">
        <v>85.0247587131367</v>
      </c>
      <c r="P131" s="53">
        <v>657</v>
      </c>
      <c r="Q131" s="53">
        <v>633</v>
      </c>
      <c r="R131" s="51">
        <v>29</v>
      </c>
      <c r="S131" s="51">
        <v>30</v>
      </c>
      <c r="T131" s="51">
        <v>1</v>
      </c>
      <c r="U131" s="51">
        <v>8</v>
      </c>
      <c r="V131" s="51">
        <v>32</v>
      </c>
      <c r="W131" s="51">
        <v>40</v>
      </c>
      <c r="X131" s="72">
        <f t="shared" si="4"/>
        <v>0.00865051903114187</v>
      </c>
      <c r="Y131" s="102"/>
      <c r="Z131" s="51" t="s">
        <v>57</v>
      </c>
      <c r="AA131" s="51">
        <v>900</v>
      </c>
      <c r="AB131" s="51">
        <v>5196</v>
      </c>
      <c r="AC131" s="83" t="str">
        <f>VLOOKUP(D131,Sheet1!B:E,4,0)</f>
        <v>从工资扣除</v>
      </c>
    </row>
    <row r="132" spans="1:29">
      <c r="A132" s="51">
        <v>130</v>
      </c>
      <c r="B132" s="51">
        <v>11372</v>
      </c>
      <c r="C132" s="51" t="s">
        <v>640</v>
      </c>
      <c r="D132" s="51">
        <v>341</v>
      </c>
      <c r="E132" s="52" t="s">
        <v>568</v>
      </c>
      <c r="F132" s="51" t="str">
        <f>VLOOKUP(D132,'[2]各门店员工动销考核（12.31）'!$D$1:$F$65536,3,0)</f>
        <v>邛崃片区</v>
      </c>
      <c r="G132" s="51">
        <v>1.8</v>
      </c>
      <c r="H132" s="95">
        <v>12.638853</v>
      </c>
      <c r="I132" s="95">
        <v>9.851592</v>
      </c>
      <c r="J132" s="95">
        <v>3.50552020929014</v>
      </c>
      <c r="K132" s="95">
        <v>1.98237254</v>
      </c>
      <c r="L132" s="51">
        <v>872</v>
      </c>
      <c r="M132" s="53">
        <v>620</v>
      </c>
      <c r="N132" s="95">
        <v>153.26</v>
      </c>
      <c r="O132" s="95">
        <v>158.89664516129</v>
      </c>
      <c r="P132" s="53">
        <v>538</v>
      </c>
      <c r="Q132" s="53">
        <v>525</v>
      </c>
      <c r="R132" s="51">
        <v>30</v>
      </c>
      <c r="S132" s="51">
        <v>30</v>
      </c>
      <c r="T132" s="51">
        <v>0</v>
      </c>
      <c r="U132" s="51">
        <v>8</v>
      </c>
      <c r="V132" s="51">
        <v>21</v>
      </c>
      <c r="W132" s="51">
        <v>40</v>
      </c>
      <c r="X132" s="72">
        <f t="shared" si="4"/>
        <v>-0.00884955752212389</v>
      </c>
      <c r="Y132" s="102"/>
      <c r="Z132" s="51" t="s">
        <v>49</v>
      </c>
      <c r="AA132" s="51">
        <v>950</v>
      </c>
      <c r="AB132" s="51">
        <v>6322</v>
      </c>
      <c r="AC132" s="83" t="str">
        <f>VLOOKUP(D132,Sheet1!B:E,4,0)</f>
        <v>录入“门店上缴款项”由个人自行上缴（温馨提示：有积分可抵积分，无积分及时到财务上缴，超时上缴，罚款会翻倍哦!)</v>
      </c>
    </row>
    <row r="133" spans="1:29">
      <c r="A133" s="51">
        <v>131</v>
      </c>
      <c r="B133" s="51">
        <v>9682</v>
      </c>
      <c r="C133" s="51" t="s">
        <v>619</v>
      </c>
      <c r="D133" s="51">
        <v>103639</v>
      </c>
      <c r="E133" s="52" t="s">
        <v>143</v>
      </c>
      <c r="F133" s="51" t="str">
        <f>VLOOKUP(D133,'[2]各门店员工动销考核（12.31）'!$D$1:$F$65536,3,0)</f>
        <v>东南片区</v>
      </c>
      <c r="G133" s="51">
        <v>4.5</v>
      </c>
      <c r="H133" s="95">
        <v>6.199564</v>
      </c>
      <c r="I133" s="95">
        <v>4.261397</v>
      </c>
      <c r="J133" s="95">
        <v>1.93675789611196</v>
      </c>
      <c r="K133" s="95">
        <v>1.22931354</v>
      </c>
      <c r="L133" s="51">
        <v>899</v>
      </c>
      <c r="M133" s="53">
        <v>678</v>
      </c>
      <c r="N133" s="95">
        <v>68.96</v>
      </c>
      <c r="O133" s="95">
        <v>62.8524631268437</v>
      </c>
      <c r="P133" s="53">
        <v>573</v>
      </c>
      <c r="Q133" s="53">
        <v>559</v>
      </c>
      <c r="R133" s="51">
        <v>30</v>
      </c>
      <c r="S133" s="51">
        <v>28</v>
      </c>
      <c r="T133" s="51">
        <v>-2</v>
      </c>
      <c r="U133" s="51">
        <v>6</v>
      </c>
      <c r="V133" s="51">
        <v>20</v>
      </c>
      <c r="W133" s="51">
        <v>36</v>
      </c>
      <c r="X133" s="72">
        <f t="shared" si="4"/>
        <v>-0.037914691943128</v>
      </c>
      <c r="Y133" s="102"/>
      <c r="Z133" s="51" t="s">
        <v>33</v>
      </c>
      <c r="AA133" s="51">
        <v>800</v>
      </c>
      <c r="AB133" s="51">
        <v>3204</v>
      </c>
      <c r="AC133" s="83" t="str">
        <f>VLOOKUP(D133,Sheet1!B:E,4,0)</f>
        <v>从工资扣除</v>
      </c>
    </row>
    <row r="134" spans="1:29">
      <c r="A134" s="51">
        <v>132</v>
      </c>
      <c r="B134" s="51">
        <v>12535</v>
      </c>
      <c r="C134" s="51" t="s">
        <v>630</v>
      </c>
      <c r="D134" s="51">
        <v>341</v>
      </c>
      <c r="E134" s="52" t="s">
        <v>568</v>
      </c>
      <c r="F134" s="51" t="str">
        <f>VLOOKUP(D134,'[2]各门店员工动销考核（12.31）'!$D$1:$F$65536,3,0)</f>
        <v>邛崃片区</v>
      </c>
      <c r="G134" s="51">
        <v>0.4</v>
      </c>
      <c r="H134" s="95">
        <v>4.196972</v>
      </c>
      <c r="I134" s="95">
        <v>2.808637</v>
      </c>
      <c r="J134" s="95">
        <v>1.28931994158333</v>
      </c>
      <c r="K134" s="95">
        <v>0.67386191</v>
      </c>
      <c r="L134" s="51">
        <v>839</v>
      </c>
      <c r="M134" s="53">
        <v>587</v>
      </c>
      <c r="N134" s="95">
        <v>47.98</v>
      </c>
      <c r="O134" s="95">
        <v>47.8473083475298</v>
      </c>
      <c r="P134" s="53">
        <v>498</v>
      </c>
      <c r="Q134" s="53">
        <v>482</v>
      </c>
      <c r="R134" s="51">
        <v>30</v>
      </c>
      <c r="S134" s="51">
        <v>31</v>
      </c>
      <c r="T134" s="51">
        <v>1</v>
      </c>
      <c r="U134" s="51">
        <v>12</v>
      </c>
      <c r="V134" s="51">
        <v>28</v>
      </c>
      <c r="W134" s="51">
        <v>36</v>
      </c>
      <c r="X134" s="72">
        <f t="shared" si="4"/>
        <v>-0.0247619047619048</v>
      </c>
      <c r="Y134" s="102"/>
      <c r="Z134" s="51" t="s">
        <v>49</v>
      </c>
      <c r="AA134" s="51">
        <v>950</v>
      </c>
      <c r="AB134" s="51">
        <v>6322</v>
      </c>
      <c r="AC134" s="83" t="str">
        <f>VLOOKUP(D134,Sheet1!B:E,4,0)</f>
        <v>录入“门店上缴款项”由个人自行上缴（温馨提示：有积分可抵积分，无积分及时到财务上缴，超时上缴，罚款会翻倍哦!)</v>
      </c>
    </row>
    <row r="135" spans="1:29">
      <c r="A135" s="51">
        <v>133</v>
      </c>
      <c r="B135" s="51">
        <v>12499</v>
      </c>
      <c r="C135" s="51" t="s">
        <v>229</v>
      </c>
      <c r="D135" s="51">
        <v>102935</v>
      </c>
      <c r="E135" s="52" t="s">
        <v>162</v>
      </c>
      <c r="F135" s="51" t="str">
        <f>VLOOKUP(D135,'[2]各门店员工动销考核（12.31）'!$D$1:$F$65536,3,0)</f>
        <v>城中片区</v>
      </c>
      <c r="G135" s="51">
        <v>0.5</v>
      </c>
      <c r="H135" s="95">
        <v>3.432522</v>
      </c>
      <c r="I135" s="95">
        <v>2.761533</v>
      </c>
      <c r="J135" s="95">
        <v>1.11232912754236</v>
      </c>
      <c r="K135" s="95">
        <v>0.78566056</v>
      </c>
      <c r="L135" s="51">
        <v>741</v>
      </c>
      <c r="M135" s="53">
        <v>579</v>
      </c>
      <c r="N135" s="95">
        <v>46.32</v>
      </c>
      <c r="O135" s="95">
        <v>47.6948704663212</v>
      </c>
      <c r="P135" s="53">
        <v>451</v>
      </c>
      <c r="Q135" s="53">
        <v>462</v>
      </c>
      <c r="R135" s="51">
        <v>27</v>
      </c>
      <c r="S135" s="51">
        <v>25</v>
      </c>
      <c r="T135" s="51">
        <v>-2</v>
      </c>
      <c r="U135" s="51">
        <v>12</v>
      </c>
      <c r="V135" s="51">
        <v>1</v>
      </c>
      <c r="W135" s="51">
        <v>1.5</v>
      </c>
      <c r="X135" s="72">
        <f t="shared" si="4"/>
        <v>-0.0250447227191413</v>
      </c>
      <c r="Y135" s="102" t="s">
        <v>32</v>
      </c>
      <c r="Z135" s="51" t="s">
        <v>43</v>
      </c>
      <c r="AA135" s="51">
        <v>750</v>
      </c>
      <c r="AB135" s="51">
        <v>2920</v>
      </c>
      <c r="AC135" s="83" t="str">
        <f>VLOOKUP(D135,Sheet1!B:E,4,0)</f>
        <v>从工资扣除</v>
      </c>
    </row>
    <row r="136" spans="1:29">
      <c r="A136" s="51">
        <v>134</v>
      </c>
      <c r="B136" s="51">
        <v>8068</v>
      </c>
      <c r="C136" s="51" t="s">
        <v>583</v>
      </c>
      <c r="D136" s="51">
        <v>746</v>
      </c>
      <c r="E136" s="52" t="s">
        <v>187</v>
      </c>
      <c r="F136" s="51" t="str">
        <f>VLOOKUP(D136,'[2]各门店员工动销考核（12.31）'!$D$1:$F$65536,3,0)</f>
        <v>大邑片区</v>
      </c>
      <c r="G136" s="51">
        <v>6.8</v>
      </c>
      <c r="H136" s="95">
        <v>6.233325</v>
      </c>
      <c r="I136" s="95">
        <v>4.943135</v>
      </c>
      <c r="J136" s="95">
        <v>1.88037247214707</v>
      </c>
      <c r="K136" s="95">
        <v>1.43731464</v>
      </c>
      <c r="L136" s="51">
        <v>967</v>
      </c>
      <c r="M136" s="53">
        <v>920</v>
      </c>
      <c r="N136" s="95">
        <v>64.2</v>
      </c>
      <c r="O136" s="95">
        <v>53.7297282608696</v>
      </c>
      <c r="P136" s="53">
        <v>692</v>
      </c>
      <c r="Q136" s="53">
        <v>687</v>
      </c>
      <c r="R136" s="51">
        <v>30</v>
      </c>
      <c r="S136" s="51">
        <v>28</v>
      </c>
      <c r="T136" s="51">
        <v>-2</v>
      </c>
      <c r="U136" s="51">
        <v>6</v>
      </c>
      <c r="V136" s="51">
        <v>11</v>
      </c>
      <c r="W136" s="51">
        <v>36</v>
      </c>
      <c r="X136" s="72">
        <f t="shared" si="4"/>
        <v>-0.033195020746888</v>
      </c>
      <c r="Y136" s="102"/>
      <c r="Z136" s="51" t="s">
        <v>94</v>
      </c>
      <c r="AA136" s="51">
        <v>850</v>
      </c>
      <c r="AB136" s="51">
        <v>4016</v>
      </c>
      <c r="AC136" s="83" t="str">
        <f>VLOOKUP(D136,Sheet1!B:E,4,0)</f>
        <v>录入“门店上缴款项”由个人自行上缴（温馨提示：有积分可抵积分，无积分及时到财务上缴，超时上缴，罚款会翻倍哦!)</v>
      </c>
    </row>
    <row r="137" spans="1:29">
      <c r="A137" s="51">
        <v>135</v>
      </c>
      <c r="B137" s="51">
        <v>11078</v>
      </c>
      <c r="C137" s="51" t="s">
        <v>274</v>
      </c>
      <c r="D137" s="51">
        <v>742</v>
      </c>
      <c r="E137" s="52" t="s">
        <v>273</v>
      </c>
      <c r="F137" s="51" t="str">
        <f>VLOOKUP(D137,'[2]各门店员工动销考核（12.31）'!$D$1:$F$65536,3,0)</f>
        <v>城中片区</v>
      </c>
      <c r="G137" s="51">
        <v>2.5</v>
      </c>
      <c r="H137" s="95">
        <v>8.689657</v>
      </c>
      <c r="I137" s="95">
        <v>3.526177</v>
      </c>
      <c r="J137" s="95">
        <v>1.85456732346595</v>
      </c>
      <c r="K137" s="95">
        <v>0.88799299</v>
      </c>
      <c r="L137" s="51">
        <v>856</v>
      </c>
      <c r="M137" s="53">
        <v>364</v>
      </c>
      <c r="N137" s="95">
        <v>101.51</v>
      </c>
      <c r="O137" s="95">
        <v>96.8729945054945</v>
      </c>
      <c r="P137" s="53">
        <v>456</v>
      </c>
      <c r="Q137" s="53">
        <v>353</v>
      </c>
      <c r="R137" s="51">
        <v>29</v>
      </c>
      <c r="S137" s="51">
        <v>27</v>
      </c>
      <c r="T137" s="51">
        <v>-2</v>
      </c>
      <c r="U137" s="51">
        <v>6</v>
      </c>
      <c r="V137" s="51">
        <v>109</v>
      </c>
      <c r="W137" s="51">
        <v>48</v>
      </c>
      <c r="X137" s="72">
        <f t="shared" si="4"/>
        <v>0.0238095238095238</v>
      </c>
      <c r="Y137" s="102"/>
      <c r="Z137" s="51" t="s">
        <v>28</v>
      </c>
      <c r="AA137" s="51">
        <v>700</v>
      </c>
      <c r="AB137" s="51">
        <v>940</v>
      </c>
      <c r="AC137" s="83" t="str">
        <f>VLOOKUP(D137,Sheet1!B:E,4,0)</f>
        <v>从工资扣除</v>
      </c>
    </row>
    <row r="138" spans="1:29">
      <c r="A138" s="51">
        <v>136</v>
      </c>
      <c r="B138" s="51">
        <v>11883</v>
      </c>
      <c r="C138" s="51" t="s">
        <v>591</v>
      </c>
      <c r="D138" s="51">
        <v>337</v>
      </c>
      <c r="E138" s="52" t="s">
        <v>210</v>
      </c>
      <c r="F138" s="51" t="str">
        <f>VLOOKUP(D138,'[2]各门店员工动销考核（12.31）'!$D$1:$F$65536,3,0)</f>
        <v>城中片区</v>
      </c>
      <c r="G138" s="51">
        <v>0.5</v>
      </c>
      <c r="H138" s="95">
        <v>9.771934</v>
      </c>
      <c r="I138" s="95">
        <v>7.843403</v>
      </c>
      <c r="J138" s="95">
        <v>2.24867056713693</v>
      </c>
      <c r="K138" s="95">
        <v>1.17841422</v>
      </c>
      <c r="L138" s="51">
        <v>895</v>
      </c>
      <c r="M138" s="53">
        <v>718</v>
      </c>
      <c r="N138" s="95">
        <v>108.45</v>
      </c>
      <c r="O138" s="95">
        <v>109.239596100279</v>
      </c>
      <c r="P138" s="53">
        <v>582</v>
      </c>
      <c r="Q138" s="53">
        <v>578</v>
      </c>
      <c r="R138" s="51">
        <v>28</v>
      </c>
      <c r="S138" s="51">
        <v>29</v>
      </c>
      <c r="T138" s="51">
        <v>1</v>
      </c>
      <c r="U138" s="51">
        <v>12</v>
      </c>
      <c r="V138" s="51">
        <v>16</v>
      </c>
      <c r="W138" s="51">
        <v>36</v>
      </c>
      <c r="X138" s="72">
        <f t="shared" ref="X138:X158" si="5">(Q136-P136)/Q136</f>
        <v>-0.00727802037845706</v>
      </c>
      <c r="Y138" s="102"/>
      <c r="Z138" s="51" t="s">
        <v>49</v>
      </c>
      <c r="AA138" s="51">
        <v>950</v>
      </c>
      <c r="AB138" s="51">
        <v>7840</v>
      </c>
      <c r="AC138" s="83" t="str">
        <f>VLOOKUP(D138,Sheet1!B:E,4,0)</f>
        <v>录入“门店上缴款项”由个人自行上缴（温馨提示：有积分可抵积分，无积分及时到财务上缴，超时上缴，罚款会翻倍哦!)</v>
      </c>
    </row>
    <row r="139" spans="1:29">
      <c r="A139" s="51">
        <v>137</v>
      </c>
      <c r="B139" s="51">
        <v>4061</v>
      </c>
      <c r="C139" s="51" t="s">
        <v>614</v>
      </c>
      <c r="D139" s="51">
        <v>337</v>
      </c>
      <c r="E139" s="52" t="s">
        <v>210</v>
      </c>
      <c r="F139" s="51" t="str">
        <f>VLOOKUP(D139,'[2]各门店员工动销考核（12.31）'!$D$1:$F$65536,3,0)</f>
        <v>城中片区</v>
      </c>
      <c r="G139" s="51">
        <v>4.8</v>
      </c>
      <c r="H139" s="95">
        <v>12.586276</v>
      </c>
      <c r="I139" s="95">
        <v>10.151223</v>
      </c>
      <c r="J139" s="95">
        <v>2.66804985334946</v>
      </c>
      <c r="K139" s="95">
        <v>1.91691322</v>
      </c>
      <c r="L139" s="51">
        <v>899</v>
      </c>
      <c r="M139" s="53">
        <v>723</v>
      </c>
      <c r="N139" s="95">
        <v>140.12</v>
      </c>
      <c r="O139" s="95">
        <v>140.404190871369</v>
      </c>
      <c r="P139" s="53">
        <v>619</v>
      </c>
      <c r="Q139" s="53">
        <v>571</v>
      </c>
      <c r="R139" s="51">
        <v>28</v>
      </c>
      <c r="S139" s="51">
        <v>29</v>
      </c>
      <c r="T139" s="51">
        <v>1</v>
      </c>
      <c r="U139" s="51">
        <v>6</v>
      </c>
      <c r="V139" s="51">
        <v>54</v>
      </c>
      <c r="W139" s="51">
        <v>36</v>
      </c>
      <c r="X139" s="72">
        <f t="shared" si="5"/>
        <v>-0.291784702549575</v>
      </c>
      <c r="Y139" s="102"/>
      <c r="Z139" s="51" t="s">
        <v>49</v>
      </c>
      <c r="AA139" s="51">
        <v>950</v>
      </c>
      <c r="AB139" s="51">
        <v>7840</v>
      </c>
      <c r="AC139" s="83" t="str">
        <f>VLOOKUP(D139,Sheet1!B:E,4,0)</f>
        <v>录入“门店上缴款项”由个人自行上缴（温馨提示：有积分可抵积分，无积分及时到财务上缴，超时上缴，罚款会翻倍哦!)</v>
      </c>
    </row>
    <row r="140" spans="1:29">
      <c r="A140" s="51">
        <v>138</v>
      </c>
      <c r="B140" s="51">
        <v>6965</v>
      </c>
      <c r="C140" s="51" t="s">
        <v>639</v>
      </c>
      <c r="D140" s="51">
        <v>337</v>
      </c>
      <c r="E140" s="52" t="s">
        <v>210</v>
      </c>
      <c r="F140" s="51" t="str">
        <f>VLOOKUP(D140,'[2]各门店员工动销考核（12.31）'!$D$1:$F$65536,3,0)</f>
        <v>城中片区</v>
      </c>
      <c r="G140" s="51">
        <v>8</v>
      </c>
      <c r="H140" s="95">
        <v>12.788923</v>
      </c>
      <c r="I140" s="95">
        <v>10.093265</v>
      </c>
      <c r="J140" s="95">
        <v>3.13944465006973</v>
      </c>
      <c r="K140" s="95">
        <v>2.29798964</v>
      </c>
      <c r="L140" s="51">
        <v>973</v>
      </c>
      <c r="M140" s="53">
        <v>775</v>
      </c>
      <c r="N140" s="95">
        <v>128.89</v>
      </c>
      <c r="O140" s="95">
        <v>130.235677419355</v>
      </c>
      <c r="P140" s="53">
        <v>666</v>
      </c>
      <c r="Q140" s="53">
        <v>625</v>
      </c>
      <c r="R140" s="51">
        <v>28</v>
      </c>
      <c r="S140" s="51">
        <v>29</v>
      </c>
      <c r="T140" s="51">
        <v>1</v>
      </c>
      <c r="U140" s="51">
        <v>6</v>
      </c>
      <c r="V140" s="51">
        <v>47</v>
      </c>
      <c r="W140" s="51">
        <v>36</v>
      </c>
      <c r="X140" s="72">
        <f t="shared" si="5"/>
        <v>-0.0069204152249135</v>
      </c>
      <c r="Y140" s="102"/>
      <c r="Z140" s="51" t="s">
        <v>49</v>
      </c>
      <c r="AA140" s="51">
        <v>950</v>
      </c>
      <c r="AB140" s="51">
        <v>7840</v>
      </c>
      <c r="AC140" s="83" t="str">
        <f>VLOOKUP(D140,Sheet1!B:E,4,0)</f>
        <v>录入“门店上缴款项”由个人自行上缴（温馨提示：有积分可抵积分，无积分及时到财务上缴，超时上缴，罚款会翻倍哦!)</v>
      </c>
    </row>
    <row r="141" spans="1:29">
      <c r="A141" s="51">
        <v>139</v>
      </c>
      <c r="B141" s="51">
        <v>12490</v>
      </c>
      <c r="C141" s="51" t="s">
        <v>144</v>
      </c>
      <c r="D141" s="51">
        <v>707</v>
      </c>
      <c r="E141" s="52" t="s">
        <v>145</v>
      </c>
      <c r="F141" s="51" t="str">
        <f>VLOOKUP(D141,'[2]各门店员工动销考核（12.31）'!$D$1:$F$65536,3,0)</f>
        <v>东南片区</v>
      </c>
      <c r="G141" s="51">
        <v>0.5</v>
      </c>
      <c r="H141" s="95">
        <v>2.346341</v>
      </c>
      <c r="I141" s="95">
        <v>2.193772</v>
      </c>
      <c r="J141" s="95">
        <v>0.727312489821841</v>
      </c>
      <c r="K141" s="95">
        <v>0.47495724</v>
      </c>
      <c r="L141" s="51">
        <v>630</v>
      </c>
      <c r="M141" s="53">
        <v>480</v>
      </c>
      <c r="N141" s="95">
        <v>36.68</v>
      </c>
      <c r="O141" s="95">
        <v>45.7035833333333</v>
      </c>
      <c r="P141" s="53">
        <v>422</v>
      </c>
      <c r="Q141" s="53">
        <v>407</v>
      </c>
      <c r="R141" s="51">
        <v>27</v>
      </c>
      <c r="S141" s="51">
        <v>25</v>
      </c>
      <c r="T141" s="51">
        <v>-2</v>
      </c>
      <c r="U141" s="51">
        <v>12</v>
      </c>
      <c r="V141" s="51">
        <v>27</v>
      </c>
      <c r="W141" s="51">
        <v>36</v>
      </c>
      <c r="X141" s="72">
        <f t="shared" si="5"/>
        <v>-0.0840630472854641</v>
      </c>
      <c r="Y141" s="102"/>
      <c r="Z141" s="51" t="s">
        <v>94</v>
      </c>
      <c r="AA141" s="51">
        <v>850</v>
      </c>
      <c r="AB141" s="51">
        <v>4428</v>
      </c>
      <c r="AC141" s="83" t="str">
        <f>VLOOKUP(D141,Sheet1!B:E,4,0)</f>
        <v>从工资扣除</v>
      </c>
    </row>
    <row r="142" spans="1:29">
      <c r="A142" s="51">
        <v>140</v>
      </c>
      <c r="B142" s="51">
        <v>6303</v>
      </c>
      <c r="C142" s="51" t="s">
        <v>111</v>
      </c>
      <c r="D142" s="51">
        <v>585</v>
      </c>
      <c r="E142" s="52" t="s">
        <v>112</v>
      </c>
      <c r="F142" s="51" t="str">
        <f>VLOOKUP(D142,'[2]各门店员工动销考核（12.31）'!$D$1:$F$65536,3,0)</f>
        <v>西北片区</v>
      </c>
      <c r="G142" s="51">
        <v>8.5</v>
      </c>
      <c r="H142" s="95">
        <v>9.50772</v>
      </c>
      <c r="I142" s="95">
        <v>6.235212</v>
      </c>
      <c r="J142" s="95">
        <v>2.78838330460199</v>
      </c>
      <c r="K142" s="95">
        <v>1.56385979</v>
      </c>
      <c r="L142" s="51">
        <v>1205</v>
      </c>
      <c r="M142" s="53">
        <v>952</v>
      </c>
      <c r="N142" s="95">
        <v>76.18</v>
      </c>
      <c r="O142" s="95">
        <v>65.4959243697479</v>
      </c>
      <c r="P142" s="53">
        <v>784</v>
      </c>
      <c r="Q142" s="53">
        <v>724</v>
      </c>
      <c r="R142" s="51">
        <v>28</v>
      </c>
      <c r="S142" s="51">
        <v>26</v>
      </c>
      <c r="T142" s="51">
        <v>-2</v>
      </c>
      <c r="U142" s="51">
        <v>6</v>
      </c>
      <c r="V142" s="51">
        <v>66</v>
      </c>
      <c r="W142" s="51">
        <v>48</v>
      </c>
      <c r="X142" s="72">
        <f t="shared" si="5"/>
        <v>-0.0656</v>
      </c>
      <c r="Y142" s="102"/>
      <c r="Z142" s="51" t="s">
        <v>94</v>
      </c>
      <c r="AA142" s="51">
        <v>850</v>
      </c>
      <c r="AB142" s="51">
        <v>4898</v>
      </c>
      <c r="AC142" s="83" t="str">
        <f>VLOOKUP(D142,Sheet1!B:E,4,0)</f>
        <v>录入“门店上缴款项”由个人自行上缴（温馨提示：有积分可抵积分，无积分及时到财务上缴，超时上缴，罚款会翻倍哦!)</v>
      </c>
    </row>
    <row r="143" spans="1:29">
      <c r="A143" s="51">
        <v>141</v>
      </c>
      <c r="B143" s="51">
        <v>9988</v>
      </c>
      <c r="C143" s="51" t="s">
        <v>320</v>
      </c>
      <c r="D143" s="51">
        <v>329</v>
      </c>
      <c r="E143" s="52" t="s">
        <v>250</v>
      </c>
      <c r="F143" s="51" t="str">
        <f>VLOOKUP(D143,'[2]各门店员工动销考核（12.31）'!$D$1:$F$65536,3,0)</f>
        <v>城郊二片</v>
      </c>
      <c r="G143" s="51">
        <v>4.5</v>
      </c>
      <c r="H143" s="95">
        <v>6.372495</v>
      </c>
      <c r="I143" s="95">
        <v>3.425432</v>
      </c>
      <c r="J143" s="95">
        <v>1.71140988647303</v>
      </c>
      <c r="K143" s="95">
        <v>0.72208238</v>
      </c>
      <c r="L143" s="51">
        <v>413</v>
      </c>
      <c r="M143" s="53">
        <v>280</v>
      </c>
      <c r="N143" s="95">
        <v>154.67</v>
      </c>
      <c r="O143" s="95">
        <v>122.336857142857</v>
      </c>
      <c r="P143" s="53">
        <v>385</v>
      </c>
      <c r="Q143" s="53">
        <v>347</v>
      </c>
      <c r="R143" s="51">
        <v>28</v>
      </c>
      <c r="S143" s="51">
        <v>28</v>
      </c>
      <c r="T143" s="51">
        <v>0</v>
      </c>
      <c r="U143" s="51">
        <v>6</v>
      </c>
      <c r="V143" s="51">
        <v>44</v>
      </c>
      <c r="W143" s="51">
        <v>36</v>
      </c>
      <c r="X143" s="72">
        <f t="shared" si="5"/>
        <v>-0.0368550368550369</v>
      </c>
      <c r="Y143" s="102"/>
      <c r="Z143" s="51" t="s">
        <v>28</v>
      </c>
      <c r="AA143" s="51">
        <v>700</v>
      </c>
      <c r="AB143" s="51">
        <v>1344</v>
      </c>
      <c r="AC143" s="83" t="str">
        <f>VLOOKUP(D143,Sheet1!B:E,4,0)</f>
        <v>录入“门店上缴款项”由个人自行上缴（温馨提示：有积分可抵积分，无积分及时到财务上缴，超时上缴，罚款会翻倍哦!)</v>
      </c>
    </row>
    <row r="144" spans="1:29">
      <c r="A144" s="51">
        <v>142</v>
      </c>
      <c r="B144" s="51">
        <v>11876</v>
      </c>
      <c r="C144" s="51" t="s">
        <v>308</v>
      </c>
      <c r="D144" s="51">
        <v>511</v>
      </c>
      <c r="E144" s="52" t="s">
        <v>309</v>
      </c>
      <c r="F144" s="51" t="str">
        <f>VLOOKUP(D144,'[2]各门店员工动销考核（12.31）'!$D$1:$F$65536,3,0)</f>
        <v>城中片区</v>
      </c>
      <c r="G144" s="51">
        <v>0.5</v>
      </c>
      <c r="H144" s="95">
        <v>5.02735</v>
      </c>
      <c r="I144" s="95">
        <v>3.977416</v>
      </c>
      <c r="J144" s="95">
        <v>1.37994485886154</v>
      </c>
      <c r="K144" s="95">
        <v>0.99393213</v>
      </c>
      <c r="L144" s="51">
        <v>874</v>
      </c>
      <c r="M144" s="53">
        <v>781</v>
      </c>
      <c r="N144" s="95">
        <v>57.52</v>
      </c>
      <c r="O144" s="95">
        <v>50.9272215108835</v>
      </c>
      <c r="P144" s="53">
        <v>615</v>
      </c>
      <c r="Q144" s="53">
        <v>583</v>
      </c>
      <c r="R144" s="51">
        <v>29</v>
      </c>
      <c r="S144" s="51">
        <v>27</v>
      </c>
      <c r="T144" s="51">
        <v>-2</v>
      </c>
      <c r="U144" s="51">
        <v>12</v>
      </c>
      <c r="V144" s="51">
        <v>44</v>
      </c>
      <c r="W144" s="51">
        <v>36</v>
      </c>
      <c r="X144" s="72">
        <f t="shared" si="5"/>
        <v>-0.0828729281767956</v>
      </c>
      <c r="Y144" s="102"/>
      <c r="Z144" s="51" t="s">
        <v>33</v>
      </c>
      <c r="AA144" s="51">
        <v>800</v>
      </c>
      <c r="AB144" s="51">
        <v>3839</v>
      </c>
      <c r="AC144" s="83" t="str">
        <f>VLOOKUP(D144,Sheet1!B:E,4,0)</f>
        <v>从工资扣除</v>
      </c>
    </row>
    <row r="145" spans="1:29">
      <c r="A145" s="51">
        <v>143</v>
      </c>
      <c r="B145" s="51">
        <v>9200</v>
      </c>
      <c r="C145" s="51" t="s">
        <v>283</v>
      </c>
      <c r="D145" s="51">
        <v>308</v>
      </c>
      <c r="E145" s="52" t="s">
        <v>284</v>
      </c>
      <c r="F145" s="51" t="str">
        <f>VLOOKUP(D145,'[2]各门店员工动销考核（12.31）'!$D$1:$F$65536,3,0)</f>
        <v>城中片区</v>
      </c>
      <c r="G145" s="51">
        <v>4.5</v>
      </c>
      <c r="H145" s="95">
        <v>5.342736</v>
      </c>
      <c r="I145" s="95">
        <v>2.393547</v>
      </c>
      <c r="J145" s="95">
        <v>1.72917267513174</v>
      </c>
      <c r="K145" s="95">
        <v>0.666264</v>
      </c>
      <c r="L145" s="51">
        <v>658</v>
      </c>
      <c r="M145" s="53">
        <v>415</v>
      </c>
      <c r="N145" s="95">
        <v>69.41</v>
      </c>
      <c r="O145" s="95">
        <v>57.6758313253012</v>
      </c>
      <c r="P145" s="53">
        <v>391</v>
      </c>
      <c r="Q145" s="53">
        <v>375</v>
      </c>
      <c r="R145" s="51">
        <v>25</v>
      </c>
      <c r="S145" s="51">
        <v>26</v>
      </c>
      <c r="T145" s="51">
        <v>1</v>
      </c>
      <c r="U145" s="51">
        <v>6</v>
      </c>
      <c r="V145" s="51">
        <v>22</v>
      </c>
      <c r="W145" s="51">
        <v>36</v>
      </c>
      <c r="X145" s="72">
        <f t="shared" si="5"/>
        <v>-0.109510086455331</v>
      </c>
      <c r="Y145" s="102"/>
      <c r="Z145" s="51" t="s">
        <v>43</v>
      </c>
      <c r="AA145" s="51">
        <v>750</v>
      </c>
      <c r="AB145" s="51">
        <v>2984</v>
      </c>
      <c r="AC145" s="83" t="str">
        <f>VLOOKUP(D145,Sheet1!B:E,4,0)</f>
        <v>从工资扣除</v>
      </c>
    </row>
    <row r="146" spans="1:29">
      <c r="A146" s="51">
        <v>144</v>
      </c>
      <c r="B146" s="51">
        <v>10613</v>
      </c>
      <c r="C146" s="51" t="s">
        <v>198</v>
      </c>
      <c r="D146" s="51">
        <v>307</v>
      </c>
      <c r="E146" s="52" t="s">
        <v>46</v>
      </c>
      <c r="F146" s="51" t="str">
        <f>VLOOKUP(D146,'[2]各门店员工动销考核（12.31）'!$D$1:$F$65536,3,0)</f>
        <v>旗舰片区</v>
      </c>
      <c r="G146" s="51">
        <v>3.7</v>
      </c>
      <c r="H146" s="95">
        <v>17.138754</v>
      </c>
      <c r="I146" s="95">
        <v>10.619021</v>
      </c>
      <c r="J146" s="95">
        <v>3.30531633518584</v>
      </c>
      <c r="K146" s="95">
        <v>1.80365207</v>
      </c>
      <c r="L146" s="51">
        <v>1186</v>
      </c>
      <c r="M146" s="53">
        <v>833</v>
      </c>
      <c r="N146" s="95">
        <v>133.87</v>
      </c>
      <c r="O146" s="95">
        <v>127.479243697479</v>
      </c>
      <c r="P146" s="53">
        <v>723</v>
      </c>
      <c r="Q146" s="53">
        <v>710</v>
      </c>
      <c r="R146" s="51">
        <v>30</v>
      </c>
      <c r="S146" s="51">
        <v>31</v>
      </c>
      <c r="T146" s="51">
        <v>1</v>
      </c>
      <c r="U146" s="51">
        <v>6</v>
      </c>
      <c r="V146" s="51">
        <v>19</v>
      </c>
      <c r="W146" s="51">
        <v>36</v>
      </c>
      <c r="X146" s="72">
        <f t="shared" si="5"/>
        <v>-0.0548885077186964</v>
      </c>
      <c r="Y146" s="102"/>
      <c r="Z146" s="51" t="s">
        <v>49</v>
      </c>
      <c r="AA146" s="51">
        <v>950</v>
      </c>
      <c r="AB146" s="51">
        <v>12241</v>
      </c>
      <c r="AC146" s="83" t="str">
        <f>VLOOKUP(D146,Sheet1!B:E,4,0)</f>
        <v>录入“门店上缴款项”由个人自行上缴（温馨提示：有积分可抵积分，无积分及时到财务上缴，超时上缴，罚款会翻倍哦!)</v>
      </c>
    </row>
    <row r="147" spans="1:29">
      <c r="A147" s="51">
        <v>145</v>
      </c>
      <c r="B147" s="51">
        <v>10886</v>
      </c>
      <c r="C147" s="51" t="s">
        <v>508</v>
      </c>
      <c r="D147" s="51">
        <v>307</v>
      </c>
      <c r="E147" s="52" t="s">
        <v>46</v>
      </c>
      <c r="F147" s="51" t="str">
        <f>VLOOKUP(D147,'[2]各门店员工动销考核（12.31）'!$D$1:$F$65536,3,0)</f>
        <v>旗舰片区</v>
      </c>
      <c r="G147" s="51">
        <v>3</v>
      </c>
      <c r="H147" s="95">
        <v>11.79804</v>
      </c>
      <c r="I147" s="95">
        <v>8.947222</v>
      </c>
      <c r="J147" s="95">
        <v>2.58394561373682</v>
      </c>
      <c r="K147" s="95">
        <v>1.77484902</v>
      </c>
      <c r="L147" s="51">
        <v>902</v>
      </c>
      <c r="M147" s="53">
        <v>805</v>
      </c>
      <c r="N147" s="95">
        <v>129.77</v>
      </c>
      <c r="O147" s="95">
        <v>111.145614906832</v>
      </c>
      <c r="P147" s="53">
        <v>675</v>
      </c>
      <c r="Q147" s="53">
        <v>670</v>
      </c>
      <c r="R147" s="51">
        <v>29</v>
      </c>
      <c r="S147" s="51">
        <v>31</v>
      </c>
      <c r="T147" s="51">
        <v>2</v>
      </c>
      <c r="U147" s="51">
        <v>6</v>
      </c>
      <c r="V147" s="51">
        <v>11</v>
      </c>
      <c r="W147" s="51">
        <v>36</v>
      </c>
      <c r="X147" s="72">
        <f t="shared" si="5"/>
        <v>-0.0426666666666667</v>
      </c>
      <c r="Y147" s="102"/>
      <c r="Z147" s="51" t="s">
        <v>49</v>
      </c>
      <c r="AA147" s="51">
        <v>950</v>
      </c>
      <c r="AB147" s="51">
        <v>12241</v>
      </c>
      <c r="AC147" s="83" t="str">
        <f>VLOOKUP(D147,Sheet1!B:E,4,0)</f>
        <v>录入“门店上缴款项”由个人自行上缴（温馨提示：有积分可抵积分，无积分及时到财务上缴，超时上缴，罚款会翻倍哦!)</v>
      </c>
    </row>
    <row r="148" spans="1:29">
      <c r="A148" s="51">
        <v>146</v>
      </c>
      <c r="B148" s="51">
        <v>11394</v>
      </c>
      <c r="C148" s="51" t="s">
        <v>618</v>
      </c>
      <c r="D148" s="51">
        <v>339</v>
      </c>
      <c r="E148" s="52" t="s">
        <v>581</v>
      </c>
      <c r="F148" s="51" t="str">
        <f>VLOOKUP(D148,'[2]各门店员工动销考核（12.31）'!$D$1:$F$65536,3,0)</f>
        <v>西北片区</v>
      </c>
      <c r="G148" s="51">
        <v>1.8</v>
      </c>
      <c r="H148" s="95">
        <v>4.142804</v>
      </c>
      <c r="I148" s="95">
        <v>3.483768</v>
      </c>
      <c r="J148" s="95">
        <v>1.24952915653995</v>
      </c>
      <c r="K148" s="95">
        <v>0.9079461</v>
      </c>
      <c r="L148" s="51">
        <v>621</v>
      </c>
      <c r="M148" s="53">
        <v>532</v>
      </c>
      <c r="N148" s="95">
        <v>66.71</v>
      </c>
      <c r="O148" s="95">
        <v>65.4843609022556</v>
      </c>
      <c r="P148" s="53">
        <v>539</v>
      </c>
      <c r="Q148" s="53">
        <v>517</v>
      </c>
      <c r="R148" s="51">
        <v>26</v>
      </c>
      <c r="S148" s="51">
        <v>24</v>
      </c>
      <c r="T148" s="51">
        <v>-2</v>
      </c>
      <c r="U148" s="51">
        <v>8</v>
      </c>
      <c r="V148" s="51">
        <v>30</v>
      </c>
      <c r="W148" s="51">
        <v>40</v>
      </c>
      <c r="X148" s="72">
        <f t="shared" si="5"/>
        <v>-0.0183098591549296</v>
      </c>
      <c r="Y148" s="102"/>
      <c r="Z148" s="51" t="s">
        <v>43</v>
      </c>
      <c r="AA148" s="51">
        <v>750</v>
      </c>
      <c r="AB148" s="51">
        <v>2064</v>
      </c>
      <c r="AC148" s="83" t="str">
        <f>VLOOKUP(D148,Sheet1!B:E,4,0)</f>
        <v>从工资扣除</v>
      </c>
    </row>
    <row r="149" spans="1:29">
      <c r="A149" s="51">
        <v>147</v>
      </c>
      <c r="B149" s="51">
        <v>7948</v>
      </c>
      <c r="C149" s="51" t="s">
        <v>569</v>
      </c>
      <c r="D149" s="51">
        <v>56</v>
      </c>
      <c r="E149" s="52" t="s">
        <v>570</v>
      </c>
      <c r="F149" s="51" t="str">
        <f>VLOOKUP(D149,'[2]各门店员工动销考核（12.31）'!$D$1:$F$65536,3,0)</f>
        <v>城郊二片</v>
      </c>
      <c r="G149" s="51">
        <v>7</v>
      </c>
      <c r="H149" s="95">
        <v>3.851085</v>
      </c>
      <c r="I149" s="95">
        <v>3.320797</v>
      </c>
      <c r="J149" s="95">
        <v>1.19619796018988</v>
      </c>
      <c r="K149" s="95">
        <v>0.86662376</v>
      </c>
      <c r="L149" s="51">
        <v>481</v>
      </c>
      <c r="M149" s="53">
        <v>474</v>
      </c>
      <c r="N149" s="95">
        <v>80.06</v>
      </c>
      <c r="O149" s="95">
        <v>70.0590084388186</v>
      </c>
      <c r="P149" s="53">
        <v>439</v>
      </c>
      <c r="Q149" s="53">
        <v>438</v>
      </c>
      <c r="R149" s="51">
        <v>27</v>
      </c>
      <c r="S149" s="51">
        <v>25</v>
      </c>
      <c r="T149" s="51">
        <v>-2</v>
      </c>
      <c r="U149" s="51">
        <v>6</v>
      </c>
      <c r="V149" s="51">
        <v>7</v>
      </c>
      <c r="W149" s="51">
        <v>36</v>
      </c>
      <c r="X149" s="72">
        <f t="shared" si="5"/>
        <v>-0.00746268656716418</v>
      </c>
      <c r="Y149" s="102"/>
      <c r="Z149" s="51" t="s">
        <v>28</v>
      </c>
      <c r="AA149" s="51">
        <v>700</v>
      </c>
      <c r="AB149" s="51">
        <v>1418</v>
      </c>
      <c r="AC149" s="83" t="str">
        <f>VLOOKUP(D149,Sheet1!B:E,4,0)</f>
        <v>录入“门店上缴款项”由个人自行上缴（温馨提示：有积分可抵积分，无积分及时到财务上缴，超时上缴，罚款会翻倍哦!)</v>
      </c>
    </row>
    <row r="150" spans="1:29">
      <c r="A150" s="51">
        <v>148</v>
      </c>
      <c r="B150" s="51">
        <v>10808</v>
      </c>
      <c r="C150" s="51" t="s">
        <v>394</v>
      </c>
      <c r="D150" s="51">
        <v>54</v>
      </c>
      <c r="E150" s="52" t="s">
        <v>288</v>
      </c>
      <c r="F150" s="51" t="str">
        <f>VLOOKUP(D150,'[2]各门店员工动销考核（12.31）'!$D$1:$F$65536,3,0)</f>
        <v>城郊二片</v>
      </c>
      <c r="G150" s="51">
        <v>3.3</v>
      </c>
      <c r="H150" s="95">
        <v>5.221635</v>
      </c>
      <c r="I150" s="95">
        <v>3.826096</v>
      </c>
      <c r="J150" s="95">
        <v>1.57140741999999</v>
      </c>
      <c r="K150" s="95">
        <v>1.11400738</v>
      </c>
      <c r="L150" s="51">
        <v>811</v>
      </c>
      <c r="M150" s="53">
        <v>661</v>
      </c>
      <c r="N150" s="95">
        <v>64.39</v>
      </c>
      <c r="O150" s="95">
        <v>57.8834493192133</v>
      </c>
      <c r="P150" s="53">
        <v>519</v>
      </c>
      <c r="Q150" s="53">
        <v>480</v>
      </c>
      <c r="R150" s="51">
        <v>28</v>
      </c>
      <c r="S150" s="51">
        <v>26</v>
      </c>
      <c r="T150" s="51">
        <v>-2</v>
      </c>
      <c r="U150" s="51">
        <v>6</v>
      </c>
      <c r="V150" s="51">
        <v>45</v>
      </c>
      <c r="W150" s="51">
        <v>36</v>
      </c>
      <c r="X150" s="72">
        <f t="shared" si="5"/>
        <v>-0.0425531914893617</v>
      </c>
      <c r="Y150" s="102"/>
      <c r="Z150" s="51" t="s">
        <v>33</v>
      </c>
      <c r="AA150" s="51">
        <v>800</v>
      </c>
      <c r="AB150" s="51">
        <v>3180</v>
      </c>
      <c r="AC150" s="83" t="str">
        <f>VLOOKUP(D150,Sheet1!B:E,4,0)</f>
        <v>从工资扣除</v>
      </c>
    </row>
    <row r="151" spans="1:29">
      <c r="A151" s="51">
        <v>149</v>
      </c>
      <c r="B151" s="51">
        <v>9689</v>
      </c>
      <c r="C151" s="51" t="s">
        <v>625</v>
      </c>
      <c r="D151" s="51">
        <v>105396</v>
      </c>
      <c r="E151" s="52" t="s">
        <v>108</v>
      </c>
      <c r="F151" s="51" t="str">
        <f>VLOOKUP(D151,'[2]各门店员工动销考核（12.31）'!$D$1:$F$65536,3,0)</f>
        <v>东南片区</v>
      </c>
      <c r="G151" s="51">
        <v>4.5</v>
      </c>
      <c r="H151" s="95">
        <v>2.331496</v>
      </c>
      <c r="I151" s="95">
        <v>1.830612</v>
      </c>
      <c r="J151" s="95">
        <v>0.714628734535996</v>
      </c>
      <c r="K151" s="95">
        <v>0.55552426</v>
      </c>
      <c r="L151" s="51">
        <v>472</v>
      </c>
      <c r="M151" s="53">
        <v>397</v>
      </c>
      <c r="N151" s="95">
        <v>49.4</v>
      </c>
      <c r="O151" s="95">
        <v>46.1111335012594</v>
      </c>
      <c r="P151" s="53">
        <v>364</v>
      </c>
      <c r="Q151" s="53">
        <v>299</v>
      </c>
      <c r="R151" s="51">
        <v>25</v>
      </c>
      <c r="S151" s="51">
        <v>22</v>
      </c>
      <c r="T151" s="51">
        <v>-3</v>
      </c>
      <c r="U151" s="51">
        <v>6</v>
      </c>
      <c r="V151" s="51">
        <v>71</v>
      </c>
      <c r="W151" s="51">
        <v>48</v>
      </c>
      <c r="X151" s="72">
        <f t="shared" si="5"/>
        <v>-0.00228310502283105</v>
      </c>
      <c r="Y151" s="102"/>
      <c r="Z151" s="51" t="s">
        <v>28</v>
      </c>
      <c r="AA151" s="51">
        <v>700</v>
      </c>
      <c r="AB151" s="51">
        <v>1909</v>
      </c>
      <c r="AC151" s="83" t="str">
        <f>VLOOKUP(D151,Sheet1!B:E,4,0)</f>
        <v>从工资扣除</v>
      </c>
    </row>
    <row r="152" spans="1:29">
      <c r="A152" s="51">
        <v>150</v>
      </c>
      <c r="B152" s="51">
        <v>5880</v>
      </c>
      <c r="C152" s="51" t="s">
        <v>597</v>
      </c>
      <c r="D152" s="51">
        <v>307</v>
      </c>
      <c r="E152" s="52" t="s">
        <v>46</v>
      </c>
      <c r="F152" s="51" t="str">
        <f>VLOOKUP(D152,'[2]各门店员工动销考核（12.31）'!$D$1:$F$65536,3,0)</f>
        <v>旗舰片区</v>
      </c>
      <c r="G152" s="51">
        <v>8.7</v>
      </c>
      <c r="H152" s="95">
        <v>13.157573</v>
      </c>
      <c r="I152" s="95">
        <v>8.697575</v>
      </c>
      <c r="J152" s="95">
        <v>3.40375019660886</v>
      </c>
      <c r="K152" s="95">
        <v>1.84938799</v>
      </c>
      <c r="L152" s="51">
        <v>918</v>
      </c>
      <c r="M152" s="53">
        <v>751</v>
      </c>
      <c r="N152" s="95">
        <v>133.13</v>
      </c>
      <c r="O152" s="95">
        <v>115.813249001332</v>
      </c>
      <c r="P152" s="53">
        <v>652</v>
      </c>
      <c r="Q152" s="53">
        <v>647</v>
      </c>
      <c r="R152" s="51">
        <v>30</v>
      </c>
      <c r="S152" s="51">
        <v>31</v>
      </c>
      <c r="T152" s="51">
        <v>1</v>
      </c>
      <c r="U152" s="51">
        <v>6</v>
      </c>
      <c r="V152" s="51">
        <v>11</v>
      </c>
      <c r="W152" s="51">
        <v>36</v>
      </c>
      <c r="X152" s="72">
        <f t="shared" si="5"/>
        <v>-0.08125</v>
      </c>
      <c r="Y152" s="102"/>
      <c r="Z152" s="51" t="s">
        <v>49</v>
      </c>
      <c r="AA152" s="51">
        <v>950</v>
      </c>
      <c r="AB152" s="51">
        <v>12241</v>
      </c>
      <c r="AC152" s="83" t="str">
        <f>VLOOKUP(D152,Sheet1!B:E,4,0)</f>
        <v>录入“门店上缴款项”由个人自行上缴（温馨提示：有积分可抵积分，无积分及时到财务上缴，超时上缴，罚款会翻倍哦!)</v>
      </c>
    </row>
    <row r="153" spans="1:29">
      <c r="A153" s="51">
        <v>151</v>
      </c>
      <c r="B153" s="51">
        <v>7107</v>
      </c>
      <c r="C153" s="51" t="s">
        <v>328</v>
      </c>
      <c r="D153" s="51">
        <v>307</v>
      </c>
      <c r="E153" s="52" t="s">
        <v>46</v>
      </c>
      <c r="F153" s="51" t="str">
        <f>VLOOKUP(D153,'[2]各门店员工动销考核（12.31）'!$D$1:$F$65536,3,0)</f>
        <v>旗舰片区</v>
      </c>
      <c r="G153" s="51">
        <v>7.9</v>
      </c>
      <c r="H153" s="95">
        <v>24.659028</v>
      </c>
      <c r="I153" s="95">
        <v>17.665222</v>
      </c>
      <c r="J153" s="95">
        <v>5.2517568123921</v>
      </c>
      <c r="K153" s="95">
        <v>3.46781522</v>
      </c>
      <c r="L153" s="51">
        <v>1549</v>
      </c>
      <c r="M153" s="53">
        <v>1183</v>
      </c>
      <c r="N153" s="95">
        <v>155.74</v>
      </c>
      <c r="O153" s="95">
        <v>149.325629754861</v>
      </c>
      <c r="P153" s="53">
        <v>940</v>
      </c>
      <c r="Q153" s="53">
        <v>861</v>
      </c>
      <c r="R153" s="51">
        <v>30</v>
      </c>
      <c r="S153" s="51">
        <v>31</v>
      </c>
      <c r="T153" s="51">
        <v>1</v>
      </c>
      <c r="U153" s="51">
        <v>6</v>
      </c>
      <c r="V153" s="51">
        <v>85</v>
      </c>
      <c r="W153" s="51">
        <v>48</v>
      </c>
      <c r="X153" s="72">
        <f t="shared" si="5"/>
        <v>-0.217391304347826</v>
      </c>
      <c r="Y153" s="102"/>
      <c r="Z153" s="51" t="s">
        <v>49</v>
      </c>
      <c r="AA153" s="51">
        <v>950</v>
      </c>
      <c r="AB153" s="51">
        <v>12241</v>
      </c>
      <c r="AC153" s="83" t="str">
        <f>VLOOKUP(D153,Sheet1!B:E,4,0)</f>
        <v>录入“门店上缴款项”由个人自行上缴（温馨提示：有积分可抵积分，无积分及时到财务上缴，超时上缴，罚款会翻倍哦!)</v>
      </c>
    </row>
    <row r="154" spans="1:29">
      <c r="A154" s="51">
        <v>152</v>
      </c>
      <c r="B154" s="51">
        <v>6537</v>
      </c>
      <c r="C154" s="51" t="s">
        <v>122</v>
      </c>
      <c r="D154" s="51">
        <v>748</v>
      </c>
      <c r="E154" s="52" t="s">
        <v>123</v>
      </c>
      <c r="F154" s="51" t="str">
        <f>VLOOKUP(D154,'[2]各门店员工动销考核（12.31）'!$D$1:$F$65536,3,0)</f>
        <v>大邑片区</v>
      </c>
      <c r="G154" s="51">
        <v>3.7</v>
      </c>
      <c r="H154" s="95">
        <v>8.928776</v>
      </c>
      <c r="I154" s="95">
        <v>4.683759</v>
      </c>
      <c r="J154" s="95">
        <v>2.44756953353998</v>
      </c>
      <c r="K154" s="95">
        <v>1.30932612</v>
      </c>
      <c r="L154" s="51">
        <v>1010</v>
      </c>
      <c r="M154" s="53">
        <v>612</v>
      </c>
      <c r="N154" s="95">
        <v>88.4</v>
      </c>
      <c r="O154" s="95">
        <v>76.5320098039216</v>
      </c>
      <c r="P154" s="53">
        <v>740</v>
      </c>
      <c r="Q154" s="53">
        <v>587</v>
      </c>
      <c r="R154" s="51">
        <v>28</v>
      </c>
      <c r="S154" s="51">
        <v>25</v>
      </c>
      <c r="T154" s="51">
        <v>-3</v>
      </c>
      <c r="U154" s="51">
        <v>6</v>
      </c>
      <c r="V154" s="51">
        <v>159</v>
      </c>
      <c r="W154" s="51">
        <v>72</v>
      </c>
      <c r="X154" s="72">
        <f t="shared" si="5"/>
        <v>-0.00772797527047913</v>
      </c>
      <c r="Y154" s="102"/>
      <c r="Z154" s="51" t="s">
        <v>43</v>
      </c>
      <c r="AA154" s="51">
        <v>750</v>
      </c>
      <c r="AB154" s="51">
        <v>2326</v>
      </c>
      <c r="AC154" s="83" t="str">
        <f>VLOOKUP(D154,Sheet1!B:E,4,0)</f>
        <v>从工资扣除</v>
      </c>
    </row>
    <row r="155" spans="1:29">
      <c r="A155" s="51">
        <v>153</v>
      </c>
      <c r="B155" s="51">
        <v>5471</v>
      </c>
      <c r="C155" s="51" t="s">
        <v>535</v>
      </c>
      <c r="D155" s="51">
        <v>571</v>
      </c>
      <c r="E155" s="52" t="s">
        <v>432</v>
      </c>
      <c r="F155" s="51" t="str">
        <f>VLOOKUP(D155,'[2]各门店员工动销考核（12.31）'!$D$1:$F$65536,3,0)</f>
        <v>东南片区</v>
      </c>
      <c r="G155" s="51">
        <v>9.1</v>
      </c>
      <c r="H155" s="95">
        <v>12.029543</v>
      </c>
      <c r="I155" s="95">
        <v>9.850533</v>
      </c>
      <c r="J155" s="95">
        <v>3.20926257127098</v>
      </c>
      <c r="K155" s="95">
        <v>2.45939112</v>
      </c>
      <c r="L155" s="51">
        <v>1101</v>
      </c>
      <c r="M155" s="53">
        <v>983</v>
      </c>
      <c r="N155" s="95">
        <v>109.24</v>
      </c>
      <c r="O155" s="95">
        <v>100.208880976602</v>
      </c>
      <c r="P155" s="53">
        <v>726</v>
      </c>
      <c r="Q155" s="53">
        <v>710</v>
      </c>
      <c r="R155" s="51">
        <v>29</v>
      </c>
      <c r="S155" s="51">
        <v>26</v>
      </c>
      <c r="T155" s="51">
        <v>-3</v>
      </c>
      <c r="U155" s="51">
        <v>6</v>
      </c>
      <c r="V155" s="51">
        <v>22</v>
      </c>
      <c r="W155" s="51">
        <v>36</v>
      </c>
      <c r="X155" s="72">
        <f t="shared" si="5"/>
        <v>-0.0917537746806039</v>
      </c>
      <c r="Y155" s="102"/>
      <c r="Z155" s="51" t="s">
        <v>57</v>
      </c>
      <c r="AA155" s="51">
        <v>900</v>
      </c>
      <c r="AB155" s="51">
        <v>5663</v>
      </c>
      <c r="AC155" s="83" t="str">
        <f>VLOOKUP(D155,Sheet1!B:E,4,0)</f>
        <v>从工资扣除</v>
      </c>
    </row>
    <row r="156" spans="1:29">
      <c r="A156" s="51">
        <v>154</v>
      </c>
      <c r="B156" s="51">
        <v>9563</v>
      </c>
      <c r="C156" s="51" t="s">
        <v>383</v>
      </c>
      <c r="D156" s="51">
        <v>307</v>
      </c>
      <c r="E156" s="52" t="s">
        <v>46</v>
      </c>
      <c r="F156" s="51" t="str">
        <f>VLOOKUP(D156,'[2]各门店员工动销考核（12.31）'!$D$1:$F$65536,3,0)</f>
        <v>旗舰片区</v>
      </c>
      <c r="G156" s="51">
        <v>5.3</v>
      </c>
      <c r="H156" s="95">
        <v>19.484419</v>
      </c>
      <c r="I156" s="95">
        <v>12.022541</v>
      </c>
      <c r="J156" s="95">
        <v>4.29659272862275</v>
      </c>
      <c r="K156" s="95">
        <v>2.48423653</v>
      </c>
      <c r="L156" s="51">
        <v>1123</v>
      </c>
      <c r="M156" s="53">
        <v>889</v>
      </c>
      <c r="N156" s="95">
        <v>171.98</v>
      </c>
      <c r="O156" s="95">
        <v>135.236681664792</v>
      </c>
      <c r="P156" s="53">
        <v>770</v>
      </c>
      <c r="Q156" s="53">
        <v>750</v>
      </c>
      <c r="R156" s="51">
        <v>30</v>
      </c>
      <c r="S156" s="51">
        <v>30</v>
      </c>
      <c r="T156" s="51">
        <v>0</v>
      </c>
      <c r="U156" s="51">
        <v>6</v>
      </c>
      <c r="V156" s="51">
        <v>26</v>
      </c>
      <c r="W156" s="51">
        <v>36</v>
      </c>
      <c r="X156" s="72">
        <f t="shared" si="5"/>
        <v>-0.260647359454855</v>
      </c>
      <c r="Y156" s="102"/>
      <c r="Z156" s="51" t="s">
        <v>49</v>
      </c>
      <c r="AA156" s="51">
        <v>950</v>
      </c>
      <c r="AB156" s="51">
        <v>12241</v>
      </c>
      <c r="AC156" s="83" t="str">
        <f>VLOOKUP(D156,Sheet1!B:E,4,0)</f>
        <v>录入“门店上缴款项”由个人自行上缴（温馨提示：有积分可抵积分，无积分及时到财务上缴，超时上缴，罚款会翻倍哦!)</v>
      </c>
    </row>
    <row r="157" spans="1:29">
      <c r="A157" s="51">
        <v>155</v>
      </c>
      <c r="B157" s="51">
        <v>9669</v>
      </c>
      <c r="C157" s="51" t="s">
        <v>307</v>
      </c>
      <c r="D157" s="51">
        <v>307</v>
      </c>
      <c r="E157" s="52" t="s">
        <v>46</v>
      </c>
      <c r="F157" s="51" t="str">
        <f>VLOOKUP(D157,'[2]各门店员工动销考核（12.31）'!$D$1:$F$65536,3,0)</f>
        <v>旗舰片区</v>
      </c>
      <c r="G157" s="51">
        <v>5</v>
      </c>
      <c r="H157" s="95">
        <v>14.065572</v>
      </c>
      <c r="I157" s="95">
        <v>8.757741</v>
      </c>
      <c r="J157" s="95">
        <v>3.09136071269575</v>
      </c>
      <c r="K157" s="95">
        <v>1.59674322</v>
      </c>
      <c r="L157" s="51">
        <v>978</v>
      </c>
      <c r="M157" s="53">
        <v>804</v>
      </c>
      <c r="N157" s="95">
        <v>139.96</v>
      </c>
      <c r="O157" s="95">
        <v>108.927126865672</v>
      </c>
      <c r="P157" s="53">
        <v>698</v>
      </c>
      <c r="Q157" s="53">
        <v>648</v>
      </c>
      <c r="R157" s="51">
        <v>30</v>
      </c>
      <c r="S157" s="51">
        <v>31</v>
      </c>
      <c r="T157" s="51">
        <v>1</v>
      </c>
      <c r="U157" s="51">
        <v>6</v>
      </c>
      <c r="V157" s="51">
        <v>56</v>
      </c>
      <c r="W157" s="51">
        <v>36</v>
      </c>
      <c r="X157" s="72">
        <f t="shared" si="5"/>
        <v>-0.0225352112676056</v>
      </c>
      <c r="Y157" s="102"/>
      <c r="Z157" s="51" t="s">
        <v>49</v>
      </c>
      <c r="AA157" s="51">
        <v>950</v>
      </c>
      <c r="AB157" s="51">
        <v>12241</v>
      </c>
      <c r="AC157" s="83" t="str">
        <f>VLOOKUP(D157,Sheet1!B:E,4,0)</f>
        <v>录入“门店上缴款项”由个人自行上缴（温馨提示：有积分可抵积分，无积分及时到财务上缴，超时上缴，罚款会翻倍哦!)</v>
      </c>
    </row>
    <row r="158" spans="1:29">
      <c r="A158" s="51">
        <v>156</v>
      </c>
      <c r="B158" s="51">
        <v>11765</v>
      </c>
      <c r="C158" s="51" t="s">
        <v>598</v>
      </c>
      <c r="D158" s="51">
        <v>339</v>
      </c>
      <c r="E158" s="52" t="s">
        <v>581</v>
      </c>
      <c r="F158" s="51" t="str">
        <f>VLOOKUP(D158,'[2]各门店员工动销考核（12.31）'!$D$1:$F$65536,3,0)</f>
        <v>西北片区</v>
      </c>
      <c r="G158" s="51">
        <v>0.5</v>
      </c>
      <c r="H158" s="95">
        <v>4.478146</v>
      </c>
      <c r="I158" s="95">
        <v>3.295313</v>
      </c>
      <c r="J158" s="95">
        <v>1.34208655111302</v>
      </c>
      <c r="K158" s="95">
        <v>0.88428268</v>
      </c>
      <c r="L158" s="51">
        <v>620</v>
      </c>
      <c r="M158" s="53">
        <v>503</v>
      </c>
      <c r="N158" s="95">
        <v>72.23</v>
      </c>
      <c r="O158" s="95">
        <v>65.5131809145129</v>
      </c>
      <c r="P158" s="53">
        <v>524</v>
      </c>
      <c r="Q158" s="53">
        <v>499</v>
      </c>
      <c r="R158" s="51">
        <v>28</v>
      </c>
      <c r="S158" s="51">
        <v>25</v>
      </c>
      <c r="T158" s="51">
        <v>-3</v>
      </c>
      <c r="U158" s="51">
        <v>12</v>
      </c>
      <c r="V158" s="51">
        <v>37</v>
      </c>
      <c r="W158" s="51">
        <v>36</v>
      </c>
      <c r="X158" s="72">
        <f t="shared" si="5"/>
        <v>-0.0266666666666667</v>
      </c>
      <c r="Y158" s="102"/>
      <c r="Z158" s="51" t="s">
        <v>43</v>
      </c>
      <c r="AA158" s="51">
        <v>750</v>
      </c>
      <c r="AB158" s="51">
        <v>2064</v>
      </c>
      <c r="AC158" s="83" t="str">
        <f>VLOOKUP(D158,Sheet1!B:E,4,0)</f>
        <v>从工资扣除</v>
      </c>
    </row>
    <row r="159" s="80" customFormat="1" spans="1:29">
      <c r="A159" s="51">
        <v>157</v>
      </c>
      <c r="B159" s="51">
        <v>12199</v>
      </c>
      <c r="C159" s="51" t="s">
        <v>364</v>
      </c>
      <c r="D159" s="51">
        <v>102479</v>
      </c>
      <c r="E159" s="52" t="s">
        <v>176</v>
      </c>
      <c r="F159" s="51" t="str">
        <f>VLOOKUP(D159,'[2]各门店员工动销考核（12.31）'!$D$1:$F$65536,3,0)</f>
        <v>城中片区</v>
      </c>
      <c r="G159" s="51">
        <v>0.7</v>
      </c>
      <c r="H159" s="95">
        <v>5.197205</v>
      </c>
      <c r="I159" s="95">
        <v>3.943609</v>
      </c>
      <c r="J159" s="95">
        <v>1.51692842210002</v>
      </c>
      <c r="K159" s="95">
        <v>1.12913965</v>
      </c>
      <c r="L159" s="51">
        <v>1251</v>
      </c>
      <c r="M159" s="53">
        <v>846</v>
      </c>
      <c r="N159" s="95">
        <v>41.54</v>
      </c>
      <c r="O159" s="95">
        <v>46.6147635933806</v>
      </c>
      <c r="P159" s="53">
        <v>632</v>
      </c>
      <c r="Q159" s="53">
        <v>543</v>
      </c>
      <c r="R159" s="51">
        <v>27</v>
      </c>
      <c r="S159" s="51">
        <v>23</v>
      </c>
      <c r="T159" s="51">
        <v>-4</v>
      </c>
      <c r="U159" s="51">
        <v>12</v>
      </c>
      <c r="V159" s="51">
        <v>7</v>
      </c>
      <c r="W159" s="51">
        <v>21</v>
      </c>
      <c r="X159" s="72">
        <f>((P159/R159*S159-Q159)/P159)</f>
        <v>-0.00732536333802146</v>
      </c>
      <c r="Y159" s="102" t="s">
        <v>365</v>
      </c>
      <c r="Z159" s="51" t="s">
        <v>33</v>
      </c>
      <c r="AA159" s="51">
        <v>800</v>
      </c>
      <c r="AB159" s="51">
        <v>3847</v>
      </c>
      <c r="AC159" s="83" t="str">
        <f>VLOOKUP(D159,Sheet1!B:E,4,0)</f>
        <v>从工资扣除</v>
      </c>
    </row>
    <row r="160" spans="1:29">
      <c r="A160" s="51">
        <v>158</v>
      </c>
      <c r="B160" s="51">
        <v>6884</v>
      </c>
      <c r="C160" s="51" t="s">
        <v>287</v>
      </c>
      <c r="D160" s="51">
        <v>54</v>
      </c>
      <c r="E160" s="52" t="s">
        <v>288</v>
      </c>
      <c r="F160" s="51" t="str">
        <f>VLOOKUP(D160,'[2]各门店员工动销考核（12.31）'!$D$1:$F$65536,3,0)</f>
        <v>城郊二片</v>
      </c>
      <c r="G160" s="51">
        <v>7.3</v>
      </c>
      <c r="H160" s="95">
        <v>3.968186</v>
      </c>
      <c r="I160" s="95">
        <v>3.724496</v>
      </c>
      <c r="J160" s="95">
        <v>1.11646606861999</v>
      </c>
      <c r="K160" s="95">
        <v>1.00899104</v>
      </c>
      <c r="L160" s="51">
        <v>651</v>
      </c>
      <c r="M160" s="53">
        <v>581</v>
      </c>
      <c r="N160" s="95">
        <v>60.96</v>
      </c>
      <c r="O160" s="95">
        <v>64.1049225473322</v>
      </c>
      <c r="P160" s="53">
        <v>473</v>
      </c>
      <c r="Q160" s="53">
        <v>438</v>
      </c>
      <c r="R160" s="51">
        <v>25</v>
      </c>
      <c r="S160" s="51">
        <v>25</v>
      </c>
      <c r="T160" s="51">
        <v>0</v>
      </c>
      <c r="U160" s="51">
        <v>6</v>
      </c>
      <c r="V160" s="51">
        <v>41</v>
      </c>
      <c r="W160" s="51">
        <v>36</v>
      </c>
      <c r="X160" s="72">
        <f>(Q158-P158)/Q158</f>
        <v>-0.0501002004008016</v>
      </c>
      <c r="Y160" s="102"/>
      <c r="Z160" s="51" t="s">
        <v>33</v>
      </c>
      <c r="AA160" s="51">
        <v>800</v>
      </c>
      <c r="AB160" s="51">
        <v>3180</v>
      </c>
      <c r="AC160" s="83" t="str">
        <f>VLOOKUP(D160,Sheet1!B:E,4,0)</f>
        <v>从工资扣除</v>
      </c>
    </row>
    <row r="161" spans="1:29">
      <c r="A161" s="51">
        <v>159</v>
      </c>
      <c r="B161" s="51">
        <v>12529</v>
      </c>
      <c r="C161" s="51" t="s">
        <v>637</v>
      </c>
      <c r="D161" s="51">
        <v>52</v>
      </c>
      <c r="E161" s="52" t="s">
        <v>299</v>
      </c>
      <c r="F161" s="51" t="str">
        <f>VLOOKUP(D161,'[2]各门店员工动销考核（12.31）'!$D$1:$F$65536,3,0)</f>
        <v>城郊二片</v>
      </c>
      <c r="G161" s="51">
        <v>0.4</v>
      </c>
      <c r="H161" s="95">
        <v>2.927413</v>
      </c>
      <c r="I161" s="95">
        <v>2.525514</v>
      </c>
      <c r="J161" s="95">
        <v>0.835182585199973</v>
      </c>
      <c r="K161" s="95">
        <v>0.67891178</v>
      </c>
      <c r="L161" s="51">
        <v>460</v>
      </c>
      <c r="M161" s="53">
        <v>401</v>
      </c>
      <c r="N161" s="95">
        <v>64.13</v>
      </c>
      <c r="O161" s="95">
        <v>62.9803990024938</v>
      </c>
      <c r="P161" s="53">
        <v>424</v>
      </c>
      <c r="Q161" s="53">
        <v>408</v>
      </c>
      <c r="R161" s="51">
        <v>25</v>
      </c>
      <c r="S161" s="51">
        <v>26</v>
      </c>
      <c r="T161" s="51">
        <v>1</v>
      </c>
      <c r="U161" s="51">
        <v>12</v>
      </c>
      <c r="V161" s="51">
        <v>28</v>
      </c>
      <c r="W161" s="51">
        <v>36</v>
      </c>
      <c r="X161" s="72">
        <f>(Q159-P159)/Q159</f>
        <v>-0.16390423572744</v>
      </c>
      <c r="Y161" s="102"/>
      <c r="Z161" s="51" t="s">
        <v>43</v>
      </c>
      <c r="AA161" s="51">
        <v>750</v>
      </c>
      <c r="AB161" s="51">
        <v>2006</v>
      </c>
      <c r="AC161" s="83" t="str">
        <f>VLOOKUP(D161,Sheet1!B:E,4,0)</f>
        <v>从工资扣除</v>
      </c>
    </row>
    <row r="162" spans="1:29">
      <c r="A162" s="51">
        <v>160</v>
      </c>
      <c r="B162" s="51">
        <v>11841</v>
      </c>
      <c r="C162" s="51" t="s">
        <v>561</v>
      </c>
      <c r="D162" s="51">
        <v>349</v>
      </c>
      <c r="E162" s="52" t="s">
        <v>190</v>
      </c>
      <c r="F162" s="51" t="str">
        <f>VLOOKUP(D162,'[2]各门店员工动销考核（12.31）'!$D$1:$F$65536,3,0)</f>
        <v>城中片区</v>
      </c>
      <c r="G162" s="51">
        <v>1.3</v>
      </c>
      <c r="H162" s="95">
        <v>1.277431</v>
      </c>
      <c r="I162" s="95">
        <v>0.00398</v>
      </c>
      <c r="J162" s="95">
        <v>0.360707578139998</v>
      </c>
      <c r="K162" s="95">
        <v>0.00198</v>
      </c>
      <c r="L162" s="51">
        <v>169</v>
      </c>
      <c r="M162" s="53">
        <v>3</v>
      </c>
      <c r="N162" s="95">
        <v>75.59</v>
      </c>
      <c r="O162" s="95">
        <v>13.2666666666667</v>
      </c>
      <c r="P162" s="53">
        <v>184</v>
      </c>
      <c r="Q162" s="53">
        <v>3</v>
      </c>
      <c r="R162" s="51">
        <v>8</v>
      </c>
      <c r="S162" s="51">
        <v>2</v>
      </c>
      <c r="T162" s="51">
        <v>-6</v>
      </c>
      <c r="U162" s="51">
        <v>8</v>
      </c>
      <c r="V162" s="51">
        <v>189</v>
      </c>
      <c r="W162" s="51">
        <v>72</v>
      </c>
      <c r="X162" s="72">
        <f>(Q160-P160)/Q160</f>
        <v>-0.0799086757990868</v>
      </c>
      <c r="Y162" s="102"/>
      <c r="Z162" s="51" t="s">
        <v>43</v>
      </c>
      <c r="AA162" s="51">
        <v>750</v>
      </c>
      <c r="AB162" s="51">
        <v>2734</v>
      </c>
      <c r="AC162" s="83" t="str">
        <f>VLOOKUP(D162,Sheet1!B:E,4,0)</f>
        <v>从工资扣除</v>
      </c>
    </row>
    <row r="163" s="80" customFormat="1" spans="1:29">
      <c r="A163" s="51">
        <v>161</v>
      </c>
      <c r="B163" s="51">
        <v>997487</v>
      </c>
      <c r="C163" s="51" t="s">
        <v>554</v>
      </c>
      <c r="D163" s="51">
        <v>351</v>
      </c>
      <c r="E163" s="52" t="s">
        <v>551</v>
      </c>
      <c r="F163" s="51" t="str">
        <f>VLOOKUP(D163,'[2]各门店员工动销考核（12.31）'!$D$1:$F$65536,3,0)</f>
        <v>城郊二片</v>
      </c>
      <c r="G163" s="51">
        <v>3</v>
      </c>
      <c r="H163" s="95">
        <v>3.05827</v>
      </c>
      <c r="I163" s="95">
        <v>1.753484</v>
      </c>
      <c r="J163" s="95">
        <v>0.574947</v>
      </c>
      <c r="K163" s="95">
        <v>0.23435066</v>
      </c>
      <c r="L163" s="51">
        <v>426</v>
      </c>
      <c r="M163" s="53">
        <v>220</v>
      </c>
      <c r="N163" s="95">
        <v>115.84</v>
      </c>
      <c r="O163" s="95">
        <v>79.7038181818182</v>
      </c>
      <c r="P163" s="53">
        <v>358</v>
      </c>
      <c r="Q163" s="53">
        <v>239</v>
      </c>
      <c r="R163" s="51">
        <v>26</v>
      </c>
      <c r="S163" s="51">
        <v>19</v>
      </c>
      <c r="T163" s="51">
        <v>-7</v>
      </c>
      <c r="U163" s="51">
        <v>6</v>
      </c>
      <c r="V163" s="51">
        <v>29</v>
      </c>
      <c r="W163" s="51">
        <v>18</v>
      </c>
      <c r="X163" s="72">
        <f>((P163/R163*S163-Q163)/P163)</f>
        <v>0.0631714654061024</v>
      </c>
      <c r="Y163" s="102" t="s">
        <v>555</v>
      </c>
      <c r="Z163" s="51" t="s">
        <v>28</v>
      </c>
      <c r="AA163" s="51">
        <v>700</v>
      </c>
      <c r="AB163" s="51">
        <v>1613</v>
      </c>
      <c r="AC163" s="83" t="str">
        <f>VLOOKUP(D163,Sheet1!B:E,4,0)</f>
        <v>从工资扣除</v>
      </c>
    </row>
    <row r="164" spans="1:29">
      <c r="A164" s="51">
        <v>162</v>
      </c>
      <c r="B164" s="51">
        <v>11107</v>
      </c>
      <c r="C164" s="51" t="s">
        <v>275</v>
      </c>
      <c r="D164" s="51">
        <v>742</v>
      </c>
      <c r="E164" s="52" t="s">
        <v>273</v>
      </c>
      <c r="F164" s="51" t="str">
        <f>VLOOKUP(D164,'[2]各门店员工动销考核（12.31）'!$D$1:$F$65536,3,0)</f>
        <v>城中片区</v>
      </c>
      <c r="G164" s="51">
        <v>1.5</v>
      </c>
      <c r="H164" s="95">
        <v>8.555963</v>
      </c>
      <c r="I164" s="95">
        <v>3.58151</v>
      </c>
      <c r="J164" s="95">
        <v>1.99944168626997</v>
      </c>
      <c r="K164" s="95">
        <v>0.35902744</v>
      </c>
      <c r="L164" s="51">
        <v>783</v>
      </c>
      <c r="M164" s="53">
        <v>199</v>
      </c>
      <c r="N164" s="95">
        <v>109.27</v>
      </c>
      <c r="O164" s="95">
        <v>179.975376884422</v>
      </c>
      <c r="P164" s="53">
        <v>452</v>
      </c>
      <c r="Q164" s="53">
        <v>187</v>
      </c>
      <c r="R164" s="51">
        <v>25</v>
      </c>
      <c r="S164" s="51">
        <v>15</v>
      </c>
      <c r="T164" s="51">
        <v>-10</v>
      </c>
      <c r="U164" s="51">
        <v>8</v>
      </c>
      <c r="V164" s="51">
        <v>273</v>
      </c>
      <c r="W164" s="51">
        <v>72</v>
      </c>
      <c r="X164" s="72">
        <f t="shared" ref="X164:X170" si="6">(Q162-P162)/Q162</f>
        <v>-60.3333333333333</v>
      </c>
      <c r="Y164" s="102"/>
      <c r="Z164" s="51" t="s">
        <v>28</v>
      </c>
      <c r="AA164" s="51">
        <v>700</v>
      </c>
      <c r="AB164" s="51">
        <v>940</v>
      </c>
      <c r="AC164" s="83" t="str">
        <f>VLOOKUP(D164,Sheet1!B:E,4,0)</f>
        <v>从工资扣除</v>
      </c>
    </row>
    <row r="165" spans="1:29">
      <c r="A165" s="51">
        <v>163</v>
      </c>
      <c r="B165" s="51">
        <v>11799</v>
      </c>
      <c r="C165" s="51" t="s">
        <v>531</v>
      </c>
      <c r="D165" s="51">
        <v>367</v>
      </c>
      <c r="E165" s="52" t="s">
        <v>528</v>
      </c>
      <c r="F165" s="51" t="str">
        <f>VLOOKUP(D165,'[2]各门店员工动销考核（12.31）'!$D$1:$F$65536,3,0)</f>
        <v>城郊二片</v>
      </c>
      <c r="G165" s="51">
        <v>0.6</v>
      </c>
      <c r="H165" s="95">
        <v>3.050815</v>
      </c>
      <c r="I165" s="95">
        <v>1.002428</v>
      </c>
      <c r="J165" s="95">
        <v>0.727943094935479</v>
      </c>
      <c r="K165" s="95">
        <v>0.22756246</v>
      </c>
      <c r="L165" s="51">
        <v>558</v>
      </c>
      <c r="M165" s="53">
        <v>168</v>
      </c>
      <c r="N165" s="95">
        <v>54.62</v>
      </c>
      <c r="O165" s="95">
        <v>59.6683333333333</v>
      </c>
      <c r="P165" s="53">
        <v>460</v>
      </c>
      <c r="Q165" s="53">
        <v>201</v>
      </c>
      <c r="R165" s="51">
        <v>20</v>
      </c>
      <c r="S165" s="51">
        <v>10</v>
      </c>
      <c r="T165" s="51">
        <v>-10</v>
      </c>
      <c r="U165" s="51">
        <v>12</v>
      </c>
      <c r="V165" s="51">
        <v>271</v>
      </c>
      <c r="W165" s="51">
        <v>72</v>
      </c>
      <c r="X165" s="72">
        <f t="shared" si="6"/>
        <v>-0.497907949790795</v>
      </c>
      <c r="Y165" s="102"/>
      <c r="Z165" s="51" t="s">
        <v>43</v>
      </c>
      <c r="AA165" s="51">
        <v>750</v>
      </c>
      <c r="AB165" s="51">
        <v>2782</v>
      </c>
      <c r="AC165" s="83" t="str">
        <f>VLOOKUP(D165,Sheet1!B:E,4,0)</f>
        <v>从工资扣除</v>
      </c>
    </row>
    <row r="166" spans="1:29">
      <c r="A166" s="51">
        <v>164</v>
      </c>
      <c r="B166" s="51">
        <v>997367</v>
      </c>
      <c r="C166" s="51" t="s">
        <v>572</v>
      </c>
      <c r="D166" s="51">
        <v>343</v>
      </c>
      <c r="E166" s="52" t="s">
        <v>56</v>
      </c>
      <c r="F166" s="51" t="str">
        <f>VLOOKUP(D166,'[2]各门店员工动销考核（12.31）'!$D$1:$F$65536,3,0)</f>
        <v>西北片区</v>
      </c>
      <c r="G166" s="51">
        <v>3</v>
      </c>
      <c r="H166" s="95">
        <v>4.341213</v>
      </c>
      <c r="I166" s="95">
        <v>2.468927</v>
      </c>
      <c r="J166" s="95">
        <v>0.3655</v>
      </c>
      <c r="K166" s="95">
        <v>0.05639741</v>
      </c>
      <c r="L166" s="51">
        <v>379</v>
      </c>
      <c r="M166" s="53">
        <v>290</v>
      </c>
      <c r="N166" s="95">
        <v>73.4</v>
      </c>
      <c r="O166" s="95">
        <v>85.1354137931035</v>
      </c>
      <c r="P166" s="53">
        <v>313</v>
      </c>
      <c r="Q166" s="53">
        <v>275</v>
      </c>
      <c r="R166" s="51">
        <v>29</v>
      </c>
      <c r="S166" s="51">
        <v>19</v>
      </c>
      <c r="T166" s="51">
        <v>-10</v>
      </c>
      <c r="U166" s="51">
        <v>6</v>
      </c>
      <c r="V166" s="51">
        <v>44</v>
      </c>
      <c r="W166" s="51">
        <v>36</v>
      </c>
      <c r="X166" s="72">
        <f t="shared" si="6"/>
        <v>-1.41711229946524</v>
      </c>
      <c r="Y166" s="102"/>
      <c r="Z166" s="51" t="s">
        <v>57</v>
      </c>
      <c r="AA166" s="51">
        <v>900</v>
      </c>
      <c r="AB166" s="51">
        <v>5196</v>
      </c>
      <c r="AC166" s="83" t="str">
        <f>VLOOKUP(D166,Sheet1!B:E,4,0)</f>
        <v>从工资扣除</v>
      </c>
    </row>
    <row r="167" spans="1:29">
      <c r="A167" s="51">
        <v>165</v>
      </c>
      <c r="B167" s="51">
        <v>999389</v>
      </c>
      <c r="C167" s="51" t="s">
        <v>200</v>
      </c>
      <c r="D167" s="51">
        <v>102479</v>
      </c>
      <c r="E167" s="52" t="s">
        <v>176</v>
      </c>
      <c r="F167" s="51" t="str">
        <f>VLOOKUP(D167,'[2]各门店员工动销考核（12.31）'!$D$1:$F$65536,3,0)</f>
        <v>城中片区</v>
      </c>
      <c r="G167" s="51">
        <v>0.3</v>
      </c>
      <c r="H167" s="95">
        <v>4.50935</v>
      </c>
      <c r="I167" s="95">
        <v>1.245835</v>
      </c>
      <c r="J167" s="95">
        <v>1.3</v>
      </c>
      <c r="K167" s="95">
        <v>0.34895126</v>
      </c>
      <c r="L167" s="51">
        <v>1060</v>
      </c>
      <c r="M167" s="53">
        <v>322</v>
      </c>
      <c r="N167" s="95">
        <v>42.54</v>
      </c>
      <c r="O167" s="95">
        <v>38.6905279503106</v>
      </c>
      <c r="P167" s="53">
        <v>601</v>
      </c>
      <c r="Q167" s="53">
        <v>293</v>
      </c>
      <c r="R167" s="51">
        <v>25</v>
      </c>
      <c r="S167" s="51">
        <v>10</v>
      </c>
      <c r="T167" s="51">
        <v>-15</v>
      </c>
      <c r="U167" s="51">
        <v>6</v>
      </c>
      <c r="V167" s="51">
        <v>314</v>
      </c>
      <c r="W167" s="51">
        <v>72</v>
      </c>
      <c r="X167" s="72">
        <f t="shared" si="6"/>
        <v>-1.28855721393035</v>
      </c>
      <c r="Y167" s="102"/>
      <c r="Z167" s="51" t="s">
        <v>33</v>
      </c>
      <c r="AA167" s="51">
        <v>800</v>
      </c>
      <c r="AB167" s="51">
        <v>3847</v>
      </c>
      <c r="AC167" s="83" t="str">
        <f>VLOOKUP(D167,Sheet1!B:E,4,0)</f>
        <v>从工资扣除</v>
      </c>
    </row>
    <row r="168" spans="1:29">
      <c r="A168" s="51">
        <v>166</v>
      </c>
      <c r="B168" s="51">
        <v>12502</v>
      </c>
      <c r="C168" s="51" t="s">
        <v>276</v>
      </c>
      <c r="D168" s="51">
        <v>742</v>
      </c>
      <c r="E168" s="52" t="s">
        <v>273</v>
      </c>
      <c r="F168" s="51" t="str">
        <f>VLOOKUP(D168,'[2]各门店员工动销考核（12.31）'!$D$1:$F$65536,3,0)</f>
        <v>城中片区</v>
      </c>
      <c r="G168" s="51">
        <v>0.5</v>
      </c>
      <c r="H168" s="95">
        <v>3.410043</v>
      </c>
      <c r="I168" s="95">
        <v>1.531052</v>
      </c>
      <c r="J168" s="95">
        <v>0.88558475072599</v>
      </c>
      <c r="K168" s="95">
        <v>0.20881691</v>
      </c>
      <c r="L168" s="51">
        <v>564</v>
      </c>
      <c r="M168" s="53">
        <v>123</v>
      </c>
      <c r="N168" s="95">
        <v>60.46</v>
      </c>
      <c r="O168" s="95">
        <v>124.475772357724</v>
      </c>
      <c r="P168" s="53">
        <v>325</v>
      </c>
      <c r="Q168" s="53">
        <v>120</v>
      </c>
      <c r="R168" s="51">
        <v>29</v>
      </c>
      <c r="S168" s="51">
        <v>13</v>
      </c>
      <c r="T168" s="51">
        <v>-16</v>
      </c>
      <c r="U168" s="51">
        <v>12</v>
      </c>
      <c r="V168" s="51">
        <v>217</v>
      </c>
      <c r="W168" s="51">
        <v>72</v>
      </c>
      <c r="X168" s="72">
        <f t="shared" si="6"/>
        <v>-0.138181818181818</v>
      </c>
      <c r="Y168" s="102"/>
      <c r="Z168" s="51" t="s">
        <v>28</v>
      </c>
      <c r="AA168" s="51">
        <v>700</v>
      </c>
      <c r="AB168" s="51">
        <v>940</v>
      </c>
      <c r="AC168" s="83" t="str">
        <f>VLOOKUP(D168,Sheet1!B:E,4,0)</f>
        <v>从工资扣除</v>
      </c>
    </row>
    <row r="169" spans="1:29">
      <c r="A169" s="51">
        <v>167</v>
      </c>
      <c r="B169" s="51">
        <v>990487</v>
      </c>
      <c r="C169" s="51" t="s">
        <v>67</v>
      </c>
      <c r="D169" s="51">
        <v>581</v>
      </c>
      <c r="E169" s="52" t="s">
        <v>68</v>
      </c>
      <c r="F169" s="51" t="str">
        <f>VLOOKUP(D169,'[2]各门店员工动销考核（12.31）'!$D$1:$F$65536,3,0)</f>
        <v>西北片区</v>
      </c>
      <c r="G169" s="51">
        <v>3</v>
      </c>
      <c r="H169" s="95">
        <v>10.224244</v>
      </c>
      <c r="I169" s="95">
        <v>7.933794</v>
      </c>
      <c r="J169" s="95">
        <v>34534.2316281594</v>
      </c>
      <c r="K169" s="95">
        <v>2.47838597</v>
      </c>
      <c r="L169" s="51">
        <v>1461</v>
      </c>
      <c r="M169" s="53">
        <v>1360</v>
      </c>
      <c r="N169" s="95">
        <v>414.05</v>
      </c>
      <c r="O169" s="95">
        <v>58.3367205882353</v>
      </c>
      <c r="P169" s="53">
        <v>761</v>
      </c>
      <c r="Q169" s="53">
        <v>745</v>
      </c>
      <c r="R169" s="51">
        <v>29</v>
      </c>
      <c r="S169" s="51">
        <v>30</v>
      </c>
      <c r="T169" s="51">
        <v>1</v>
      </c>
      <c r="U169" s="51">
        <v>6</v>
      </c>
      <c r="V169" s="51">
        <v>22</v>
      </c>
      <c r="W169" s="51">
        <v>36</v>
      </c>
      <c r="X169" s="72">
        <f t="shared" si="6"/>
        <v>-1.05119453924915</v>
      </c>
      <c r="Y169" s="102"/>
      <c r="Z169" s="51" t="s">
        <v>57</v>
      </c>
      <c r="AA169" s="51">
        <v>900</v>
      </c>
      <c r="AB169" s="51">
        <v>5460</v>
      </c>
      <c r="AC169" s="83" t="str">
        <f>VLOOKUP(D169,Sheet1!B:E,4,0)</f>
        <v>从工资扣除</v>
      </c>
    </row>
    <row r="170" spans="1:29">
      <c r="A170" s="51">
        <v>168</v>
      </c>
      <c r="B170" s="51">
        <v>12437</v>
      </c>
      <c r="C170" s="51" t="s">
        <v>449</v>
      </c>
      <c r="D170" s="51">
        <v>546</v>
      </c>
      <c r="E170" s="52" t="s">
        <v>446</v>
      </c>
      <c r="F170" s="51" t="str">
        <f>VLOOKUP(D170,'[2]各门店员工动销考核（12.31）'!$D$1:$F$65536,3,0)</f>
        <v>东南片区</v>
      </c>
      <c r="G170" s="95">
        <v>0.421274606798587</v>
      </c>
      <c r="H170" s="95">
        <v>1.842279</v>
      </c>
      <c r="I170" s="95">
        <v>0.73458</v>
      </c>
      <c r="J170" s="95">
        <v>0.611832476127</v>
      </c>
      <c r="K170" s="95">
        <v>0.18476125</v>
      </c>
      <c r="L170" s="51">
        <v>505</v>
      </c>
      <c r="M170" s="53">
        <v>220</v>
      </c>
      <c r="N170" s="95">
        <v>36.4</v>
      </c>
      <c r="O170" s="95">
        <v>33.39</v>
      </c>
      <c r="P170" s="53">
        <v>350</v>
      </c>
      <c r="Q170" s="53">
        <v>212</v>
      </c>
      <c r="R170" s="51">
        <v>26</v>
      </c>
      <c r="S170" s="51">
        <v>16</v>
      </c>
      <c r="T170" s="51">
        <v>-10</v>
      </c>
      <c r="U170" s="51">
        <v>12</v>
      </c>
      <c r="V170" s="53">
        <v>15.3846153846154</v>
      </c>
      <c r="W170" s="51">
        <v>36</v>
      </c>
      <c r="X170" s="72">
        <f t="shared" ref="X170:X178" si="7">((P170/R170*S170-Q170)/P170)</f>
        <v>0.00967032967032968</v>
      </c>
      <c r="Y170" s="102" t="s">
        <v>450</v>
      </c>
      <c r="Z170" s="51" t="s">
        <v>94</v>
      </c>
      <c r="AA170" s="51">
        <v>850</v>
      </c>
      <c r="AB170" s="102">
        <v>4765</v>
      </c>
      <c r="AC170" s="83" t="str">
        <f>VLOOKUP(D170,Sheet1!B:E,4,0)</f>
        <v>从工资扣除</v>
      </c>
    </row>
    <row r="171" spans="1:29">
      <c r="A171" s="51">
        <v>169</v>
      </c>
      <c r="B171" s="51">
        <v>12227</v>
      </c>
      <c r="C171" s="51" t="s">
        <v>451</v>
      </c>
      <c r="D171" s="51">
        <v>546</v>
      </c>
      <c r="E171" s="52" t="s">
        <v>446</v>
      </c>
      <c r="F171" s="51" t="str">
        <f>VLOOKUP(D171,'[2]各门店员工动销考核（12.31）'!$D$1:$F$65536,3,0)</f>
        <v>东南片区</v>
      </c>
      <c r="G171" s="95">
        <v>0.651411593099956</v>
      </c>
      <c r="H171" s="95">
        <v>2.720884</v>
      </c>
      <c r="I171" s="95">
        <v>0.363497</v>
      </c>
      <c r="J171" s="95">
        <v>0.957571742131964</v>
      </c>
      <c r="K171" s="95">
        <v>0.10062465</v>
      </c>
      <c r="L171" s="51">
        <v>580</v>
      </c>
      <c r="M171" s="53">
        <v>69</v>
      </c>
      <c r="N171" s="95">
        <v>46.99</v>
      </c>
      <c r="O171" s="95">
        <v>52.6807246376812</v>
      </c>
      <c r="P171" s="53">
        <v>418</v>
      </c>
      <c r="Q171" s="53">
        <v>85</v>
      </c>
      <c r="R171" s="51">
        <v>26</v>
      </c>
      <c r="S171" s="51">
        <v>7</v>
      </c>
      <c r="T171" s="51">
        <v>-19</v>
      </c>
      <c r="U171" s="51">
        <v>12</v>
      </c>
      <c r="V171" s="53">
        <v>39.5384615384615</v>
      </c>
      <c r="W171" s="51">
        <v>36</v>
      </c>
      <c r="X171" s="72">
        <f t="shared" si="7"/>
        <v>0.0658814869341185</v>
      </c>
      <c r="Y171" s="102" t="s">
        <v>452</v>
      </c>
      <c r="Z171" s="51" t="s">
        <v>94</v>
      </c>
      <c r="AA171" s="51">
        <v>850</v>
      </c>
      <c r="AB171" s="102">
        <v>4765</v>
      </c>
      <c r="AC171" s="83" t="str">
        <f>VLOOKUP(D171,Sheet1!B:E,4,0)</f>
        <v>从工资扣除</v>
      </c>
    </row>
    <row r="172" spans="1:29">
      <c r="A172" s="51">
        <v>170</v>
      </c>
      <c r="B172" s="51">
        <v>12224</v>
      </c>
      <c r="C172" s="51" t="s">
        <v>544</v>
      </c>
      <c r="D172" s="51">
        <v>357</v>
      </c>
      <c r="E172" s="52" t="s">
        <v>541</v>
      </c>
      <c r="F172" s="51" t="str">
        <f>VLOOKUP(D172,'[2]各门店员工动销考核（12.31）'!$D$1:$F$65536,3,0)</f>
        <v>西北片区</v>
      </c>
      <c r="G172" s="95">
        <v>0.651411593099956</v>
      </c>
      <c r="H172" s="95">
        <v>3.02756</v>
      </c>
      <c r="I172" s="95">
        <v>0.24522</v>
      </c>
      <c r="J172" s="95">
        <v>0.59796532102299</v>
      </c>
      <c r="K172" s="95">
        <v>0.0455392</v>
      </c>
      <c r="L172" s="51">
        <v>436</v>
      </c>
      <c r="M172" s="53">
        <v>44</v>
      </c>
      <c r="N172" s="95">
        <v>69.44</v>
      </c>
      <c r="O172" s="95">
        <v>55.7318181818182</v>
      </c>
      <c r="P172" s="53">
        <v>323</v>
      </c>
      <c r="Q172" s="53">
        <v>47</v>
      </c>
      <c r="R172" s="51">
        <v>27</v>
      </c>
      <c r="S172" s="51">
        <v>6</v>
      </c>
      <c r="T172" s="51">
        <v>-21</v>
      </c>
      <c r="U172" s="51">
        <v>12</v>
      </c>
      <c r="V172" s="53">
        <v>36.7777777777778</v>
      </c>
      <c r="W172" s="51">
        <v>36</v>
      </c>
      <c r="X172" s="72">
        <f t="shared" si="7"/>
        <v>0.0767113863089096</v>
      </c>
      <c r="Y172" s="102" t="s">
        <v>83</v>
      </c>
      <c r="Z172" s="51" t="s">
        <v>43</v>
      </c>
      <c r="AA172" s="51">
        <v>750</v>
      </c>
      <c r="AB172" s="102">
        <v>2524</v>
      </c>
      <c r="AC172" s="83" t="str">
        <f>VLOOKUP(D172,Sheet1!B:E,4,0)</f>
        <v>从工资扣除</v>
      </c>
    </row>
    <row r="173" spans="1:29">
      <c r="A173" s="51">
        <v>171</v>
      </c>
      <c r="B173" s="51">
        <v>12222</v>
      </c>
      <c r="C173" s="51" t="s">
        <v>82</v>
      </c>
      <c r="D173" s="51">
        <v>106568</v>
      </c>
      <c r="E173" s="52" t="s">
        <v>80</v>
      </c>
      <c r="F173" s="51" t="str">
        <f>VLOOKUP(D173,'[2]各门店员工动销考核（12.31）'!$D$1:$F$65536,3,0)</f>
        <v>东南片区</v>
      </c>
      <c r="G173" s="95">
        <v>0.651411593099956</v>
      </c>
      <c r="H173" s="95">
        <v>1.37267</v>
      </c>
      <c r="I173" s="95">
        <v>0.332993</v>
      </c>
      <c r="J173" s="95">
        <v>0.45345204825999</v>
      </c>
      <c r="K173" s="95">
        <v>0.11565875</v>
      </c>
      <c r="L173" s="51">
        <v>382</v>
      </c>
      <c r="M173" s="53">
        <v>108</v>
      </c>
      <c r="N173" s="95">
        <v>35.93</v>
      </c>
      <c r="O173" s="95">
        <v>30.8326851851852</v>
      </c>
      <c r="P173" s="53">
        <v>298</v>
      </c>
      <c r="Q173" s="53">
        <v>97</v>
      </c>
      <c r="R173" s="51">
        <v>25</v>
      </c>
      <c r="S173" s="51">
        <v>8</v>
      </c>
      <c r="T173" s="51">
        <v>-17</v>
      </c>
      <c r="U173" s="51">
        <v>12</v>
      </c>
      <c r="V173" s="53">
        <v>10.36</v>
      </c>
      <c r="W173" s="51">
        <v>30</v>
      </c>
      <c r="X173" s="72">
        <f t="shared" si="7"/>
        <v>-0.00550335570469799</v>
      </c>
      <c r="Y173" s="102" t="s">
        <v>83</v>
      </c>
      <c r="Z173" s="51" t="s">
        <v>28</v>
      </c>
      <c r="AA173" s="51">
        <v>700</v>
      </c>
      <c r="AB173" s="102">
        <v>1256</v>
      </c>
      <c r="AC173" s="83" t="str">
        <f>VLOOKUP(D173,Sheet1!B:E,4,0)</f>
        <v>录入“门店上缴款项”由个人自行上缴（温馨提示：有积分可抵积分，无积分及时到财务上缴，超时上缴，罚款会翻倍哦!)</v>
      </c>
    </row>
    <row r="174" spans="1:29">
      <c r="A174" s="51">
        <v>172</v>
      </c>
      <c r="B174" s="51">
        <v>12211</v>
      </c>
      <c r="C174" s="51" t="s">
        <v>453</v>
      </c>
      <c r="D174" s="51">
        <v>546</v>
      </c>
      <c r="E174" s="52" t="s">
        <v>446</v>
      </c>
      <c r="F174" s="51" t="str">
        <f>VLOOKUP(D174,'[2]各门店员工动销考核（12.31）'!$D$1:$F$65536,3,0)</f>
        <v>东南片区</v>
      </c>
      <c r="G174" s="95">
        <v>0.651411593099956</v>
      </c>
      <c r="H174" s="95">
        <v>2.881761</v>
      </c>
      <c r="I174" s="95">
        <v>0.348781</v>
      </c>
      <c r="J174" s="95">
        <v>0.857318978400029</v>
      </c>
      <c r="K174" s="95">
        <v>0.0894083</v>
      </c>
      <c r="L174" s="51">
        <v>481</v>
      </c>
      <c r="M174" s="53">
        <v>57</v>
      </c>
      <c r="N174" s="95">
        <v>59.91</v>
      </c>
      <c r="O174" s="95">
        <v>61.189649122807</v>
      </c>
      <c r="P174" s="53">
        <v>391</v>
      </c>
      <c r="Q174" s="53">
        <v>82</v>
      </c>
      <c r="R174" s="51">
        <v>27</v>
      </c>
      <c r="S174" s="51">
        <v>6</v>
      </c>
      <c r="T174" s="51">
        <v>-21</v>
      </c>
      <c r="U174" s="51">
        <v>12</v>
      </c>
      <c r="V174" s="53">
        <v>16.8888888888889</v>
      </c>
      <c r="W174" s="51">
        <v>36</v>
      </c>
      <c r="X174" s="72">
        <f t="shared" si="7"/>
        <v>0.0125035521454959</v>
      </c>
      <c r="Y174" s="102" t="s">
        <v>452</v>
      </c>
      <c r="Z174" s="51" t="s">
        <v>94</v>
      </c>
      <c r="AA174" s="51">
        <v>850</v>
      </c>
      <c r="AB174" s="102">
        <v>4765</v>
      </c>
      <c r="AC174" s="83" t="str">
        <f>VLOOKUP(D174,Sheet1!B:E,4,0)</f>
        <v>从工资扣除</v>
      </c>
    </row>
    <row r="175" spans="1:29">
      <c r="A175" s="51">
        <v>173</v>
      </c>
      <c r="B175" s="51">
        <v>12210</v>
      </c>
      <c r="C175" s="51" t="s">
        <v>594</v>
      </c>
      <c r="D175" s="51">
        <v>337</v>
      </c>
      <c r="E175" s="52" t="s">
        <v>210</v>
      </c>
      <c r="F175" s="51" t="str">
        <f>VLOOKUP(D175,'[2]各门店员工动销考核（12.31）'!$D$1:$F$65536,3,0)</f>
        <v>城中片区</v>
      </c>
      <c r="G175" s="95">
        <v>0.651411593099956</v>
      </c>
      <c r="H175" s="95">
        <v>5.360645</v>
      </c>
      <c r="I175" s="95">
        <v>1.005971</v>
      </c>
      <c r="J175" s="95">
        <v>1.43008669352001</v>
      </c>
      <c r="K175" s="95">
        <v>0.17013436</v>
      </c>
      <c r="L175" s="51">
        <v>686</v>
      </c>
      <c r="M175" s="53">
        <v>140</v>
      </c>
      <c r="N175" s="95">
        <v>76.91</v>
      </c>
      <c r="O175" s="95">
        <v>71.8550714285714</v>
      </c>
      <c r="P175" s="53">
        <v>495</v>
      </c>
      <c r="Q175" s="53">
        <v>149</v>
      </c>
      <c r="R175" s="51">
        <v>27</v>
      </c>
      <c r="S175" s="51">
        <v>8</v>
      </c>
      <c r="T175" s="51">
        <v>-19</v>
      </c>
      <c r="U175" s="51">
        <v>12</v>
      </c>
      <c r="V175" s="53">
        <v>9.66666666666666</v>
      </c>
      <c r="W175" s="51">
        <v>30</v>
      </c>
      <c r="X175" s="72">
        <f t="shared" si="7"/>
        <v>-0.00471380471380473</v>
      </c>
      <c r="Y175" s="102" t="s">
        <v>83</v>
      </c>
      <c r="Z175" s="51" t="s">
        <v>49</v>
      </c>
      <c r="AA175" s="51">
        <v>950</v>
      </c>
      <c r="AB175" s="102">
        <v>7840</v>
      </c>
      <c r="AC175" s="83" t="str">
        <f>VLOOKUP(D175,Sheet1!B:E,4,0)</f>
        <v>录入“门店上缴款项”由个人自行上缴（温馨提示：有积分可抵积分，无积分及时到财务上缴，超时上缴，罚款会翻倍哦!)</v>
      </c>
    </row>
    <row r="176" spans="1:29">
      <c r="A176" s="51">
        <v>174</v>
      </c>
      <c r="B176" s="51">
        <v>12209</v>
      </c>
      <c r="C176" s="51" t="s">
        <v>260</v>
      </c>
      <c r="D176" s="51">
        <v>745</v>
      </c>
      <c r="E176" s="52" t="s">
        <v>257</v>
      </c>
      <c r="F176" s="51" t="str">
        <f>VLOOKUP(D176,'[2]各门店员工动销考核（12.31）'!$D$1:$F$65536,3,0)</f>
        <v>西北片区</v>
      </c>
      <c r="G176" s="95">
        <v>0.651411593099956</v>
      </c>
      <c r="H176" s="95">
        <v>3.124777</v>
      </c>
      <c r="I176" s="95">
        <v>0.460391</v>
      </c>
      <c r="J176" s="95">
        <v>0.832417159633</v>
      </c>
      <c r="K176" s="95">
        <v>0.11472415</v>
      </c>
      <c r="L176" s="51">
        <v>543</v>
      </c>
      <c r="M176" s="53">
        <v>91</v>
      </c>
      <c r="N176" s="95">
        <v>57.55</v>
      </c>
      <c r="O176" s="95">
        <v>50.5924175824176</v>
      </c>
      <c r="P176" s="53">
        <v>447</v>
      </c>
      <c r="Q176" s="53">
        <v>116</v>
      </c>
      <c r="R176" s="51">
        <v>29</v>
      </c>
      <c r="S176" s="51">
        <v>8</v>
      </c>
      <c r="T176" s="51">
        <v>-21</v>
      </c>
      <c r="U176" s="51">
        <v>12</v>
      </c>
      <c r="V176" s="53">
        <v>19.3103448275862</v>
      </c>
      <c r="W176" s="51">
        <v>36</v>
      </c>
      <c r="X176" s="72">
        <f t="shared" si="7"/>
        <v>0.0163542389878886</v>
      </c>
      <c r="Y176" s="102" t="s">
        <v>157</v>
      </c>
      <c r="Z176" s="51" t="s">
        <v>43</v>
      </c>
      <c r="AA176" s="51">
        <v>750</v>
      </c>
      <c r="AB176" s="102">
        <v>2039</v>
      </c>
      <c r="AC176" s="83" t="str">
        <f>VLOOKUP(D176,Sheet1!B:E,4,0)</f>
        <v>从工资扣除</v>
      </c>
    </row>
    <row r="177" spans="1:29">
      <c r="A177" s="51">
        <v>175</v>
      </c>
      <c r="B177" s="51">
        <v>12206</v>
      </c>
      <c r="C177" s="51" t="s">
        <v>412</v>
      </c>
      <c r="D177" s="51">
        <v>582</v>
      </c>
      <c r="E177" s="52" t="s">
        <v>405</v>
      </c>
      <c r="F177" s="51" t="str">
        <f>VLOOKUP(D177,'[2]各门店员工动销考核（12.31）'!$D$1:$F$65536,3,0)</f>
        <v>西北片区</v>
      </c>
      <c r="G177" s="95">
        <v>0.651411593099956</v>
      </c>
      <c r="H177" s="95">
        <v>7.230949</v>
      </c>
      <c r="I177" s="95">
        <v>1.461274</v>
      </c>
      <c r="J177" s="95">
        <v>1.69828660823512</v>
      </c>
      <c r="K177" s="95">
        <v>0.29654179</v>
      </c>
      <c r="L177" s="51">
        <v>694</v>
      </c>
      <c r="M177" s="53">
        <v>131</v>
      </c>
      <c r="N177" s="95">
        <v>103.78</v>
      </c>
      <c r="O177" s="95">
        <v>111.547633587786</v>
      </c>
      <c r="P177" s="53">
        <v>489</v>
      </c>
      <c r="Q177" s="53">
        <v>145</v>
      </c>
      <c r="R177" s="51">
        <v>25</v>
      </c>
      <c r="S177" s="51">
        <v>8</v>
      </c>
      <c r="T177" s="51">
        <v>-17</v>
      </c>
      <c r="U177" s="51">
        <v>12</v>
      </c>
      <c r="V177" s="53">
        <v>23.48</v>
      </c>
      <c r="W177" s="51">
        <v>36</v>
      </c>
      <c r="X177" s="72">
        <f t="shared" si="7"/>
        <v>0.0234764826175869</v>
      </c>
      <c r="Y177" s="102" t="s">
        <v>83</v>
      </c>
      <c r="Z177" s="51" t="s">
        <v>49</v>
      </c>
      <c r="AA177" s="51">
        <v>950</v>
      </c>
      <c r="AB177" s="102">
        <v>7208</v>
      </c>
      <c r="AC177" s="83" t="str">
        <f>VLOOKUP(D177,Sheet1!B:E,4,0)</f>
        <v>从工资扣除</v>
      </c>
    </row>
    <row r="178" spans="1:29">
      <c r="A178" s="51">
        <v>176</v>
      </c>
      <c r="B178" s="51">
        <v>12205</v>
      </c>
      <c r="C178" s="51" t="s">
        <v>490</v>
      </c>
      <c r="D178" s="51">
        <v>399</v>
      </c>
      <c r="E178" s="52" t="s">
        <v>180</v>
      </c>
      <c r="F178" s="51" t="str">
        <f>VLOOKUP(D178,'[2]各门店员工动销考核（12.31）'!$D$1:$F$65536,3,0)</f>
        <v>东南片区</v>
      </c>
      <c r="G178" s="95">
        <v>0.651411593099956</v>
      </c>
      <c r="H178" s="95">
        <v>4.3719</v>
      </c>
      <c r="I178" s="95">
        <v>0.940452</v>
      </c>
      <c r="J178" s="95">
        <v>1.41218935394997</v>
      </c>
      <c r="K178" s="95">
        <v>0.2544117</v>
      </c>
      <c r="L178" s="51">
        <v>683</v>
      </c>
      <c r="M178" s="53">
        <v>158</v>
      </c>
      <c r="N178" s="95">
        <v>64.01</v>
      </c>
      <c r="O178" s="95">
        <v>59.5222784810127</v>
      </c>
      <c r="P178" s="53">
        <v>537</v>
      </c>
      <c r="Q178" s="53">
        <v>166</v>
      </c>
      <c r="R178" s="51">
        <v>27</v>
      </c>
      <c r="S178" s="51">
        <v>8</v>
      </c>
      <c r="T178" s="51">
        <v>-19</v>
      </c>
      <c r="U178" s="51">
        <v>12</v>
      </c>
      <c r="V178" s="53">
        <v>5.11111111111111</v>
      </c>
      <c r="W178" s="51">
        <v>15</v>
      </c>
      <c r="X178" s="72">
        <f t="shared" si="7"/>
        <v>-0.0128284709290296</v>
      </c>
      <c r="Y178" s="102" t="s">
        <v>83</v>
      </c>
      <c r="Z178" s="51" t="s">
        <v>43</v>
      </c>
      <c r="AA178" s="51">
        <v>750</v>
      </c>
      <c r="AB178" s="102">
        <v>2808</v>
      </c>
      <c r="AC178" s="83" t="str">
        <f>VLOOKUP(D178,Sheet1!B:E,4,0)</f>
        <v>从工资扣除</v>
      </c>
    </row>
  </sheetData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5" right="0.75" top="1" bottom="1" header="0.5" footer="0.5"/>
  <headerFooter/>
  <ignoredErrors>
    <ignoredError sqref="A1:E2 B3:E128 G1:AB128 B129:E129 G129:AB129 B130:E178 G130:AB17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N7" sqref="N7"/>
    </sheetView>
  </sheetViews>
  <sheetFormatPr defaultColWidth="9" defaultRowHeight="14"/>
  <cols>
    <col min="1" max="1" width="6.36363636363636" customWidth="1"/>
    <col min="5" max="5" width="14.3727272727273" customWidth="1"/>
    <col min="12" max="12" width="14"/>
    <col min="14" max="14" width="11.5" customWidth="1"/>
  </cols>
  <sheetData>
    <row r="1" ht="21" spans="1:15">
      <c r="A1" s="9" t="s">
        <v>642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A2" s="45" t="s">
        <v>643</v>
      </c>
      <c r="B2" s="45" t="s">
        <v>1</v>
      </c>
      <c r="C2" s="46" t="s">
        <v>2</v>
      </c>
      <c r="D2" s="47" t="s">
        <v>644</v>
      </c>
      <c r="E2" s="48" t="s">
        <v>4</v>
      </c>
      <c r="F2" s="49" t="s">
        <v>5</v>
      </c>
      <c r="G2" s="50" t="s">
        <v>6</v>
      </c>
      <c r="H2" s="46" t="s">
        <v>11</v>
      </c>
      <c r="I2" s="46"/>
      <c r="J2" s="46" t="s">
        <v>12</v>
      </c>
      <c r="K2" s="46"/>
      <c r="L2" s="67" t="s">
        <v>645</v>
      </c>
      <c r="M2" s="68" t="s">
        <v>646</v>
      </c>
      <c r="N2" s="45" t="s">
        <v>647</v>
      </c>
      <c r="O2" s="67" t="s">
        <v>648</v>
      </c>
    </row>
    <row r="3" spans="1:15">
      <c r="A3" s="46"/>
      <c r="B3" s="45"/>
      <c r="C3" s="46"/>
      <c r="D3" s="47"/>
      <c r="E3" s="48"/>
      <c r="F3" s="49"/>
      <c r="G3" s="50"/>
      <c r="H3" s="45" t="s">
        <v>22</v>
      </c>
      <c r="I3" s="46" t="s">
        <v>23</v>
      </c>
      <c r="J3" s="45" t="s">
        <v>22</v>
      </c>
      <c r="K3" s="46" t="s">
        <v>23</v>
      </c>
      <c r="L3" s="67"/>
      <c r="M3" s="68"/>
      <c r="N3" s="69"/>
      <c r="O3" s="70"/>
    </row>
    <row r="4" spans="1:15">
      <c r="A4" s="46">
        <v>1</v>
      </c>
      <c r="B4" s="51">
        <v>8489</v>
      </c>
      <c r="C4" s="51" t="s">
        <v>35</v>
      </c>
      <c r="D4" s="51">
        <v>108656</v>
      </c>
      <c r="E4" s="52" t="s">
        <v>36</v>
      </c>
      <c r="F4" s="51" t="s">
        <v>37</v>
      </c>
      <c r="G4" s="51">
        <v>6.5</v>
      </c>
      <c r="H4" s="53">
        <v>273</v>
      </c>
      <c r="I4" s="53">
        <v>404</v>
      </c>
      <c r="J4" s="51">
        <v>27</v>
      </c>
      <c r="K4" s="51">
        <v>28</v>
      </c>
      <c r="L4" s="71">
        <v>0.47985347985348</v>
      </c>
      <c r="M4" s="72">
        <v>-0.0808080808080808</v>
      </c>
      <c r="N4" s="51">
        <v>113</v>
      </c>
      <c r="O4" s="67">
        <v>76</v>
      </c>
    </row>
    <row r="5" spans="1:15">
      <c r="A5" s="46">
        <v>2</v>
      </c>
      <c r="B5" s="51">
        <v>12511</v>
      </c>
      <c r="C5" s="51" t="s">
        <v>63</v>
      </c>
      <c r="D5" s="51">
        <v>107658</v>
      </c>
      <c r="E5" s="52" t="s">
        <v>64</v>
      </c>
      <c r="F5" s="51" t="s">
        <v>42</v>
      </c>
      <c r="G5" s="51">
        <v>0.5</v>
      </c>
      <c r="H5" s="53">
        <v>421</v>
      </c>
      <c r="I5" s="53">
        <v>510</v>
      </c>
      <c r="J5" s="51">
        <v>25</v>
      </c>
      <c r="K5" s="51">
        <v>28</v>
      </c>
      <c r="L5" s="71">
        <v>0.211401425178147</v>
      </c>
      <c r="M5" s="72">
        <v>0.0878552971576227</v>
      </c>
      <c r="N5" s="51">
        <v>68</v>
      </c>
      <c r="O5" s="67">
        <v>5</v>
      </c>
    </row>
    <row r="6" spans="1:15">
      <c r="A6" s="46">
        <v>3</v>
      </c>
      <c r="B6" s="51">
        <v>11776</v>
      </c>
      <c r="C6" s="51" t="s">
        <v>75</v>
      </c>
      <c r="D6" s="51">
        <v>106569</v>
      </c>
      <c r="E6" s="52" t="s">
        <v>76</v>
      </c>
      <c r="F6" s="51" t="s">
        <v>42</v>
      </c>
      <c r="G6" s="51">
        <v>0.5</v>
      </c>
      <c r="H6" s="53">
        <v>434</v>
      </c>
      <c r="I6" s="53">
        <v>576</v>
      </c>
      <c r="J6" s="51">
        <v>26</v>
      </c>
      <c r="K6" s="51">
        <v>28</v>
      </c>
      <c r="L6" s="71">
        <v>0.327188940092166</v>
      </c>
      <c r="M6" s="72">
        <v>-0.0785562632696391</v>
      </c>
      <c r="N6" s="51">
        <v>27</v>
      </c>
      <c r="O6" s="67">
        <v>55</v>
      </c>
    </row>
    <row r="7" spans="1:15">
      <c r="A7" s="46">
        <v>4</v>
      </c>
      <c r="B7" s="51">
        <v>12135</v>
      </c>
      <c r="C7" s="51" t="s">
        <v>77</v>
      </c>
      <c r="D7" s="51">
        <v>106569</v>
      </c>
      <c r="E7" s="52" t="s">
        <v>76</v>
      </c>
      <c r="F7" s="51" t="s">
        <v>42</v>
      </c>
      <c r="G7" s="51">
        <v>0.8</v>
      </c>
      <c r="H7" s="53">
        <v>514</v>
      </c>
      <c r="I7" s="53">
        <v>636</v>
      </c>
      <c r="J7" s="51">
        <v>27</v>
      </c>
      <c r="K7" s="51">
        <v>31</v>
      </c>
      <c r="L7" s="71">
        <v>0.237354085603113</v>
      </c>
      <c r="M7" s="72">
        <v>0.0218687872763419</v>
      </c>
      <c r="N7" s="51">
        <v>27</v>
      </c>
      <c r="O7" s="67">
        <v>19</v>
      </c>
    </row>
    <row r="8" spans="1:15">
      <c r="A8" s="46">
        <v>5</v>
      </c>
      <c r="B8" s="51">
        <v>12539</v>
      </c>
      <c r="C8" s="51" t="s">
        <v>118</v>
      </c>
      <c r="D8" s="51">
        <v>104838</v>
      </c>
      <c r="E8" s="52" t="s">
        <v>119</v>
      </c>
      <c r="F8" s="51" t="s">
        <v>26</v>
      </c>
      <c r="G8" s="51">
        <v>0.4</v>
      </c>
      <c r="H8" s="53">
        <v>368</v>
      </c>
      <c r="I8" s="53">
        <v>468</v>
      </c>
      <c r="J8" s="51">
        <v>28</v>
      </c>
      <c r="K8" s="51">
        <v>29</v>
      </c>
      <c r="L8" s="71">
        <v>0.271739130434783</v>
      </c>
      <c r="M8" s="72">
        <v>0.383458646616541</v>
      </c>
      <c r="N8" s="51">
        <v>32</v>
      </c>
      <c r="O8" s="67">
        <v>26</v>
      </c>
    </row>
    <row r="9" spans="1:15">
      <c r="A9" s="46">
        <v>6</v>
      </c>
      <c r="B9" s="51">
        <v>4081</v>
      </c>
      <c r="C9" s="51" t="s">
        <v>124</v>
      </c>
      <c r="D9" s="51">
        <v>104533</v>
      </c>
      <c r="E9" s="52" t="s">
        <v>125</v>
      </c>
      <c r="F9" s="51" t="s">
        <v>60</v>
      </c>
      <c r="G9" s="51">
        <v>2.3</v>
      </c>
      <c r="H9" s="53">
        <v>646</v>
      </c>
      <c r="I9" s="53">
        <v>845</v>
      </c>
      <c r="J9" s="51">
        <v>28</v>
      </c>
      <c r="K9" s="51">
        <v>30</v>
      </c>
      <c r="L9" s="71">
        <v>0.308049535603715</v>
      </c>
      <c r="M9" s="72">
        <v>0.0253968253968254</v>
      </c>
      <c r="N9" s="51">
        <v>32</v>
      </c>
      <c r="O9" s="67">
        <v>70</v>
      </c>
    </row>
    <row r="10" spans="1:15">
      <c r="A10" s="46">
        <v>7</v>
      </c>
      <c r="B10" s="51">
        <v>12136</v>
      </c>
      <c r="C10" s="51" t="s">
        <v>126</v>
      </c>
      <c r="D10" s="51">
        <v>104533</v>
      </c>
      <c r="E10" s="52" t="s">
        <v>125</v>
      </c>
      <c r="F10" s="51" t="s">
        <v>60</v>
      </c>
      <c r="G10" s="51">
        <v>0.8</v>
      </c>
      <c r="H10" s="53">
        <v>573</v>
      </c>
      <c r="I10" s="53">
        <v>738</v>
      </c>
      <c r="J10" s="51">
        <v>28</v>
      </c>
      <c r="K10" s="51">
        <v>29</v>
      </c>
      <c r="L10" s="71">
        <v>0.287958115183246</v>
      </c>
      <c r="M10" s="72">
        <v>0.0533088235294118</v>
      </c>
      <c r="N10" s="51">
        <v>32</v>
      </c>
      <c r="O10" s="67">
        <v>50</v>
      </c>
    </row>
    <row r="11" spans="1:15">
      <c r="A11" s="46">
        <v>8</v>
      </c>
      <c r="B11" s="51">
        <v>12219</v>
      </c>
      <c r="C11" s="51" t="s">
        <v>132</v>
      </c>
      <c r="D11" s="51">
        <v>104429</v>
      </c>
      <c r="E11" s="52" t="s">
        <v>133</v>
      </c>
      <c r="F11" s="51" t="s">
        <v>42</v>
      </c>
      <c r="G11" s="51">
        <v>0.7</v>
      </c>
      <c r="H11" s="53">
        <v>369</v>
      </c>
      <c r="I11" s="53">
        <v>454</v>
      </c>
      <c r="J11" s="51">
        <v>29</v>
      </c>
      <c r="K11" s="51">
        <v>29</v>
      </c>
      <c r="L11" s="71">
        <v>0.230352303523035</v>
      </c>
      <c r="M11" s="72">
        <v>0.32258064516129</v>
      </c>
      <c r="N11" s="51">
        <v>79</v>
      </c>
      <c r="O11" s="67">
        <v>11</v>
      </c>
    </row>
    <row r="12" spans="1:15">
      <c r="A12" s="46">
        <v>9</v>
      </c>
      <c r="B12" s="51">
        <v>12441</v>
      </c>
      <c r="C12" s="51" t="s">
        <v>134</v>
      </c>
      <c r="D12" s="51">
        <v>104429</v>
      </c>
      <c r="E12" s="52" t="s">
        <v>133</v>
      </c>
      <c r="F12" s="51" t="s">
        <v>42</v>
      </c>
      <c r="G12" s="51">
        <v>0.5</v>
      </c>
      <c r="H12" s="53">
        <v>395</v>
      </c>
      <c r="I12" s="53">
        <v>477</v>
      </c>
      <c r="J12" s="51">
        <v>30</v>
      </c>
      <c r="K12" s="51">
        <v>31</v>
      </c>
      <c r="L12" s="71">
        <v>0.207594936708861</v>
      </c>
      <c r="M12" s="72">
        <v>0.381118881118881</v>
      </c>
      <c r="N12" s="51">
        <v>79</v>
      </c>
      <c r="O12" s="67">
        <v>3</v>
      </c>
    </row>
    <row r="13" spans="1:15">
      <c r="A13" s="46">
        <v>10</v>
      </c>
      <c r="B13" s="51">
        <v>12528</v>
      </c>
      <c r="C13" s="51" t="s">
        <v>153</v>
      </c>
      <c r="D13" s="51">
        <v>103198</v>
      </c>
      <c r="E13" s="52" t="s">
        <v>154</v>
      </c>
      <c r="F13" s="51" t="s">
        <v>42</v>
      </c>
      <c r="G13" s="51">
        <v>0.4</v>
      </c>
      <c r="H13" s="53">
        <v>425</v>
      </c>
      <c r="I13" s="53">
        <v>572</v>
      </c>
      <c r="J13" s="51">
        <v>27</v>
      </c>
      <c r="K13" s="51">
        <v>29</v>
      </c>
      <c r="L13" s="71">
        <v>0.345882352941176</v>
      </c>
      <c r="M13" s="72">
        <v>0.0598503740648379</v>
      </c>
      <c r="N13" s="51">
        <v>47</v>
      </c>
      <c r="O13" s="67">
        <v>62</v>
      </c>
    </row>
    <row r="14" spans="1:15">
      <c r="A14" s="46">
        <v>11</v>
      </c>
      <c r="B14" s="51">
        <v>6251</v>
      </c>
      <c r="C14" s="51" t="s">
        <v>177</v>
      </c>
      <c r="D14" s="51">
        <v>102567</v>
      </c>
      <c r="E14" s="52" t="s">
        <v>165</v>
      </c>
      <c r="F14" s="51" t="s">
        <v>37</v>
      </c>
      <c r="G14" s="51">
        <v>8.5</v>
      </c>
      <c r="H14" s="53">
        <v>321</v>
      </c>
      <c r="I14" s="53">
        <v>398</v>
      </c>
      <c r="J14" s="51">
        <v>26</v>
      </c>
      <c r="K14" s="51">
        <v>28</v>
      </c>
      <c r="L14" s="71">
        <v>0.2398753894081</v>
      </c>
      <c r="M14" s="72">
        <v>-0.0695652173913043</v>
      </c>
      <c r="N14" s="51">
        <v>28</v>
      </c>
      <c r="O14" s="67">
        <v>13</v>
      </c>
    </row>
    <row r="15" spans="1:15">
      <c r="A15" s="46">
        <v>12</v>
      </c>
      <c r="B15" s="51">
        <v>11902</v>
      </c>
      <c r="C15" s="51" t="s">
        <v>491</v>
      </c>
      <c r="D15" s="51">
        <v>391</v>
      </c>
      <c r="E15" s="52" t="s">
        <v>492</v>
      </c>
      <c r="F15" s="51" t="s">
        <v>31</v>
      </c>
      <c r="G15" s="51">
        <v>1.3</v>
      </c>
      <c r="H15" s="53">
        <v>429</v>
      </c>
      <c r="I15" s="53">
        <v>556</v>
      </c>
      <c r="J15" s="51">
        <v>27</v>
      </c>
      <c r="K15" s="51">
        <v>30</v>
      </c>
      <c r="L15" s="71">
        <v>0.296037296037296</v>
      </c>
      <c r="M15" s="72">
        <v>-0.0633187772925764</v>
      </c>
      <c r="N15" s="51">
        <v>55</v>
      </c>
      <c r="O15" s="67">
        <v>41</v>
      </c>
    </row>
    <row r="16" spans="1:15">
      <c r="A16" s="46">
        <v>13</v>
      </c>
      <c r="B16" s="51">
        <v>6830</v>
      </c>
      <c r="C16" s="51" t="s">
        <v>509</v>
      </c>
      <c r="D16" s="51">
        <v>379</v>
      </c>
      <c r="E16" s="52" t="s">
        <v>510</v>
      </c>
      <c r="F16" s="51" t="s">
        <v>42</v>
      </c>
      <c r="G16" s="51">
        <v>8.1</v>
      </c>
      <c r="H16" s="53">
        <v>662</v>
      </c>
      <c r="I16" s="53">
        <v>831</v>
      </c>
      <c r="J16" s="51">
        <v>26</v>
      </c>
      <c r="K16" s="51">
        <v>27</v>
      </c>
      <c r="L16" s="71">
        <v>0.255287009063444</v>
      </c>
      <c r="M16" s="72">
        <v>0.0711974110032362</v>
      </c>
      <c r="N16" s="51">
        <v>32</v>
      </c>
      <c r="O16" s="67">
        <v>37</v>
      </c>
    </row>
    <row r="17" spans="1:15">
      <c r="A17" s="46">
        <v>14</v>
      </c>
      <c r="B17" s="51">
        <v>12503</v>
      </c>
      <c r="C17" s="51" t="s">
        <v>585</v>
      </c>
      <c r="D17" s="51">
        <v>337</v>
      </c>
      <c r="E17" s="52" t="s">
        <v>210</v>
      </c>
      <c r="F17" s="51" t="s">
        <v>31</v>
      </c>
      <c r="G17" s="51">
        <v>0.5</v>
      </c>
      <c r="H17" s="53">
        <v>390</v>
      </c>
      <c r="I17" s="53">
        <v>512</v>
      </c>
      <c r="J17" s="51">
        <v>27</v>
      </c>
      <c r="K17" s="51">
        <v>28</v>
      </c>
      <c r="L17" s="71">
        <v>0.312820512820513</v>
      </c>
      <c r="M17" s="72">
        <v>-0.0126582278481013</v>
      </c>
      <c r="N17" s="51">
        <v>23</v>
      </c>
      <c r="O17" s="67">
        <v>44</v>
      </c>
    </row>
    <row r="18" ht="15" spans="1:15">
      <c r="A18" s="54" t="s">
        <v>649</v>
      </c>
      <c r="B18" s="55"/>
      <c r="C18" s="56"/>
      <c r="D18" s="56"/>
      <c r="E18" s="57"/>
      <c r="F18" s="58"/>
      <c r="G18" s="58"/>
      <c r="H18" s="23"/>
      <c r="I18" s="23"/>
      <c r="J18" s="58"/>
      <c r="K18" s="58"/>
      <c r="L18" s="73"/>
      <c r="M18" s="72"/>
      <c r="N18" s="74"/>
      <c r="O18" s="75">
        <f>SUM(O4:O17)</f>
        <v>512</v>
      </c>
    </row>
    <row r="19" ht="100" customHeight="1" spans="1:15">
      <c r="A19" s="59" t="s">
        <v>650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76"/>
    </row>
    <row r="20" ht="15" spans="1:15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77"/>
      <c r="M20" s="77"/>
      <c r="N20" s="61"/>
      <c r="O20" s="61"/>
    </row>
    <row r="21" ht="15" spans="1:15">
      <c r="A21" s="62"/>
      <c r="B21" s="63" t="s">
        <v>651</v>
      </c>
      <c r="C21" s="63"/>
      <c r="D21" s="64"/>
      <c r="E21" s="63"/>
      <c r="F21" s="63"/>
      <c r="G21" s="65"/>
      <c r="H21" s="66"/>
      <c r="I21" s="78"/>
      <c r="J21" s="62" t="s">
        <v>652</v>
      </c>
      <c r="K21" s="65"/>
      <c r="L21" s="79"/>
      <c r="M21" s="78"/>
      <c r="N21" s="61"/>
      <c r="O21" s="61"/>
    </row>
  </sheetData>
  <mergeCells count="16">
    <mergeCell ref="A1:O1"/>
    <mergeCell ref="H2:I2"/>
    <mergeCell ref="J2:K2"/>
    <mergeCell ref="A18:B18"/>
    <mergeCell ref="A19:O19"/>
    <mergeCell ref="A2:A3"/>
    <mergeCell ref="B2:B3"/>
    <mergeCell ref="C2:C3"/>
    <mergeCell ref="D2:D3"/>
    <mergeCell ref="E2:E3"/>
    <mergeCell ref="F2:F3"/>
    <mergeCell ref="G2:G3"/>
    <mergeCell ref="L2:L3"/>
    <mergeCell ref="M2:M3"/>
    <mergeCell ref="N2:N3"/>
    <mergeCell ref="O2:O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opLeftCell="C1" workbookViewId="0">
      <selection activeCell="N5" sqref="N5"/>
    </sheetView>
  </sheetViews>
  <sheetFormatPr defaultColWidth="9" defaultRowHeight="14"/>
  <cols>
    <col min="9" max="9" width="10"/>
    <col min="14" max="14" width="12" customWidth="1"/>
    <col min="20" max="21" width="8.25454545454545" customWidth="1"/>
  </cols>
  <sheetData>
    <row r="1" ht="21" spans="1:21">
      <c r="A1" s="9" t="s">
        <v>653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ht="45" customHeight="1" spans="1:21">
      <c r="A2" s="10" t="s">
        <v>643</v>
      </c>
      <c r="B2" s="11" t="s">
        <v>654</v>
      </c>
      <c r="C2" s="11" t="s">
        <v>655</v>
      </c>
      <c r="D2" s="11" t="s">
        <v>656</v>
      </c>
      <c r="E2" s="11"/>
      <c r="F2" s="11" t="s">
        <v>657</v>
      </c>
      <c r="G2" s="11"/>
      <c r="H2" s="12" t="s">
        <v>658</v>
      </c>
      <c r="I2" s="26"/>
      <c r="J2" s="27" t="s">
        <v>659</v>
      </c>
      <c r="K2" s="28" t="s">
        <v>660</v>
      </c>
      <c r="L2" s="10" t="s">
        <v>661</v>
      </c>
      <c r="M2" s="10" t="s">
        <v>662</v>
      </c>
      <c r="N2" s="10" t="s">
        <v>663</v>
      </c>
      <c r="O2" s="29" t="s">
        <v>664</v>
      </c>
      <c r="P2" s="29"/>
      <c r="Q2" s="29"/>
      <c r="R2" s="29"/>
      <c r="S2" s="29"/>
      <c r="T2" s="29" t="s">
        <v>649</v>
      </c>
      <c r="U2" s="38" t="s">
        <v>18</v>
      </c>
    </row>
    <row r="3" ht="20" customHeight="1" spans="1:21">
      <c r="A3" s="13"/>
      <c r="B3" s="14"/>
      <c r="C3" s="15"/>
      <c r="D3" s="16" t="s">
        <v>22</v>
      </c>
      <c r="E3" s="17" t="s">
        <v>23</v>
      </c>
      <c r="F3" s="16" t="s">
        <v>22</v>
      </c>
      <c r="G3" s="17" t="s">
        <v>23</v>
      </c>
      <c r="H3" s="16" t="s">
        <v>22</v>
      </c>
      <c r="I3" s="17" t="s">
        <v>23</v>
      </c>
      <c r="J3" s="27" t="s">
        <v>665</v>
      </c>
      <c r="K3" s="30"/>
      <c r="L3" s="10"/>
      <c r="M3" s="31"/>
      <c r="N3" s="31"/>
      <c r="O3" s="13"/>
      <c r="P3" s="13"/>
      <c r="Q3" s="13"/>
      <c r="R3" s="13"/>
      <c r="S3" s="13"/>
      <c r="T3" s="13"/>
      <c r="U3" s="38"/>
    </row>
    <row r="4" ht="25" customHeight="1" spans="1:21">
      <c r="A4" s="17">
        <v>1</v>
      </c>
      <c r="B4" s="18" t="s">
        <v>47</v>
      </c>
      <c r="C4" s="17">
        <v>1</v>
      </c>
      <c r="D4" s="19">
        <v>2706</v>
      </c>
      <c r="E4" s="19">
        <v>2750</v>
      </c>
      <c r="F4" s="19">
        <v>2081</v>
      </c>
      <c r="G4" s="19">
        <v>2054</v>
      </c>
      <c r="H4" s="20">
        <f t="shared" ref="H4:H9" si="0">F4/D4</f>
        <v>0.769031781226903</v>
      </c>
      <c r="I4" s="20">
        <f t="shared" ref="I4:I9" si="1">G4/E4</f>
        <v>0.746909090909091</v>
      </c>
      <c r="J4" s="32">
        <f t="shared" ref="J4:J9" si="2">G4-F4</f>
        <v>-27</v>
      </c>
      <c r="K4" s="33">
        <v>52</v>
      </c>
      <c r="L4" s="33"/>
      <c r="M4" s="34"/>
      <c r="N4" s="17">
        <v>100</v>
      </c>
      <c r="O4" s="16" t="s">
        <v>53</v>
      </c>
      <c r="P4" s="16"/>
      <c r="Q4" s="16"/>
      <c r="R4" s="16"/>
      <c r="S4" s="16"/>
      <c r="T4" s="17">
        <v>100</v>
      </c>
      <c r="U4" s="39"/>
    </row>
    <row r="5" ht="25" customHeight="1" spans="1:21">
      <c r="A5" s="17">
        <v>2</v>
      </c>
      <c r="B5" s="18" t="s">
        <v>31</v>
      </c>
      <c r="C5" s="17">
        <v>21</v>
      </c>
      <c r="D5" s="17">
        <v>2241</v>
      </c>
      <c r="E5" s="17">
        <v>2240</v>
      </c>
      <c r="F5" s="17">
        <v>1167</v>
      </c>
      <c r="G5" s="17">
        <v>1167</v>
      </c>
      <c r="H5" s="20">
        <f t="shared" si="0"/>
        <v>0.520749665327979</v>
      </c>
      <c r="I5" s="20">
        <f t="shared" si="1"/>
        <v>0.520982142857143</v>
      </c>
      <c r="J5" s="32">
        <f t="shared" si="2"/>
        <v>0</v>
      </c>
      <c r="K5" s="33">
        <v>20</v>
      </c>
      <c r="L5" s="33"/>
      <c r="M5" s="34"/>
      <c r="N5" s="17">
        <v>20</v>
      </c>
      <c r="O5" s="16" t="s">
        <v>666</v>
      </c>
      <c r="P5" s="35" t="s">
        <v>667</v>
      </c>
      <c r="Q5" s="35" t="s">
        <v>668</v>
      </c>
      <c r="R5" s="35" t="s">
        <v>669</v>
      </c>
      <c r="S5" s="40"/>
      <c r="T5" s="40">
        <v>80</v>
      </c>
      <c r="U5" s="39"/>
    </row>
    <row r="6" ht="25" customHeight="1" spans="1:21">
      <c r="A6" s="17">
        <v>3</v>
      </c>
      <c r="B6" s="18" t="s">
        <v>42</v>
      </c>
      <c r="C6" s="17">
        <v>30</v>
      </c>
      <c r="D6" s="17">
        <v>2205</v>
      </c>
      <c r="E6" s="17">
        <v>2229</v>
      </c>
      <c r="F6" s="17">
        <v>1162</v>
      </c>
      <c r="G6" s="17">
        <v>1184</v>
      </c>
      <c r="H6" s="20">
        <f t="shared" si="0"/>
        <v>0.526984126984127</v>
      </c>
      <c r="I6" s="20">
        <f t="shared" si="1"/>
        <v>0.531179901301032</v>
      </c>
      <c r="J6" s="32">
        <f t="shared" si="2"/>
        <v>22</v>
      </c>
      <c r="K6" s="33"/>
      <c r="L6" s="33">
        <v>2</v>
      </c>
      <c r="M6" s="34"/>
      <c r="N6" s="17"/>
      <c r="O6" s="16" t="s">
        <v>670</v>
      </c>
      <c r="P6" s="18" t="s">
        <v>671</v>
      </c>
      <c r="Q6" s="18" t="s">
        <v>672</v>
      </c>
      <c r="R6" s="35" t="s">
        <v>673</v>
      </c>
      <c r="S6" s="35"/>
      <c r="T6" s="41">
        <v>0</v>
      </c>
      <c r="U6" s="39"/>
    </row>
    <row r="7" ht="25" customHeight="1" spans="1:21">
      <c r="A7" s="17">
        <v>4</v>
      </c>
      <c r="B7" s="18" t="s">
        <v>26</v>
      </c>
      <c r="C7" s="17">
        <v>17</v>
      </c>
      <c r="D7" s="17">
        <v>2159</v>
      </c>
      <c r="E7" s="17">
        <v>2153</v>
      </c>
      <c r="F7" s="17">
        <v>1048</v>
      </c>
      <c r="G7" s="17">
        <v>1035</v>
      </c>
      <c r="H7" s="20">
        <f t="shared" si="0"/>
        <v>0.485409911996295</v>
      </c>
      <c r="I7" s="20">
        <f t="shared" si="1"/>
        <v>0.48072457036693</v>
      </c>
      <c r="J7" s="32">
        <f t="shared" si="2"/>
        <v>-13</v>
      </c>
      <c r="K7" s="33">
        <v>33</v>
      </c>
      <c r="L7" s="33"/>
      <c r="M7" s="34"/>
      <c r="N7" s="17">
        <v>41.3</v>
      </c>
      <c r="O7" s="16" t="s">
        <v>674</v>
      </c>
      <c r="P7" s="35" t="s">
        <v>675</v>
      </c>
      <c r="Q7" s="35" t="s">
        <v>676</v>
      </c>
      <c r="R7" s="35" t="s">
        <v>677</v>
      </c>
      <c r="S7" s="35"/>
      <c r="T7" s="42">
        <v>165</v>
      </c>
      <c r="U7" s="39"/>
    </row>
    <row r="8" ht="38" customHeight="1" spans="1:21">
      <c r="A8" s="17">
        <v>5</v>
      </c>
      <c r="B8" s="18" t="s">
        <v>678</v>
      </c>
      <c r="C8" s="17">
        <v>20</v>
      </c>
      <c r="D8" s="17">
        <v>2102</v>
      </c>
      <c r="E8" s="17">
        <v>2121</v>
      </c>
      <c r="F8" s="17">
        <v>1040</v>
      </c>
      <c r="G8" s="17">
        <v>1075</v>
      </c>
      <c r="H8" s="20">
        <f t="shared" si="0"/>
        <v>0.49476688867745</v>
      </c>
      <c r="I8" s="20">
        <f t="shared" si="1"/>
        <v>0.506836397925507</v>
      </c>
      <c r="J8" s="32">
        <f t="shared" si="2"/>
        <v>35</v>
      </c>
      <c r="K8" s="33"/>
      <c r="L8" s="33">
        <v>15</v>
      </c>
      <c r="M8" s="34"/>
      <c r="N8" s="36"/>
      <c r="O8" s="36" t="s">
        <v>679</v>
      </c>
      <c r="P8" s="18" t="s">
        <v>680</v>
      </c>
      <c r="Q8" s="35" t="s">
        <v>681</v>
      </c>
      <c r="R8" s="35" t="s">
        <v>682</v>
      </c>
      <c r="T8" s="42">
        <v>0</v>
      </c>
      <c r="U8" s="43"/>
    </row>
    <row r="9" ht="24" customHeight="1" spans="1:21">
      <c r="A9" s="17">
        <v>6</v>
      </c>
      <c r="B9" s="16" t="s">
        <v>69</v>
      </c>
      <c r="C9" s="17">
        <v>24</v>
      </c>
      <c r="D9" s="17">
        <v>2147</v>
      </c>
      <c r="E9" s="17">
        <v>2172</v>
      </c>
      <c r="F9" s="17">
        <v>1136</v>
      </c>
      <c r="G9" s="17">
        <v>1127</v>
      </c>
      <c r="H9" s="20">
        <f t="shared" si="0"/>
        <v>0.529110386585934</v>
      </c>
      <c r="I9" s="20">
        <f t="shared" si="1"/>
        <v>0.518876611418048</v>
      </c>
      <c r="J9" s="32">
        <f t="shared" si="2"/>
        <v>-9</v>
      </c>
      <c r="K9" s="33">
        <v>29</v>
      </c>
      <c r="L9" s="33"/>
      <c r="M9" s="34"/>
      <c r="N9" s="17">
        <v>36.3</v>
      </c>
      <c r="O9" s="16" t="s">
        <v>683</v>
      </c>
      <c r="P9" s="37" t="s">
        <v>684</v>
      </c>
      <c r="Q9" s="18" t="s">
        <v>685</v>
      </c>
      <c r="R9" s="18" t="s">
        <v>686</v>
      </c>
      <c r="S9" s="42"/>
      <c r="T9" s="42">
        <v>145</v>
      </c>
      <c r="U9" s="39"/>
    </row>
    <row r="10" ht="19" customHeight="1" spans="1:21">
      <c r="A10" s="21"/>
      <c r="B10" s="22" t="s">
        <v>649</v>
      </c>
      <c r="C10" s="23">
        <v>113</v>
      </c>
      <c r="D10" s="23"/>
      <c r="E10" s="23"/>
      <c r="F10" s="23"/>
      <c r="G10" s="23"/>
      <c r="H10" s="20"/>
      <c r="I10" s="20"/>
      <c r="J10" s="33"/>
      <c r="K10" s="23"/>
      <c r="L10" s="23"/>
      <c r="M10" s="21"/>
      <c r="N10" s="23"/>
      <c r="O10" s="23"/>
      <c r="P10" s="23"/>
      <c r="Q10" s="23"/>
      <c r="R10" s="23"/>
      <c r="S10" s="23"/>
      <c r="T10" s="23">
        <f>SUM(T4:T9)</f>
        <v>490</v>
      </c>
      <c r="U10" s="39"/>
    </row>
    <row r="11" ht="156" customHeight="1" spans="1:21">
      <c r="A11" s="24" t="s">
        <v>687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44"/>
    </row>
  </sheetData>
  <mergeCells count="16">
    <mergeCell ref="A1:U1"/>
    <mergeCell ref="D2:E2"/>
    <mergeCell ref="F2:G2"/>
    <mergeCell ref="H2:I2"/>
    <mergeCell ref="O4:S4"/>
    <mergeCell ref="A11:U11"/>
    <mergeCell ref="A2:A3"/>
    <mergeCell ref="B2:B3"/>
    <mergeCell ref="C2:C3"/>
    <mergeCell ref="K2:K3"/>
    <mergeCell ref="L2:L3"/>
    <mergeCell ref="M2:M3"/>
    <mergeCell ref="N2:N3"/>
    <mergeCell ref="T2:T3"/>
    <mergeCell ref="U2:U3"/>
    <mergeCell ref="O2:S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workbookViewId="0">
      <selection activeCell="E15" sqref="E15"/>
    </sheetView>
  </sheetViews>
  <sheetFormatPr defaultColWidth="9" defaultRowHeight="14" outlineLevelCol="5"/>
  <cols>
    <col min="1" max="2" width="9" style="1"/>
    <col min="3" max="3" width="28.8727272727273" style="1" customWidth="1"/>
    <col min="4" max="4" width="10" style="1" customWidth="1"/>
    <col min="5" max="5" width="92.5" style="1" customWidth="1"/>
    <col min="6" max="6" width="9" style="2"/>
  </cols>
  <sheetData>
    <row r="1" spans="1:6">
      <c r="A1" s="3" t="s">
        <v>0</v>
      </c>
      <c r="B1" s="4" t="s">
        <v>644</v>
      </c>
      <c r="C1" s="5" t="s">
        <v>688</v>
      </c>
      <c r="D1" s="5" t="s">
        <v>5</v>
      </c>
      <c r="E1" s="5" t="s">
        <v>18</v>
      </c>
      <c r="F1" s="6" t="s">
        <v>18</v>
      </c>
    </row>
    <row r="2" spans="1:6">
      <c r="A2" s="3">
        <v>1</v>
      </c>
      <c r="B2" s="7">
        <v>709</v>
      </c>
      <c r="C2" s="8" t="s">
        <v>689</v>
      </c>
      <c r="D2" s="8" t="str">
        <f>VLOOKUP(B2,'[1]各门店员工动销考核（10.16）'!$D:$F,3,0)</f>
        <v>西北片区</v>
      </c>
      <c r="E2" s="8" t="s">
        <v>690</v>
      </c>
      <c r="F2" s="6"/>
    </row>
    <row r="3" spans="1:6">
      <c r="A3" s="3">
        <v>2</v>
      </c>
      <c r="B3" s="7">
        <v>730</v>
      </c>
      <c r="C3" s="8" t="s">
        <v>691</v>
      </c>
      <c r="D3" s="8" t="str">
        <f>VLOOKUP(B3,'[1]各门店员工动销考核（10.16）'!$D:$F,3,0)</f>
        <v>西北片区</v>
      </c>
      <c r="E3" s="8" t="s">
        <v>690</v>
      </c>
      <c r="F3" s="6"/>
    </row>
    <row r="4" spans="1:6">
      <c r="A4" s="3">
        <v>3</v>
      </c>
      <c r="B4" s="7">
        <v>720</v>
      </c>
      <c r="C4" s="8" t="s">
        <v>692</v>
      </c>
      <c r="D4" s="8" t="str">
        <f>VLOOKUP(B4,'[1]各门店员工动销考核（10.16）'!$D:$F,3,0)</f>
        <v>大邑片区</v>
      </c>
      <c r="E4" s="8" t="s">
        <v>693</v>
      </c>
      <c r="F4" s="6"/>
    </row>
    <row r="5" spans="1:6">
      <c r="A5" s="3">
        <v>4</v>
      </c>
      <c r="B5" s="7">
        <v>733</v>
      </c>
      <c r="C5" s="8" t="s">
        <v>694</v>
      </c>
      <c r="D5" s="8" t="str">
        <f>VLOOKUP(B5,'[1]各门店员工动销考核（10.16）'!$D:$F,3,0)</f>
        <v>东南片区</v>
      </c>
      <c r="E5" s="8" t="s">
        <v>690</v>
      </c>
      <c r="F5" s="6"/>
    </row>
    <row r="6" spans="1:6">
      <c r="A6" s="3">
        <v>5</v>
      </c>
      <c r="B6" s="7">
        <v>52</v>
      </c>
      <c r="C6" s="8" t="s">
        <v>695</v>
      </c>
      <c r="D6" s="8" t="str">
        <f>VLOOKUP(B6,'[1]各门店员工动销考核（10.16）'!$D:$F,3,0)</f>
        <v>城郊二片</v>
      </c>
      <c r="E6" s="8" t="s">
        <v>690</v>
      </c>
      <c r="F6" s="6"/>
    </row>
    <row r="7" spans="1:6">
      <c r="A7" s="3">
        <v>6</v>
      </c>
      <c r="B7" s="7">
        <v>54</v>
      </c>
      <c r="C7" s="8" t="s">
        <v>696</v>
      </c>
      <c r="D7" s="8" t="str">
        <f>VLOOKUP(B7,'[1]各门店员工动销考核（10.16）'!$D:$F,3,0)</f>
        <v>城郊二片</v>
      </c>
      <c r="E7" s="8" t="s">
        <v>690</v>
      </c>
      <c r="F7" s="6"/>
    </row>
    <row r="8" spans="1:6">
      <c r="A8" s="3">
        <v>7</v>
      </c>
      <c r="B8" s="7">
        <v>339</v>
      </c>
      <c r="C8" s="8" t="s">
        <v>697</v>
      </c>
      <c r="D8" s="8" t="str">
        <f>VLOOKUP(B8,'[1]各门店员工动销考核（10.16）'!$D:$F,3,0)</f>
        <v>西北片区</v>
      </c>
      <c r="E8" s="8" t="s">
        <v>690</v>
      </c>
      <c r="F8" s="6"/>
    </row>
    <row r="9" spans="1:6">
      <c r="A9" s="3">
        <v>8</v>
      </c>
      <c r="B9" s="7">
        <v>347</v>
      </c>
      <c r="C9" s="8" t="s">
        <v>698</v>
      </c>
      <c r="D9" s="8" t="str">
        <f>VLOOKUP(B9,'[1]各门店员工动销考核（10.16）'!$D:$F,3,0)</f>
        <v>西北片区</v>
      </c>
      <c r="E9" s="8" t="s">
        <v>690</v>
      </c>
      <c r="F9" s="6"/>
    </row>
    <row r="10" spans="1:6">
      <c r="A10" s="3">
        <v>9</v>
      </c>
      <c r="B10" s="7">
        <v>515</v>
      </c>
      <c r="C10" s="8" t="s">
        <v>699</v>
      </c>
      <c r="D10" s="8" t="str">
        <f>VLOOKUP(B10,'[1]各门店员工动销考核（10.16）'!$D:$F,3,0)</f>
        <v>城中片区</v>
      </c>
      <c r="E10" s="8" t="s">
        <v>690</v>
      </c>
      <c r="F10" s="6"/>
    </row>
    <row r="11" spans="1:6">
      <c r="A11" s="3">
        <v>10</v>
      </c>
      <c r="B11" s="7">
        <v>712</v>
      </c>
      <c r="C11" s="8" t="s">
        <v>700</v>
      </c>
      <c r="D11" s="8" t="str">
        <f>VLOOKUP(B11,'[1]各门店员工动销考核（10.16）'!$D:$F,3,0)</f>
        <v>东南片区</v>
      </c>
      <c r="E11" s="8" t="s">
        <v>690</v>
      </c>
      <c r="F11" s="6"/>
    </row>
    <row r="12" spans="1:6">
      <c r="A12" s="3">
        <v>11</v>
      </c>
      <c r="B12" s="7">
        <v>726</v>
      </c>
      <c r="C12" s="8" t="s">
        <v>701</v>
      </c>
      <c r="D12" s="8" t="str">
        <f>VLOOKUP(B12,'[1]各门店员工动销考核（10.16）'!$D:$F,3,0)</f>
        <v>西北片区</v>
      </c>
      <c r="E12" s="8" t="s">
        <v>693</v>
      </c>
      <c r="F12" s="6"/>
    </row>
    <row r="13" spans="1:6">
      <c r="A13" s="3">
        <v>12</v>
      </c>
      <c r="B13" s="7">
        <v>744</v>
      </c>
      <c r="C13" s="8" t="s">
        <v>702</v>
      </c>
      <c r="D13" s="8" t="str">
        <f>VLOOKUP(B13,'[1]各门店员工动销考核（10.16）'!$D:$F,3,0)</f>
        <v>城中片区</v>
      </c>
      <c r="E13" s="8" t="s">
        <v>690</v>
      </c>
      <c r="F13" s="6"/>
    </row>
    <row r="14" spans="1:6">
      <c r="A14" s="3">
        <v>13</v>
      </c>
      <c r="B14" s="7">
        <v>742</v>
      </c>
      <c r="C14" s="8" t="s">
        <v>703</v>
      </c>
      <c r="D14" s="8" t="str">
        <f>VLOOKUP(B14,'[1]各门店员工动销考核（10.16）'!$D:$F,3,0)</f>
        <v>城中片区</v>
      </c>
      <c r="E14" s="8" t="s">
        <v>690</v>
      </c>
      <c r="F14" s="6"/>
    </row>
    <row r="15" spans="1:6">
      <c r="A15" s="3">
        <v>14</v>
      </c>
      <c r="B15" s="7">
        <v>105267</v>
      </c>
      <c r="C15" s="8" t="s">
        <v>704</v>
      </c>
      <c r="D15" s="8" t="str">
        <f>VLOOKUP(B15,'[1]各门店员工动销考核（10.16）'!$D:$F,3,0)</f>
        <v>西北片区</v>
      </c>
      <c r="E15" s="8" t="s">
        <v>690</v>
      </c>
      <c r="F15" s="6"/>
    </row>
    <row r="16" spans="1:6">
      <c r="A16" s="3">
        <v>15</v>
      </c>
      <c r="B16" s="7">
        <v>104533</v>
      </c>
      <c r="C16" s="8" t="s">
        <v>705</v>
      </c>
      <c r="D16" s="8" t="str">
        <f>VLOOKUP(B16,'[1]各门店员工动销考核（10.16）'!$D:$F,3,0)</f>
        <v>大邑片区</v>
      </c>
      <c r="E16" s="8" t="s">
        <v>690</v>
      </c>
      <c r="F16" s="6"/>
    </row>
    <row r="17" spans="1:6">
      <c r="A17" s="3">
        <v>16</v>
      </c>
      <c r="B17" s="7">
        <v>572</v>
      </c>
      <c r="C17" s="8" t="s">
        <v>706</v>
      </c>
      <c r="D17" s="8" t="str">
        <f>VLOOKUP(B17,'[1]各门店员工动销考核（10.16）'!$D:$F,3,0)</f>
        <v>城中片区</v>
      </c>
      <c r="E17" s="8" t="s">
        <v>690</v>
      </c>
      <c r="F17" s="6"/>
    </row>
    <row r="18" spans="1:6">
      <c r="A18" s="3">
        <v>17</v>
      </c>
      <c r="B18" s="7">
        <v>102567</v>
      </c>
      <c r="C18" s="8" t="s">
        <v>707</v>
      </c>
      <c r="D18" s="8" t="str">
        <f>VLOOKUP(B18,'[1]各门店员工动销考核（10.16）'!$D:$F,3,0)</f>
        <v>新津片区</v>
      </c>
      <c r="E18" s="8" t="s">
        <v>690</v>
      </c>
      <c r="F18" s="6"/>
    </row>
    <row r="19" spans="1:6">
      <c r="A19" s="3">
        <v>18</v>
      </c>
      <c r="B19" s="7">
        <v>329</v>
      </c>
      <c r="C19" s="8" t="s">
        <v>708</v>
      </c>
      <c r="D19" s="8" t="str">
        <f>VLOOKUP(B19,'[1]各门店员工动销考核（10.16）'!$D:$F,3,0)</f>
        <v>城郊二片</v>
      </c>
      <c r="E19" s="8" t="s">
        <v>693</v>
      </c>
      <c r="F19" s="6"/>
    </row>
    <row r="20" spans="1:6">
      <c r="A20" s="3">
        <v>19</v>
      </c>
      <c r="B20" s="7">
        <v>104838</v>
      </c>
      <c r="C20" s="8" t="s">
        <v>709</v>
      </c>
      <c r="D20" s="8" t="str">
        <f>VLOOKUP(B20,'[1]各门店员工动销考核（10.16）'!$D:$F,3,0)</f>
        <v>城郊二片</v>
      </c>
      <c r="E20" s="8" t="s">
        <v>690</v>
      </c>
      <c r="F20" s="6"/>
    </row>
    <row r="21" spans="1:6">
      <c r="A21" s="3">
        <v>20</v>
      </c>
      <c r="B21" s="7">
        <v>311</v>
      </c>
      <c r="C21" s="8" t="s">
        <v>710</v>
      </c>
      <c r="D21" s="8" t="str">
        <f>VLOOKUP(B21,'[1]各门店员工动销考核（10.16）'!$D:$F,3,0)</f>
        <v>西北片区</v>
      </c>
      <c r="E21" s="8" t="s">
        <v>690</v>
      </c>
      <c r="F21" s="6"/>
    </row>
    <row r="22" spans="1:6">
      <c r="A22" s="3">
        <v>21</v>
      </c>
      <c r="B22" s="7">
        <v>391</v>
      </c>
      <c r="C22" s="8" t="s">
        <v>711</v>
      </c>
      <c r="D22" s="8" t="str">
        <f>VLOOKUP(B22,'[1]各门店员工动销考核（10.16）'!$D:$F,3,0)</f>
        <v>城中片区</v>
      </c>
      <c r="E22" s="8" t="s">
        <v>690</v>
      </c>
      <c r="F22" s="6"/>
    </row>
    <row r="23" spans="1:6">
      <c r="A23" s="3">
        <v>22</v>
      </c>
      <c r="B23" s="7">
        <v>585</v>
      </c>
      <c r="C23" s="8" t="s">
        <v>712</v>
      </c>
      <c r="D23" s="8" t="str">
        <f>VLOOKUP(B23,'[1]各门店员工动销考核（10.16）'!$D:$F,3,0)</f>
        <v>西北片区</v>
      </c>
      <c r="E23" s="8" t="s">
        <v>693</v>
      </c>
      <c r="F23" s="6"/>
    </row>
    <row r="24" spans="1:6">
      <c r="A24" s="3">
        <v>23</v>
      </c>
      <c r="B24" s="7">
        <v>723</v>
      </c>
      <c r="C24" s="8" t="s">
        <v>713</v>
      </c>
      <c r="D24" s="8" t="str">
        <f>VLOOKUP(B24,'[1]各门店员工动销考核（10.16）'!$D:$F,3,0)</f>
        <v>城中片区</v>
      </c>
      <c r="E24" s="8" t="s">
        <v>690</v>
      </c>
      <c r="F24" s="6"/>
    </row>
    <row r="25" spans="1:6">
      <c r="A25" s="3">
        <v>24</v>
      </c>
      <c r="B25" s="7">
        <v>724</v>
      </c>
      <c r="C25" s="8" t="s">
        <v>714</v>
      </c>
      <c r="D25" s="8" t="str">
        <f>VLOOKUP(B25,'[1]各门店员工动销考核（10.16）'!$D:$F,3,0)</f>
        <v>东南片区</v>
      </c>
      <c r="E25" s="8" t="s">
        <v>690</v>
      </c>
      <c r="F25" s="6"/>
    </row>
    <row r="26" spans="1:6">
      <c r="A26" s="3">
        <v>25</v>
      </c>
      <c r="B26" s="7">
        <v>753</v>
      </c>
      <c r="C26" s="8" t="s">
        <v>715</v>
      </c>
      <c r="D26" s="8" t="str">
        <f>VLOOKUP(B26,'[1]各门店员工动销考核（10.16）'!$D:$F,3,0)</f>
        <v>东南片区</v>
      </c>
      <c r="E26" s="8" t="s">
        <v>690</v>
      </c>
      <c r="F26" s="6"/>
    </row>
    <row r="27" spans="1:6">
      <c r="A27" s="3">
        <v>26</v>
      </c>
      <c r="B27" s="7">
        <v>103639</v>
      </c>
      <c r="C27" s="8" t="s">
        <v>716</v>
      </c>
      <c r="D27" s="8" t="str">
        <f>VLOOKUP(B27,'[1]各门店员工动销考核（10.16）'!$D:$F,3,0)</f>
        <v>东南片区</v>
      </c>
      <c r="E27" s="8" t="s">
        <v>690</v>
      </c>
      <c r="F27" s="6"/>
    </row>
    <row r="28" spans="1:6">
      <c r="A28" s="3">
        <v>27</v>
      </c>
      <c r="B28" s="7">
        <v>594</v>
      </c>
      <c r="C28" s="8" t="s">
        <v>717</v>
      </c>
      <c r="D28" s="8" t="str">
        <f>VLOOKUP(B28,'[1]各门店员工动销考核（10.16）'!$D:$F,3,0)</f>
        <v>大邑片区</v>
      </c>
      <c r="E28" s="8" t="s">
        <v>690</v>
      </c>
      <c r="F28" s="6"/>
    </row>
    <row r="29" spans="1:6">
      <c r="A29" s="3">
        <v>28</v>
      </c>
      <c r="B29" s="7">
        <v>102564</v>
      </c>
      <c r="C29" s="8" t="s">
        <v>718</v>
      </c>
      <c r="D29" s="8" t="str">
        <f>VLOOKUP(B29,'[1]各门店员工动销考核（10.16）'!$D:$F,3,0)</f>
        <v>邛崃片区</v>
      </c>
      <c r="E29" s="8" t="s">
        <v>690</v>
      </c>
      <c r="F29" s="6"/>
    </row>
    <row r="30" spans="1:6">
      <c r="A30" s="3">
        <v>29</v>
      </c>
      <c r="B30" s="7">
        <v>514</v>
      </c>
      <c r="C30" s="8" t="s">
        <v>719</v>
      </c>
      <c r="D30" s="8" t="str">
        <f>VLOOKUP(B30,'[1]各门店员工动销考核（10.16）'!$D:$F,3,0)</f>
        <v>新津片区</v>
      </c>
      <c r="E30" s="8" t="s">
        <v>690</v>
      </c>
      <c r="F30" s="6"/>
    </row>
    <row r="31" spans="1:6">
      <c r="A31" s="3">
        <v>30</v>
      </c>
      <c r="B31" s="7">
        <v>101453</v>
      </c>
      <c r="C31" s="8" t="s">
        <v>720</v>
      </c>
      <c r="D31" s="8" t="str">
        <f>VLOOKUP(B31,'[1]各门店员工动销考核（10.16）'!$D:$F,3,0)</f>
        <v>城郊二片</v>
      </c>
      <c r="E31" s="8" t="s">
        <v>690</v>
      </c>
      <c r="F31" s="6"/>
    </row>
    <row r="32" spans="1:6">
      <c r="A32" s="3">
        <v>31</v>
      </c>
      <c r="B32" s="7">
        <v>104428</v>
      </c>
      <c r="C32" s="8" t="s">
        <v>721</v>
      </c>
      <c r="D32" s="8" t="str">
        <f>VLOOKUP(B32,'[1]各门店员工动销考核（10.16）'!$D:$F,3,0)</f>
        <v>城郊二片</v>
      </c>
      <c r="E32" s="8" t="s">
        <v>690</v>
      </c>
      <c r="F32" s="6"/>
    </row>
    <row r="33" spans="1:6">
      <c r="A33" s="3">
        <v>32</v>
      </c>
      <c r="B33" s="7">
        <v>349</v>
      </c>
      <c r="C33" s="8" t="s">
        <v>722</v>
      </c>
      <c r="D33" s="8" t="str">
        <f>VLOOKUP(B33,'[1]各门店员工动销考核（10.16）'!$D:$F,3,0)</f>
        <v>城中片区</v>
      </c>
      <c r="E33" s="8" t="s">
        <v>690</v>
      </c>
      <c r="F33" s="6"/>
    </row>
    <row r="34" spans="1:6">
      <c r="A34" s="3">
        <v>33</v>
      </c>
      <c r="B34" s="7">
        <v>355</v>
      </c>
      <c r="C34" s="8" t="s">
        <v>723</v>
      </c>
      <c r="D34" s="8" t="str">
        <f>VLOOKUP(B34,'[1]各门店员工动销考核（10.16）'!$D:$F,3,0)</f>
        <v>城中片区</v>
      </c>
      <c r="E34" s="8" t="s">
        <v>693</v>
      </c>
      <c r="F34" s="6"/>
    </row>
    <row r="35" spans="1:6">
      <c r="A35" s="3">
        <v>34</v>
      </c>
      <c r="B35" s="7">
        <v>373</v>
      </c>
      <c r="C35" s="8" t="s">
        <v>724</v>
      </c>
      <c r="D35" s="8" t="str">
        <f>VLOOKUP(B35,'[1]各门店员工动销考核（10.16）'!$D:$F,3,0)</f>
        <v>城中片区</v>
      </c>
      <c r="E35" s="8" t="s">
        <v>690</v>
      </c>
      <c r="F35" s="6"/>
    </row>
    <row r="36" spans="1:6">
      <c r="A36" s="3">
        <v>35</v>
      </c>
      <c r="B36" s="7">
        <v>387</v>
      </c>
      <c r="C36" s="8" t="s">
        <v>725</v>
      </c>
      <c r="D36" s="8" t="str">
        <f>VLOOKUP(B36,'[1]各门店员工动销考核（10.16）'!$D:$F,3,0)</f>
        <v>东南片区</v>
      </c>
      <c r="E36" s="8" t="s">
        <v>690</v>
      </c>
      <c r="F36" s="6"/>
    </row>
    <row r="37" spans="1:6">
      <c r="A37" s="3">
        <v>36</v>
      </c>
      <c r="B37" s="7">
        <v>546</v>
      </c>
      <c r="C37" s="8" t="s">
        <v>726</v>
      </c>
      <c r="D37" s="8" t="str">
        <f>VLOOKUP(B37,'[1]各门店员工动销考核（10.16）'!$D:$F,3,0)</f>
        <v>东南片区</v>
      </c>
      <c r="E37" s="8" t="s">
        <v>690</v>
      </c>
      <c r="F37" s="6"/>
    </row>
    <row r="38" spans="1:6">
      <c r="A38" s="3">
        <v>37</v>
      </c>
      <c r="B38" s="7">
        <v>102935</v>
      </c>
      <c r="C38" s="8" t="s">
        <v>727</v>
      </c>
      <c r="D38" s="8" t="str">
        <f>VLOOKUP(B38,'[1]各门店员工动销考核（10.16）'!$D:$F,3,0)</f>
        <v>城中片区</v>
      </c>
      <c r="E38" s="8" t="s">
        <v>690</v>
      </c>
      <c r="F38" s="6"/>
    </row>
    <row r="39" spans="1:6">
      <c r="A39" s="3">
        <v>38</v>
      </c>
      <c r="B39" s="7">
        <v>106399</v>
      </c>
      <c r="C39" s="8" t="s">
        <v>728</v>
      </c>
      <c r="D39" s="8" t="str">
        <f>VLOOKUP(B39,'[1]各门店员工动销考核（10.16）'!$D:$F,3,0)</f>
        <v>西北片区</v>
      </c>
      <c r="E39" s="8" t="s">
        <v>690</v>
      </c>
      <c r="F39" s="6"/>
    </row>
    <row r="40" spans="1:6">
      <c r="A40" s="3">
        <v>39</v>
      </c>
      <c r="B40" s="7">
        <v>106568</v>
      </c>
      <c r="C40" s="8" t="s">
        <v>729</v>
      </c>
      <c r="D40" s="8" t="str">
        <f>VLOOKUP(B40,'[1]各门店员工动销考核（10.16）'!$D:$F,3,0)</f>
        <v>东南片区</v>
      </c>
      <c r="E40" s="8" t="s">
        <v>693</v>
      </c>
      <c r="F40" s="6"/>
    </row>
    <row r="41" spans="1:6">
      <c r="A41" s="3">
        <v>40</v>
      </c>
      <c r="B41" s="7">
        <v>106569</v>
      </c>
      <c r="C41" s="8" t="s">
        <v>730</v>
      </c>
      <c r="D41" s="8" t="str">
        <f>VLOOKUP(B41,'[1]各门店员工动销考核（10.16）'!$D:$F,3,0)</f>
        <v>西北片区</v>
      </c>
      <c r="E41" s="8" t="s">
        <v>690</v>
      </c>
      <c r="F41" s="6"/>
    </row>
    <row r="42" spans="1:6">
      <c r="A42" s="3">
        <v>41</v>
      </c>
      <c r="B42" s="7">
        <v>704</v>
      </c>
      <c r="C42" s="8" t="s">
        <v>731</v>
      </c>
      <c r="D42" s="8" t="str">
        <f>VLOOKUP(B42,'[1]各门店员工动销考核（10.16）'!$D:$F,3,0)</f>
        <v>城郊二片</v>
      </c>
      <c r="E42" s="8" t="s">
        <v>690</v>
      </c>
      <c r="F42" s="6"/>
    </row>
    <row r="43" spans="1:6">
      <c r="A43" s="3">
        <v>42</v>
      </c>
      <c r="B43" s="7">
        <v>706</v>
      </c>
      <c r="C43" s="8" t="s">
        <v>732</v>
      </c>
      <c r="D43" s="8" t="str">
        <f>VLOOKUP(B43,'[1]各门店员工动销考核（10.16）'!$D:$F,3,0)</f>
        <v>城郊二片</v>
      </c>
      <c r="E43" s="8" t="s">
        <v>690</v>
      </c>
      <c r="F43" s="6"/>
    </row>
    <row r="44" spans="1:6">
      <c r="A44" s="3">
        <v>43</v>
      </c>
      <c r="B44" s="7">
        <v>710</v>
      </c>
      <c r="C44" s="8" t="s">
        <v>733</v>
      </c>
      <c r="D44" s="8" t="str">
        <f>VLOOKUP(B44,'[1]各门店员工动销考核（10.16）'!$D:$F,3,0)</f>
        <v>城郊二片</v>
      </c>
      <c r="E44" s="8" t="s">
        <v>690</v>
      </c>
      <c r="F44" s="6"/>
    </row>
    <row r="45" spans="1:6">
      <c r="A45" s="3">
        <v>44</v>
      </c>
      <c r="B45" s="7">
        <v>713</v>
      </c>
      <c r="C45" s="8" t="s">
        <v>734</v>
      </c>
      <c r="D45" s="8" t="str">
        <f>VLOOKUP(B45,'[1]各门店员工动销考核（10.16）'!$D:$F,3,0)</f>
        <v>城郊二片</v>
      </c>
      <c r="E45" s="8" t="s">
        <v>690</v>
      </c>
      <c r="F45" s="6"/>
    </row>
    <row r="46" spans="1:6">
      <c r="A46" s="3">
        <v>45</v>
      </c>
      <c r="B46" s="7">
        <v>107658</v>
      </c>
      <c r="C46" s="8" t="s">
        <v>735</v>
      </c>
      <c r="D46" s="8" t="str">
        <f>VLOOKUP(B46,'[1]各门店员工动销考核（10.16）'!$D:$F,3,0)</f>
        <v>西北片区</v>
      </c>
      <c r="E46" s="8" t="s">
        <v>693</v>
      </c>
      <c r="F46" s="6"/>
    </row>
    <row r="47" spans="1:6">
      <c r="A47" s="3">
        <v>46</v>
      </c>
      <c r="B47" s="7">
        <v>717</v>
      </c>
      <c r="C47" s="8" t="s">
        <v>736</v>
      </c>
      <c r="D47" s="8" t="str">
        <f>VLOOKUP(B47,'[1]各门店员工动销考核（10.16）'!$D:$F,3,0)</f>
        <v>大邑片区</v>
      </c>
      <c r="E47" s="8" t="s">
        <v>690</v>
      </c>
      <c r="F47" s="6"/>
    </row>
    <row r="48" spans="1:6">
      <c r="A48" s="3">
        <v>47</v>
      </c>
      <c r="B48" s="7">
        <v>721</v>
      </c>
      <c r="C48" s="8" t="s">
        <v>737</v>
      </c>
      <c r="D48" s="8" t="str">
        <f>VLOOKUP(B48,'[1]各门店员工动销考核（10.16）'!$D:$F,3,0)</f>
        <v>邛崃片区</v>
      </c>
      <c r="E48" s="8" t="s">
        <v>690</v>
      </c>
      <c r="F48" s="6"/>
    </row>
    <row r="49" spans="1:6">
      <c r="A49" s="3">
        <v>48</v>
      </c>
      <c r="B49" s="7">
        <v>367</v>
      </c>
      <c r="C49" s="8" t="s">
        <v>738</v>
      </c>
      <c r="D49" s="8" t="str">
        <f>VLOOKUP(B49,'[1]各门店员工动销考核（10.16）'!$D:$F,3,0)</f>
        <v>城郊二片</v>
      </c>
      <c r="E49" s="8" t="s">
        <v>690</v>
      </c>
      <c r="F49" s="6"/>
    </row>
    <row r="50" spans="1:6">
      <c r="A50" s="3">
        <v>49</v>
      </c>
      <c r="B50" s="7">
        <v>56</v>
      </c>
      <c r="C50" s="8" t="s">
        <v>739</v>
      </c>
      <c r="D50" s="8" t="str">
        <f>VLOOKUP(B50,'[1]各门店员工动销考核（10.16）'!$D:$F,3,0)</f>
        <v>城郊二片</v>
      </c>
      <c r="E50" s="8" t="s">
        <v>693</v>
      </c>
      <c r="F50" s="6"/>
    </row>
    <row r="51" spans="1:6">
      <c r="A51" s="3">
        <v>50</v>
      </c>
      <c r="B51" s="7">
        <v>357</v>
      </c>
      <c r="C51" s="8" t="s">
        <v>740</v>
      </c>
      <c r="D51" s="8" t="str">
        <f>VLOOKUP(B51,'[1]各门店员工动销考核（10.16）'!$D:$F,3,0)</f>
        <v>西北片区</v>
      </c>
      <c r="E51" s="8" t="s">
        <v>690</v>
      </c>
      <c r="F51" s="6"/>
    </row>
    <row r="52" spans="1:6">
      <c r="A52" s="3">
        <v>51</v>
      </c>
      <c r="B52" s="7">
        <v>377</v>
      </c>
      <c r="C52" s="8" t="s">
        <v>741</v>
      </c>
      <c r="D52" s="8" t="str">
        <f>VLOOKUP(B52,'[1]各门店员工动销考核（10.16）'!$D:$F,3,0)</f>
        <v>东南片区</v>
      </c>
      <c r="E52" s="8" t="s">
        <v>690</v>
      </c>
      <c r="F52" s="6"/>
    </row>
    <row r="53" spans="1:6">
      <c r="A53" s="3">
        <v>52</v>
      </c>
      <c r="B53" s="7">
        <v>570</v>
      </c>
      <c r="C53" s="8" t="s">
        <v>742</v>
      </c>
      <c r="D53" s="8" t="str">
        <f>VLOOKUP(B53,'[1]各门店员工动销考核（10.16）'!$D:$F,3,0)</f>
        <v>西北片区</v>
      </c>
      <c r="E53" s="8" t="s">
        <v>690</v>
      </c>
      <c r="F53" s="6"/>
    </row>
    <row r="54" spans="1:6">
      <c r="A54" s="3">
        <v>53</v>
      </c>
      <c r="B54" s="7">
        <v>399</v>
      </c>
      <c r="C54" s="8" t="s">
        <v>743</v>
      </c>
      <c r="D54" s="8" t="str">
        <f>VLOOKUP(B54,'[1]各门店员工动销考核（10.16）'!$D:$F,3,0)</f>
        <v>东南片区</v>
      </c>
      <c r="E54" s="8" t="s">
        <v>690</v>
      </c>
      <c r="F54" s="6"/>
    </row>
    <row r="55" spans="1:6">
      <c r="A55" s="3">
        <v>54</v>
      </c>
      <c r="B55" s="7">
        <v>581</v>
      </c>
      <c r="C55" s="8" t="s">
        <v>744</v>
      </c>
      <c r="D55" s="8" t="str">
        <f>VLOOKUP(B55,'[1]各门店员工动销考核（10.16）'!$D:$F,3,0)</f>
        <v>西北片区</v>
      </c>
      <c r="E55" s="8" t="s">
        <v>690</v>
      </c>
      <c r="F55" s="6"/>
    </row>
    <row r="56" spans="1:6">
      <c r="A56" s="3">
        <v>55</v>
      </c>
      <c r="B56" s="7">
        <v>737</v>
      </c>
      <c r="C56" s="8" t="s">
        <v>745</v>
      </c>
      <c r="D56" s="8" t="str">
        <f>VLOOKUP(B56,'[1]各门店员工动销考核（10.16）'!$D:$F,3,0)</f>
        <v>东南片区</v>
      </c>
      <c r="E56" s="8" t="s">
        <v>690</v>
      </c>
      <c r="F56" s="6"/>
    </row>
    <row r="57" spans="1:6">
      <c r="A57" s="3">
        <v>56</v>
      </c>
      <c r="B57" s="7">
        <v>102478</v>
      </c>
      <c r="C57" s="8" t="s">
        <v>746</v>
      </c>
      <c r="D57" s="8" t="str">
        <f>VLOOKUP(B57,'[1]各门店员工动销考核（10.16）'!$D:$F,3,0)</f>
        <v>城中片区</v>
      </c>
      <c r="E57" s="8" t="s">
        <v>690</v>
      </c>
      <c r="F57" s="6"/>
    </row>
    <row r="58" spans="1:6">
      <c r="A58" s="3">
        <v>57</v>
      </c>
      <c r="B58" s="7">
        <v>104429</v>
      </c>
      <c r="C58" s="8" t="s">
        <v>747</v>
      </c>
      <c r="D58" s="8" t="str">
        <f>VLOOKUP(B58,'[1]各门店员工动销考核（10.16）'!$D:$F,3,0)</f>
        <v>西北片区</v>
      </c>
      <c r="E58" s="8" t="s">
        <v>690</v>
      </c>
      <c r="F58" s="6"/>
    </row>
    <row r="59" spans="1:6">
      <c r="A59" s="3">
        <v>58</v>
      </c>
      <c r="B59" s="7">
        <v>103199</v>
      </c>
      <c r="C59" s="8" t="s">
        <v>748</v>
      </c>
      <c r="D59" s="8" t="str">
        <f>VLOOKUP(B59,'[1]各门店员工动销考核（10.16）'!$D:$F,3,0)</f>
        <v>西北片区</v>
      </c>
      <c r="E59" s="8" t="s">
        <v>690</v>
      </c>
      <c r="F59" s="6"/>
    </row>
    <row r="60" spans="1:6">
      <c r="A60" s="3">
        <v>59</v>
      </c>
      <c r="B60" s="7">
        <v>106066</v>
      </c>
      <c r="C60" s="8" t="s">
        <v>749</v>
      </c>
      <c r="D60" s="8" t="s">
        <v>47</v>
      </c>
      <c r="E60" s="8" t="s">
        <v>693</v>
      </c>
      <c r="F60" s="6"/>
    </row>
    <row r="61" spans="1:6">
      <c r="A61" s="3">
        <v>60</v>
      </c>
      <c r="B61" s="7">
        <v>106485</v>
      </c>
      <c r="C61" s="8" t="s">
        <v>750</v>
      </c>
      <c r="D61" s="8" t="str">
        <f>VLOOKUP(B61,'[1]各门店员工动销考核（10.16）'!$D:$F,3,0)</f>
        <v>东南片区</v>
      </c>
      <c r="E61" s="8" t="s">
        <v>690</v>
      </c>
      <c r="F61" s="6"/>
    </row>
    <row r="62" spans="1:6">
      <c r="A62" s="3">
        <v>61</v>
      </c>
      <c r="B62" s="7">
        <v>107728</v>
      </c>
      <c r="C62" s="8" t="s">
        <v>751</v>
      </c>
      <c r="D62" s="8" t="str">
        <f>VLOOKUP(B62,'[1]各门店员工动销考核（10.16）'!$D:$F,3,0)</f>
        <v>大邑片区</v>
      </c>
      <c r="E62" s="8" t="s">
        <v>693</v>
      </c>
      <c r="F62" s="6"/>
    </row>
    <row r="63" spans="1:6">
      <c r="A63" s="3">
        <v>62</v>
      </c>
      <c r="B63" s="7">
        <v>747</v>
      </c>
      <c r="C63" s="8" t="s">
        <v>752</v>
      </c>
      <c r="D63" s="8" t="str">
        <f>VLOOKUP(B63,'[1]各门店员工动销考核（10.16）'!$D:$F,3,0)</f>
        <v>城中片区</v>
      </c>
      <c r="E63" s="8" t="s">
        <v>690</v>
      </c>
      <c r="F63" s="6"/>
    </row>
    <row r="64" spans="1:6">
      <c r="A64" s="3">
        <v>63</v>
      </c>
      <c r="B64" s="7">
        <v>371</v>
      </c>
      <c r="C64" s="8" t="s">
        <v>753</v>
      </c>
      <c r="D64" s="8" t="str">
        <f>VLOOKUP(B64,'[1]各门店员工动销考核（10.16）'!$D:$F,3,0)</f>
        <v>新津片区</v>
      </c>
      <c r="E64" s="8" t="s">
        <v>690</v>
      </c>
      <c r="F64" s="6"/>
    </row>
    <row r="65" spans="1:6">
      <c r="A65" s="3">
        <v>64</v>
      </c>
      <c r="B65" s="7">
        <v>337</v>
      </c>
      <c r="C65" s="8" t="s">
        <v>754</v>
      </c>
      <c r="D65" s="8" t="str">
        <f>VLOOKUP(B65,'[1]各门店员工动销考核（10.16）'!$D:$F,3,0)</f>
        <v>城中片区</v>
      </c>
      <c r="E65" s="8" t="s">
        <v>693</v>
      </c>
      <c r="F65" s="6"/>
    </row>
    <row r="66" spans="1:6">
      <c r="A66" s="3">
        <v>65</v>
      </c>
      <c r="B66" s="7">
        <v>359</v>
      </c>
      <c r="C66" s="8" t="s">
        <v>755</v>
      </c>
      <c r="D66" s="8" t="str">
        <f>VLOOKUP(B66,'[1]各门店员工动销考核（10.16）'!$D:$F,3,0)</f>
        <v>西北片区</v>
      </c>
      <c r="E66" s="8" t="s">
        <v>690</v>
      </c>
      <c r="F66" s="6"/>
    </row>
    <row r="67" spans="1:6">
      <c r="A67" s="3">
        <v>66</v>
      </c>
      <c r="B67" s="7">
        <v>545</v>
      </c>
      <c r="C67" s="8" t="s">
        <v>756</v>
      </c>
      <c r="D67" s="8" t="str">
        <f>VLOOKUP(B67,'[1]各门店员工动销考核（10.16）'!$D:$F,3,0)</f>
        <v>东南片区</v>
      </c>
      <c r="E67" s="8" t="s">
        <v>690</v>
      </c>
      <c r="F67" s="6"/>
    </row>
    <row r="68" spans="1:6">
      <c r="A68" s="3">
        <v>67</v>
      </c>
      <c r="B68" s="7">
        <v>707</v>
      </c>
      <c r="C68" s="8" t="s">
        <v>757</v>
      </c>
      <c r="D68" s="8" t="str">
        <f>VLOOKUP(B68,'[1]各门店员工动销考核（10.16）'!$D:$F,3,0)</f>
        <v>东南片区</v>
      </c>
      <c r="E68" s="8" t="s">
        <v>690</v>
      </c>
      <c r="F68" s="6"/>
    </row>
    <row r="69" spans="1:6">
      <c r="A69" s="3">
        <v>68</v>
      </c>
      <c r="B69" s="7">
        <v>598</v>
      </c>
      <c r="C69" s="8" t="s">
        <v>758</v>
      </c>
      <c r="D69" s="8" t="str">
        <f>VLOOKUP(B69,'[1]各门店员工动销考核（10.16）'!$D:$F,3,0)</f>
        <v>东南片区</v>
      </c>
      <c r="E69" s="8" t="s">
        <v>693</v>
      </c>
      <c r="F69" s="6"/>
    </row>
    <row r="70" spans="1:6">
      <c r="A70" s="3">
        <v>69</v>
      </c>
      <c r="B70" s="7">
        <v>745</v>
      </c>
      <c r="C70" s="8" t="s">
        <v>759</v>
      </c>
      <c r="D70" s="8" t="str">
        <f>VLOOKUP(B70,'[1]各门店员工动销考核（10.16）'!$D:$F,3,0)</f>
        <v>西北片区</v>
      </c>
      <c r="E70" s="8" t="s">
        <v>690</v>
      </c>
      <c r="F70" s="6"/>
    </row>
    <row r="71" spans="1:6">
      <c r="A71" s="3">
        <v>70</v>
      </c>
      <c r="B71" s="7">
        <v>104430</v>
      </c>
      <c r="C71" s="8" t="s">
        <v>760</v>
      </c>
      <c r="D71" s="8" t="str">
        <f>VLOOKUP(B71,'[1]各门店员工动销考核（10.16）'!$D:$F,3,0)</f>
        <v>东南片区</v>
      </c>
      <c r="E71" s="8" t="s">
        <v>690</v>
      </c>
      <c r="F71" s="6"/>
    </row>
    <row r="72" spans="1:6">
      <c r="A72" s="3">
        <v>71</v>
      </c>
      <c r="B72" s="7">
        <v>102479</v>
      </c>
      <c r="C72" s="8" t="s">
        <v>761</v>
      </c>
      <c r="D72" s="8" t="str">
        <f>VLOOKUP(B72,'[1]各门店员工动销考核（10.16）'!$D:$F,3,0)</f>
        <v>城中片区</v>
      </c>
      <c r="E72" s="8" t="s">
        <v>690</v>
      </c>
      <c r="F72" s="6"/>
    </row>
    <row r="73" spans="1:6">
      <c r="A73" s="3">
        <v>72</v>
      </c>
      <c r="B73" s="7">
        <v>743</v>
      </c>
      <c r="C73" s="8" t="s">
        <v>762</v>
      </c>
      <c r="D73" s="8" t="str">
        <f>VLOOKUP(B73,'[1]各门店员工动销考核（10.16）'!$D:$F,3,0)</f>
        <v>东南片区</v>
      </c>
      <c r="E73" s="8" t="s">
        <v>690</v>
      </c>
      <c r="F73" s="6"/>
    </row>
    <row r="74" spans="1:6">
      <c r="A74" s="3">
        <v>73</v>
      </c>
      <c r="B74" s="7">
        <v>718</v>
      </c>
      <c r="C74" s="8" t="s">
        <v>763</v>
      </c>
      <c r="D74" s="8" t="str">
        <f>VLOOKUP(B74,'[1]各门店员工动销考核（10.16）'!$D:$F,3,0)</f>
        <v>城中片区</v>
      </c>
      <c r="E74" s="8" t="s">
        <v>690</v>
      </c>
      <c r="F74" s="6"/>
    </row>
    <row r="75" spans="1:6">
      <c r="A75" s="3">
        <v>74</v>
      </c>
      <c r="B75" s="7">
        <v>573</v>
      </c>
      <c r="C75" s="8" t="s">
        <v>764</v>
      </c>
      <c r="D75" s="8" t="str">
        <f>VLOOKUP(B75,'[1]各门店员工动销考核（10.16）'!$D:$F,3,0)</f>
        <v>东南片区</v>
      </c>
      <c r="E75" s="8" t="s">
        <v>690</v>
      </c>
      <c r="F75" s="6"/>
    </row>
    <row r="76" spans="1:6">
      <c r="A76" s="3">
        <v>75</v>
      </c>
      <c r="B76" s="7">
        <v>591</v>
      </c>
      <c r="C76" s="8" t="s">
        <v>765</v>
      </c>
      <c r="D76" s="8" t="str">
        <f>VLOOKUP(B76,'[1]各门店员工动销考核（10.16）'!$D:$F,3,0)</f>
        <v>邛崃片区</v>
      </c>
      <c r="E76" s="8" t="s">
        <v>690</v>
      </c>
      <c r="F76" s="6"/>
    </row>
    <row r="77" spans="1:6">
      <c r="A77" s="3">
        <v>76</v>
      </c>
      <c r="B77" s="7">
        <v>307</v>
      </c>
      <c r="C77" s="8" t="s">
        <v>766</v>
      </c>
      <c r="D77" s="8" t="str">
        <f>VLOOKUP(B77,'[1]各门店员工动销考核（10.16）'!$D:$F,3,0)</f>
        <v>旗舰片区</v>
      </c>
      <c r="E77" s="8" t="s">
        <v>693</v>
      </c>
      <c r="F77" s="6"/>
    </row>
    <row r="78" spans="1:6">
      <c r="A78" s="3">
        <v>77</v>
      </c>
      <c r="B78" s="7">
        <v>343</v>
      </c>
      <c r="C78" s="8" t="s">
        <v>767</v>
      </c>
      <c r="D78" s="8" t="str">
        <f>VLOOKUP(B78,'[1]各门店员工动销考核（10.16）'!$D:$F,3,0)</f>
        <v>西北片区</v>
      </c>
      <c r="E78" s="8" t="s">
        <v>690</v>
      </c>
      <c r="F78" s="6"/>
    </row>
    <row r="79" spans="1:6">
      <c r="A79" s="3">
        <v>78</v>
      </c>
      <c r="B79" s="7">
        <v>379</v>
      </c>
      <c r="C79" s="8" t="s">
        <v>768</v>
      </c>
      <c r="D79" s="8" t="str">
        <f>VLOOKUP(B79,'[1]各门店员工动销考核（10.16）'!$D:$F,3,0)</f>
        <v>西北片区</v>
      </c>
      <c r="E79" s="8" t="s">
        <v>690</v>
      </c>
      <c r="F79" s="6"/>
    </row>
    <row r="80" spans="1:6">
      <c r="A80" s="3">
        <v>79</v>
      </c>
      <c r="B80" s="7">
        <v>513</v>
      </c>
      <c r="C80" s="8" t="s">
        <v>769</v>
      </c>
      <c r="D80" s="8" t="str">
        <f>VLOOKUP(B80,'[1]各门店员工动销考核（10.16）'!$D:$F,3,0)</f>
        <v>西北片区</v>
      </c>
      <c r="E80" s="8" t="s">
        <v>690</v>
      </c>
      <c r="F80" s="6"/>
    </row>
    <row r="81" spans="1:6">
      <c r="A81" s="3">
        <v>80</v>
      </c>
      <c r="B81" s="7">
        <v>752</v>
      </c>
      <c r="C81" s="8" t="s">
        <v>770</v>
      </c>
      <c r="D81" s="8" t="str">
        <f>VLOOKUP(B81,'[1]各门店员工动销考核（10.16）'!$D:$F,3,0)</f>
        <v>西北片区</v>
      </c>
      <c r="E81" s="8" t="s">
        <v>690</v>
      </c>
      <c r="F81" s="6"/>
    </row>
    <row r="82" spans="1:6">
      <c r="A82" s="3">
        <v>81</v>
      </c>
      <c r="B82" s="7">
        <v>741</v>
      </c>
      <c r="C82" s="8" t="s">
        <v>771</v>
      </c>
      <c r="D82" s="8" t="str">
        <f>VLOOKUP(B82,'[1]各门店员工动销考核（10.16）'!$D:$F,3,0)</f>
        <v>西北片区</v>
      </c>
      <c r="E82" s="8" t="s">
        <v>693</v>
      </c>
      <c r="F82" s="6"/>
    </row>
    <row r="83" spans="1:6">
      <c r="A83" s="3">
        <v>82</v>
      </c>
      <c r="B83" s="7">
        <v>740</v>
      </c>
      <c r="C83" s="8" t="s">
        <v>772</v>
      </c>
      <c r="D83" s="8" t="str">
        <f>VLOOKUP(B83,'[1]各门店员工动销考核（10.16）'!$D:$F,3,0)</f>
        <v>东南片区</v>
      </c>
      <c r="E83" s="8" t="s">
        <v>690</v>
      </c>
      <c r="F83" s="6"/>
    </row>
    <row r="84" spans="1:6">
      <c r="A84" s="3">
        <v>83</v>
      </c>
      <c r="B84" s="7">
        <v>105396</v>
      </c>
      <c r="C84" s="8" t="s">
        <v>773</v>
      </c>
      <c r="D84" s="8" t="str">
        <f>VLOOKUP(B84,'[1]各门店员工动销考核（10.16）'!$D:$F,3,0)</f>
        <v>东南片区</v>
      </c>
      <c r="E84" s="8" t="s">
        <v>690</v>
      </c>
      <c r="F84" s="6"/>
    </row>
    <row r="85" spans="1:6">
      <c r="A85" s="3">
        <v>84</v>
      </c>
      <c r="B85" s="7">
        <v>106865</v>
      </c>
      <c r="C85" s="8" t="s">
        <v>774</v>
      </c>
      <c r="D85" s="8" t="str">
        <f>VLOOKUP(B85,'[1]各门店员工动销考核（10.16）'!$D:$F,3,0)</f>
        <v>城中片区</v>
      </c>
      <c r="E85" s="8" t="s">
        <v>690</v>
      </c>
      <c r="F85" s="6"/>
    </row>
    <row r="86" spans="1:6">
      <c r="A86" s="3">
        <v>85</v>
      </c>
      <c r="B86" s="7">
        <v>351</v>
      </c>
      <c r="C86" s="8" t="s">
        <v>775</v>
      </c>
      <c r="D86" s="8" t="str">
        <f>VLOOKUP(B86,'[1]各门店员工动销考核（10.16）'!$D:$F,3,0)</f>
        <v>城郊二片</v>
      </c>
      <c r="E86" s="8" t="s">
        <v>690</v>
      </c>
      <c r="F86" s="6"/>
    </row>
    <row r="87" spans="1:6">
      <c r="A87" s="3">
        <v>86</v>
      </c>
      <c r="B87" s="7">
        <v>738</v>
      </c>
      <c r="C87" s="8" t="s">
        <v>776</v>
      </c>
      <c r="D87" s="8" t="str">
        <f>VLOOKUP(B87,'[1]各门店员工动销考核（10.16）'!$D:$F,3,0)</f>
        <v>城郊二片</v>
      </c>
      <c r="E87" s="8" t="s">
        <v>690</v>
      </c>
      <c r="F87" s="6"/>
    </row>
    <row r="88" spans="1:6">
      <c r="A88" s="3">
        <v>87</v>
      </c>
      <c r="B88" s="7">
        <v>549</v>
      </c>
      <c r="C88" s="8" t="s">
        <v>777</v>
      </c>
      <c r="D88" s="8" t="str">
        <f>VLOOKUP(B88,'[1]各门店员工动销考核（10.16）'!$D:$F,3,0)</f>
        <v>大邑片区</v>
      </c>
      <c r="E88" s="8" t="s">
        <v>690</v>
      </c>
      <c r="F88" s="6"/>
    </row>
    <row r="89" spans="1:6">
      <c r="A89" s="3">
        <v>88</v>
      </c>
      <c r="B89" s="7">
        <v>716</v>
      </c>
      <c r="C89" s="8" t="s">
        <v>778</v>
      </c>
      <c r="D89" s="8" t="str">
        <f>VLOOKUP(B89,'[1]各门店员工动销考核（10.16）'!$D:$F,3,0)</f>
        <v>大邑片区</v>
      </c>
      <c r="E89" s="8" t="s">
        <v>693</v>
      </c>
      <c r="F89" s="6"/>
    </row>
    <row r="90" spans="1:6">
      <c r="A90" s="3">
        <v>89</v>
      </c>
      <c r="B90" s="7">
        <v>746</v>
      </c>
      <c r="C90" s="8" t="s">
        <v>779</v>
      </c>
      <c r="D90" s="8" t="str">
        <f>VLOOKUP(B90,'[1]各门店员工动销考核（10.16）'!$D:$F,3,0)</f>
        <v>大邑片区</v>
      </c>
      <c r="E90" s="8" t="s">
        <v>693</v>
      </c>
      <c r="F90" s="6"/>
    </row>
    <row r="91" spans="1:6">
      <c r="A91" s="3">
        <v>90</v>
      </c>
      <c r="B91" s="7">
        <v>732</v>
      </c>
      <c r="C91" s="8" t="s">
        <v>780</v>
      </c>
      <c r="D91" s="8" t="str">
        <f>VLOOKUP(B91,'[1]各门店员工动销考核（10.16）'!$D:$F,3,0)</f>
        <v>邛崃片区</v>
      </c>
      <c r="E91" s="8" t="s">
        <v>690</v>
      </c>
      <c r="F91" s="6"/>
    </row>
    <row r="92" spans="1:6">
      <c r="A92" s="3">
        <v>91</v>
      </c>
      <c r="B92" s="7">
        <v>754</v>
      </c>
      <c r="C92" s="8" t="s">
        <v>781</v>
      </c>
      <c r="D92" s="8" t="str">
        <f>VLOOKUP(B92,'[1]各门店员工动销考核（10.16）'!$D:$F,3,0)</f>
        <v>城郊二片</v>
      </c>
      <c r="E92" s="8" t="s">
        <v>693</v>
      </c>
      <c r="F92" s="6"/>
    </row>
    <row r="93" spans="1:6">
      <c r="A93" s="3">
        <v>92</v>
      </c>
      <c r="B93" s="7">
        <v>571</v>
      </c>
      <c r="C93" s="8" t="s">
        <v>782</v>
      </c>
      <c r="D93" s="8" t="str">
        <f>VLOOKUP(B93,'[1]各门店员工动销考核（10.16）'!$D:$F,3,0)</f>
        <v>东南片区</v>
      </c>
      <c r="E93" s="8" t="s">
        <v>690</v>
      </c>
      <c r="F93" s="6"/>
    </row>
    <row r="94" spans="1:6">
      <c r="A94" s="3">
        <v>93</v>
      </c>
      <c r="B94" s="7">
        <v>582</v>
      </c>
      <c r="C94" s="8" t="s">
        <v>783</v>
      </c>
      <c r="D94" s="8" t="str">
        <f>VLOOKUP(B94,'[1]各门店员工动销考核（10.16）'!$D:$F,3,0)</f>
        <v>西北片区</v>
      </c>
      <c r="E94" s="8" t="s">
        <v>690</v>
      </c>
      <c r="F94" s="6"/>
    </row>
    <row r="95" spans="1:6">
      <c r="A95" s="3">
        <v>94</v>
      </c>
      <c r="B95" s="7">
        <v>102934</v>
      </c>
      <c r="C95" s="8" t="s">
        <v>784</v>
      </c>
      <c r="D95" s="8" t="str">
        <f>VLOOKUP(B95,'[1]各门店员工动销考核（10.16）'!$D:$F,3,0)</f>
        <v>西北片区</v>
      </c>
      <c r="E95" s="8" t="s">
        <v>693</v>
      </c>
      <c r="F95" s="6"/>
    </row>
    <row r="96" spans="1:6">
      <c r="A96" s="3">
        <v>95</v>
      </c>
      <c r="B96" s="7">
        <v>102565</v>
      </c>
      <c r="C96" s="8" t="s">
        <v>785</v>
      </c>
      <c r="D96" s="8" t="str">
        <f>VLOOKUP(B96,'[1]各门店员工动销考核（10.16）'!$D:$F,3,0)</f>
        <v>西北片区</v>
      </c>
      <c r="E96" s="8" t="s">
        <v>690</v>
      </c>
      <c r="F96" s="6"/>
    </row>
    <row r="97" spans="1:6">
      <c r="A97" s="3">
        <v>96</v>
      </c>
      <c r="B97" s="7">
        <v>103198</v>
      </c>
      <c r="C97" s="8" t="s">
        <v>786</v>
      </c>
      <c r="D97" s="8" t="str">
        <f>VLOOKUP(B97,'[1]各门店员工动销考核（10.16）'!$D:$F,3,0)</f>
        <v>西北片区</v>
      </c>
      <c r="E97" s="8" t="s">
        <v>690</v>
      </c>
      <c r="F97" s="6"/>
    </row>
    <row r="98" spans="1:6">
      <c r="A98" s="3">
        <v>97</v>
      </c>
      <c r="B98" s="7">
        <v>105910</v>
      </c>
      <c r="C98" s="8" t="s">
        <v>787</v>
      </c>
      <c r="D98" s="8" t="str">
        <f>VLOOKUP(B98,'[1]各门店员工动销考核（10.16）'!$D:$F,3,0)</f>
        <v>东南片区</v>
      </c>
      <c r="E98" s="8" t="s">
        <v>693</v>
      </c>
      <c r="F98" s="6"/>
    </row>
    <row r="99" spans="1:6">
      <c r="A99" s="3">
        <v>98</v>
      </c>
      <c r="B99" s="7">
        <v>587</v>
      </c>
      <c r="C99" s="8" t="s">
        <v>788</v>
      </c>
      <c r="D99" s="8" t="str">
        <f>VLOOKUP(B99,'[1]各门店员工动销考核（10.16）'!$D:$F,3,0)</f>
        <v>城郊二片</v>
      </c>
      <c r="E99" s="8" t="s">
        <v>690</v>
      </c>
      <c r="F99" s="6"/>
    </row>
    <row r="100" spans="1:6">
      <c r="A100" s="3">
        <v>99</v>
      </c>
      <c r="B100" s="7">
        <v>539</v>
      </c>
      <c r="C100" s="8" t="s">
        <v>789</v>
      </c>
      <c r="D100" s="8" t="str">
        <f>VLOOKUP(B100,'[1]各门店员工动销考核（10.16）'!$D:$F,3,0)</f>
        <v>大邑片区</v>
      </c>
      <c r="E100" s="8" t="s">
        <v>690</v>
      </c>
      <c r="F100" s="6"/>
    </row>
    <row r="101" spans="1:6">
      <c r="A101" s="3">
        <v>100</v>
      </c>
      <c r="B101" s="7">
        <v>748</v>
      </c>
      <c r="C101" s="8" t="s">
        <v>790</v>
      </c>
      <c r="D101" s="8" t="str">
        <f>VLOOKUP(B101,'[1]各门店员工动销考核（10.16）'!$D:$F,3,0)</f>
        <v>大邑片区</v>
      </c>
      <c r="E101" s="8" t="s">
        <v>690</v>
      </c>
      <c r="F101" s="6"/>
    </row>
    <row r="102" spans="1:6">
      <c r="A102" s="3">
        <v>101</v>
      </c>
      <c r="B102" s="7">
        <v>341</v>
      </c>
      <c r="C102" s="8" t="s">
        <v>791</v>
      </c>
      <c r="D102" s="8" t="str">
        <f>VLOOKUP(B102,'[1]各门店员工动销考核（10.16）'!$D:$F,3,0)</f>
        <v>邛崃片区</v>
      </c>
      <c r="E102" s="8" t="s">
        <v>693</v>
      </c>
      <c r="F102" s="6"/>
    </row>
    <row r="103" spans="1:6">
      <c r="A103" s="3">
        <v>102</v>
      </c>
      <c r="B103" s="7">
        <v>385</v>
      </c>
      <c r="C103" s="8" t="s">
        <v>792</v>
      </c>
      <c r="D103" s="8" t="str">
        <f>VLOOKUP(B103,'[1]各门店员工动销考核（10.16）'!$D:$F,3,0)</f>
        <v>新津片区</v>
      </c>
      <c r="E103" s="8" t="s">
        <v>690</v>
      </c>
      <c r="F103" s="6"/>
    </row>
    <row r="104" spans="1:6">
      <c r="A104" s="3">
        <v>103</v>
      </c>
      <c r="B104" s="7">
        <v>578</v>
      </c>
      <c r="C104" s="8" t="s">
        <v>793</v>
      </c>
      <c r="D104" s="8" t="str">
        <f>VLOOKUP(B104,'[1]各门店员工动销考核（10.16）'!$D:$F,3,0)</f>
        <v>城中片区</v>
      </c>
      <c r="E104" s="8" t="s">
        <v>690</v>
      </c>
      <c r="F104" s="6"/>
    </row>
    <row r="105" spans="1:6">
      <c r="A105" s="3">
        <v>104</v>
      </c>
      <c r="B105" s="7">
        <v>365</v>
      </c>
      <c r="C105" s="8" t="s">
        <v>794</v>
      </c>
      <c r="D105" s="8" t="str">
        <f>VLOOKUP(B105,'[1]各门店员工动销考核（10.16）'!$D:$F,3,0)</f>
        <v>西北片区</v>
      </c>
      <c r="E105" s="8" t="s">
        <v>690</v>
      </c>
      <c r="F105" s="6"/>
    </row>
    <row r="106" spans="1:6">
      <c r="A106" s="3">
        <v>105</v>
      </c>
      <c r="B106" s="7">
        <v>511</v>
      </c>
      <c r="C106" s="8" t="s">
        <v>795</v>
      </c>
      <c r="D106" s="8" t="str">
        <f>VLOOKUP(B106,'[1]各门店员工动销考核（10.16）'!$D:$F,3,0)</f>
        <v>城中片区</v>
      </c>
      <c r="E106" s="8" t="s">
        <v>690</v>
      </c>
      <c r="F106" s="6"/>
    </row>
    <row r="107" spans="1:6">
      <c r="A107" s="3">
        <v>106</v>
      </c>
      <c r="B107" s="7">
        <v>517</v>
      </c>
      <c r="C107" s="8" t="s">
        <v>796</v>
      </c>
      <c r="D107" s="8" t="str">
        <f>VLOOKUP(B107,'[1]各门店员工动销考核（10.16）'!$D:$F,3,0)</f>
        <v>城中片区</v>
      </c>
      <c r="E107" s="8" t="s">
        <v>690</v>
      </c>
      <c r="F107" s="6"/>
    </row>
    <row r="108" spans="1:6">
      <c r="A108" s="3">
        <v>107</v>
      </c>
      <c r="B108" s="7">
        <v>727</v>
      </c>
      <c r="C108" s="8" t="s">
        <v>797</v>
      </c>
      <c r="D108" s="8" t="str">
        <f>VLOOKUP(B108,'[1]各门店员工动销考核（10.16）'!$D:$F,3,0)</f>
        <v>西北片区</v>
      </c>
      <c r="E108" s="8" t="s">
        <v>690</v>
      </c>
      <c r="F108" s="6"/>
    </row>
    <row r="109" spans="1:6">
      <c r="A109" s="3">
        <v>108</v>
      </c>
      <c r="B109" s="7">
        <v>105751</v>
      </c>
      <c r="C109" s="8" t="s">
        <v>798</v>
      </c>
      <c r="D109" s="8" t="str">
        <f>VLOOKUP(B109,'[1]各门店员工动销考核（10.16）'!$D:$F,3,0)</f>
        <v>东南片区</v>
      </c>
      <c r="E109" s="8" t="s">
        <v>693</v>
      </c>
      <c r="F109" s="6"/>
    </row>
    <row r="110" spans="1:6">
      <c r="A110" s="3">
        <v>109</v>
      </c>
      <c r="B110" s="8">
        <v>108277</v>
      </c>
      <c r="C110" s="5" t="s">
        <v>799</v>
      </c>
      <c r="D110" s="8" t="str">
        <f>VLOOKUP(B110,'[1]各门店员工动销考核（10.16）'!$D:$F,3,0)</f>
        <v>西北片区</v>
      </c>
      <c r="E110" s="8" t="s">
        <v>690</v>
      </c>
      <c r="F110" s="6"/>
    </row>
    <row r="111" spans="1:6">
      <c r="A111" s="3">
        <v>110</v>
      </c>
      <c r="B111" s="7">
        <v>308</v>
      </c>
      <c r="C111" s="8" t="s">
        <v>800</v>
      </c>
      <c r="D111" s="8" t="str">
        <f>VLOOKUP(B111,'[1]各门店员工动销考核（10.16）'!$D:$F,3,0)</f>
        <v>城中片区</v>
      </c>
      <c r="E111" s="8" t="s">
        <v>690</v>
      </c>
      <c r="F111" s="6"/>
    </row>
    <row r="112" spans="1:6">
      <c r="A112" s="3">
        <v>111</v>
      </c>
      <c r="B112" s="7">
        <v>107829</v>
      </c>
      <c r="C112" s="8" t="s">
        <v>801</v>
      </c>
      <c r="D112" s="8" t="str">
        <f>VLOOKUP(B112,'[1]各门店员工动销考核（10.16）'!$D:$F,3,0)</f>
        <v>城中片区</v>
      </c>
      <c r="E112" s="8" t="s">
        <v>693</v>
      </c>
      <c r="F112" s="6"/>
    </row>
    <row r="113" spans="1:6">
      <c r="A113" s="3">
        <v>112</v>
      </c>
      <c r="B113" s="7">
        <v>108656</v>
      </c>
      <c r="C113" s="8" t="s">
        <v>802</v>
      </c>
      <c r="D113" s="8" t="str">
        <f>VLOOKUP(B113,'[1]各门店员工动销考核（10.16）'!$D:$F,3,0)</f>
        <v>新津片区</v>
      </c>
      <c r="E113" s="8" t="s">
        <v>690</v>
      </c>
      <c r="F113" s="6"/>
    </row>
    <row r="114" spans="1:6">
      <c r="A114" s="3">
        <v>113</v>
      </c>
      <c r="B114" s="8">
        <v>750</v>
      </c>
      <c r="C114" s="5" t="s">
        <v>803</v>
      </c>
      <c r="D114" s="8" t="str">
        <f>VLOOKUP(B114,'[1]各门店员工动销考核（10.16）'!$D:$F,3,0)</f>
        <v>东南片区</v>
      </c>
      <c r="E114" s="8" t="s">
        <v>690</v>
      </c>
      <c r="F114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各门店员工动销考核（2020.1.31）</vt:lpstr>
      <vt:lpstr>员工动销考核处罚部分（2020.1.31）</vt:lpstr>
      <vt:lpstr>员工奖励明细（2020.1.31）</vt:lpstr>
      <vt:lpstr>后勤员工处罚、奖励明细表（20.1.31）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何莉莎</cp:lastModifiedBy>
  <dcterms:created xsi:type="dcterms:W3CDTF">2020-01-13T07:51:00Z</dcterms:created>
  <dcterms:modified xsi:type="dcterms:W3CDTF">2020-01-31T09:01:03Z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false</vt:bool>
  </property>
</Properties>
</file>