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1" activeTab="1"/>
  </bookViews>
  <sheets>
    <sheet name="Sheet1 (2)" sheetId="4" state="hidden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Sheet1!$A$1:$Q$36</definedName>
    <definedName name="_xlnm._FilterDatabase" localSheetId="0" hidden="1">'Sheet1 (2)'!$A$1:$V$45</definedName>
  </definedNames>
  <calcPr calcId="144525"/>
</workbook>
</file>

<file path=xl/sharedStrings.xml><?xml version="1.0" encoding="utf-8"?>
<sst xmlns="http://schemas.openxmlformats.org/spreadsheetml/2006/main" count="403" uniqueCount="160">
  <si>
    <t>序号</t>
  </si>
  <si>
    <t>类别</t>
  </si>
  <si>
    <t>货品ID</t>
  </si>
  <si>
    <t>货品名</t>
  </si>
  <si>
    <t>生产厂家</t>
  </si>
  <si>
    <t>规格</t>
  </si>
  <si>
    <t>单位</t>
  </si>
  <si>
    <t>末次进价</t>
  </si>
  <si>
    <t>最高零售价</t>
  </si>
  <si>
    <t>毛利率</t>
  </si>
  <si>
    <t>现有提成比例</t>
  </si>
  <si>
    <t>按现比例提成金额</t>
  </si>
  <si>
    <t>任务</t>
  </si>
  <si>
    <t>奖励标准
（需完成任务，则能享受此提成标准）</t>
  </si>
  <si>
    <t>保底提成</t>
  </si>
  <si>
    <t>本月晒单奖励</t>
  </si>
  <si>
    <t>易善复系列</t>
  </si>
  <si>
    <t>,</t>
  </si>
  <si>
    <t>多烯磷脂酰胆碱胶囊(易善复)</t>
  </si>
  <si>
    <t>赛诺菲安万特(北京)制药有限公司</t>
  </si>
  <si>
    <t>228mgx36粒</t>
  </si>
  <si>
    <t>盒</t>
  </si>
  <si>
    <t>整体毛利低于38%，按销售金额的4%提成</t>
  </si>
  <si>
    <t>整体毛利达到45%，按销售金额的5%提成</t>
  </si>
  <si>
    <t>整体毛利达到52%，按销售金额的6%提成</t>
  </si>
  <si>
    <t>享受晒单奖励（详见采购发2019【031】号活动方案</t>
  </si>
  <si>
    <t>胃肠道系列</t>
  </si>
  <si>
    <t>奥美拉唑肠溶胶囊</t>
  </si>
  <si>
    <t>石药集团欧意药业</t>
  </si>
  <si>
    <t>20mgx14粒</t>
  </si>
  <si>
    <t>瓶</t>
  </si>
  <si>
    <t>乳酸菌素片</t>
  </si>
  <si>
    <t>江中药业股份有限公司</t>
  </si>
  <si>
    <t>0.2gx12片x3板</t>
  </si>
  <si>
    <t>健胃消食片</t>
  </si>
  <si>
    <t>0.8g*32片（无糖型薄膜衣片）</t>
  </si>
  <si>
    <t>复方嗜酸乳杆菌片</t>
  </si>
  <si>
    <t>通化金马药业</t>
  </si>
  <si>
    <t>0.5gx12片</t>
  </si>
  <si>
    <t>晒单奖励2元/盒（赠品不享受奖励），买6盒立省32元。不再享受其余奖励</t>
  </si>
  <si>
    <t>康复新液</t>
  </si>
  <si>
    <t>四川好医生攀西</t>
  </si>
  <si>
    <t>50mlx2瓶</t>
  </si>
  <si>
    <t>1.单盒晒单奖励1元/盒；2.疗程5盒以上销售奖励8.8元/单；3.疗程10盒以上销售奖励18.8元/单，保留原毛利段提成。</t>
  </si>
  <si>
    <t>奥美拉唑镁肠溶片（洛赛克）</t>
  </si>
  <si>
    <t>阿斯利康制药有限公司</t>
  </si>
  <si>
    <t>10mgx7片（OTC）</t>
  </si>
  <si>
    <t>新复方芦荟胶囊</t>
  </si>
  <si>
    <t>河北万邦复临药业有限公司</t>
  </si>
  <si>
    <t>0.43gx30粒</t>
  </si>
  <si>
    <t xml:space="preserve">1.单盒晒单奖励2元，不再享受原毛利段奖励；                     2.一次性销售五盒晒单奖励12.5元/组，不再享受原毛利段奖励；                     </t>
  </si>
  <si>
    <t>维生素</t>
  </si>
  <si>
    <t>天然维生素E软胶囊</t>
  </si>
  <si>
    <t>海南养生堂保健品有限公司</t>
  </si>
  <si>
    <t>250mgx160粒</t>
  </si>
  <si>
    <t xml:space="preserve">整体毛利低于37%，按销售金额的3%进行提成 </t>
  </si>
  <si>
    <t>整体毛利达到44%，奖励销售额金额的4%</t>
  </si>
  <si>
    <t>整体毛利达到51%，奖励销售额金额的5%</t>
  </si>
  <si>
    <t>天然维生素C咀嚼片</t>
  </si>
  <si>
    <t>养生堂药业有限公司</t>
  </si>
  <si>
    <t>76.5克（0.85gx90片）</t>
  </si>
  <si>
    <t>心脑血管</t>
  </si>
  <si>
    <t>格列齐特片(达尔得)</t>
  </si>
  <si>
    <t>广州白云山</t>
  </si>
  <si>
    <t>80mgx60片</t>
  </si>
  <si>
    <t>整体毛利低于48%，按销售金额的5%提成</t>
  </si>
  <si>
    <t>整体毛利达到55%，按销售金额的6%提成</t>
  </si>
  <si>
    <t>整体毛利达到62%，按销售金额的7%提成</t>
  </si>
  <si>
    <t>格列美脲片</t>
  </si>
  <si>
    <t>江苏万邦</t>
  </si>
  <si>
    <t>2mgx36片</t>
  </si>
  <si>
    <t>丹参口服液</t>
  </si>
  <si>
    <t>太极涪陵药厂</t>
  </si>
  <si>
    <t>10mlx10支</t>
  </si>
  <si>
    <t>呼吸系统类</t>
  </si>
  <si>
    <t>通窍鼻炎片</t>
  </si>
  <si>
    <t>吉林省松辽制药</t>
  </si>
  <si>
    <t>0.3gx40片</t>
  </si>
  <si>
    <t>整体毛利低于48%，按销售金额的6%提成</t>
  </si>
  <si>
    <t>整体毛利达到55%，按销售金额的7%提成</t>
  </si>
  <si>
    <t>整体毛利达到62%，按销售金额的8%提成</t>
  </si>
  <si>
    <t>四季感冒片</t>
  </si>
  <si>
    <t>山东明仁福瑞达</t>
  </si>
  <si>
    <t>0.38gx12片x2板(薄膜衣)</t>
  </si>
  <si>
    <t>连花清瘟胶囊</t>
  </si>
  <si>
    <t>石家庄以岭药业</t>
  </si>
  <si>
    <t>0.35gx36粒</t>
  </si>
  <si>
    <t>感冒清热颗粒</t>
  </si>
  <si>
    <t>太极集团重庆中药二厂</t>
  </si>
  <si>
    <t>12g*12袋</t>
  </si>
  <si>
    <t>蒲地蓝消炎片</t>
  </si>
  <si>
    <t>云南白药集团股份有限公司</t>
  </si>
  <si>
    <t>0.3g*24片*2板</t>
  </si>
  <si>
    <t>消炎止咳片</t>
  </si>
  <si>
    <t>0.42gx12片x2板</t>
  </si>
  <si>
    <t>苦金片</t>
  </si>
  <si>
    <t>青岛国风药业股份有限公司</t>
  </si>
  <si>
    <t>0.41gx12片</t>
  </si>
  <si>
    <t>复方熊胆薄荷含片(熊胆舒喉片)</t>
  </si>
  <si>
    <t>太极集团重庆桐君阁</t>
  </si>
  <si>
    <t>8片x2板</t>
  </si>
  <si>
    <t>复方一枝黄花喷雾剂</t>
  </si>
  <si>
    <t>贵州百灵企业集团</t>
  </si>
  <si>
    <t>15ml</t>
  </si>
  <si>
    <t>咽炎片</t>
  </si>
  <si>
    <t>黄石三九药业有限公司(原:三九黄石制药厂)</t>
  </si>
  <si>
    <t>0.25gx12片x4板(糖衣)</t>
  </si>
  <si>
    <t>化橘红</t>
  </si>
  <si>
    <t>化州化橘红药材发展有限公司</t>
  </si>
  <si>
    <t>3gx8包</t>
  </si>
  <si>
    <t>广誉远系列</t>
  </si>
  <si>
    <t>定坤丹</t>
  </si>
  <si>
    <t>山西广誉远国药</t>
  </si>
  <si>
    <t>7gx4瓶（水蜜丸）</t>
  </si>
  <si>
    <t>本月按晒单奖励执行</t>
  </si>
  <si>
    <t>1.单盒晒单奖励16元/盒2.疗程4盒以上（含4盒）销售奖励20元/盒3.疗程12盒以上（含12盒）销售奖励25元/盒，同时不再享受其余奖励</t>
  </si>
  <si>
    <t>龟龄集</t>
  </si>
  <si>
    <t>山西广誉远</t>
  </si>
  <si>
    <t>0.3gx30粒</t>
  </si>
  <si>
    <t>每盒晒单50元/瓶，疗程销售4盒以上（含4盒）销售奖励60元/瓶，不再享受其余奖励</t>
  </si>
  <si>
    <t>妇科系列</t>
  </si>
  <si>
    <t>屈螺酮炔雌醇片(优思明）</t>
  </si>
  <si>
    <t>拜耳医药保健有限公司广州分公司</t>
  </si>
  <si>
    <t>21片(薄膜衣)</t>
  </si>
  <si>
    <t>整体毛利低于30%，按销售金额的3%提成</t>
  </si>
  <si>
    <t>整体毛利达到34%，按销售金额的4%提成</t>
  </si>
  <si>
    <t>整体毛利达到41%，按销售金额的5%提成</t>
  </si>
  <si>
    <t>硝呋太尔制霉素阴道软胶囊</t>
  </si>
  <si>
    <t>太阳石(唐山)药业有限公司</t>
  </si>
  <si>
    <t>0.5g：20万×6粒</t>
  </si>
  <si>
    <t>妇宝颗粒</t>
  </si>
  <si>
    <t>太极集团浙江东方制药有限公司</t>
  </si>
  <si>
    <t>10gx8袋</t>
  </si>
  <si>
    <t>晒单奖励3元/盒，不再享受其余奖励</t>
  </si>
  <si>
    <t>藏药系列</t>
  </si>
  <si>
    <t>清肺止咳丸</t>
  </si>
  <si>
    <t>西藏藏医学院藏药有限公司</t>
  </si>
  <si>
    <t>0.25gx12丸x2板</t>
  </si>
  <si>
    <t>整体毛利低于40%,按销售金额的16%提成</t>
  </si>
  <si>
    <t>整体毛利达到50%,按销售金额的18%提成</t>
  </si>
  <si>
    <t>整体毛利达到60%,按销售金额的25%提成</t>
  </si>
  <si>
    <t>智托洁白丸</t>
  </si>
  <si>
    <t>12丸(水蜜丸)</t>
  </si>
  <si>
    <t>十五味黑药丸</t>
  </si>
  <si>
    <t>0.8gx8丸x2板</t>
  </si>
  <si>
    <t>十味乳香丸</t>
  </si>
  <si>
    <t>0.3gx50丸(水丸)</t>
  </si>
  <si>
    <t>二十五味鬼臼丸</t>
  </si>
  <si>
    <t>1gx8丸</t>
  </si>
  <si>
    <t>补钙系列</t>
  </si>
  <si>
    <t>葡萄糖酸钙锌口服溶液</t>
  </si>
  <si>
    <t>澳诺(中国)制药有限公司</t>
  </si>
  <si>
    <t>10mlx24支</t>
  </si>
  <si>
    <t>整体毛利低于35%,按销售金额的3%提成</t>
  </si>
  <si>
    <t>整体毛利达到35%,按销售金额的4%提成</t>
  </si>
  <si>
    <t>整体毛利达到43%,按销售金额的5%提成</t>
  </si>
  <si>
    <t>维生素D滴剂</t>
  </si>
  <si>
    <t>青岛双鲸药业股份有限公司</t>
  </si>
  <si>
    <t>400单位x60粒</t>
  </si>
  <si>
    <t>48支</t>
  </si>
</sst>
</file>

<file path=xl/styles.xml><?xml version="1.0" encoding="utf-8"?>
<styleSheet xmlns="http://schemas.openxmlformats.org/spreadsheetml/2006/main">
  <numFmts count="5">
    <numFmt numFmtId="176" formatCode="0.0%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9"/>
      <color theme="1"/>
      <name val="宋体"/>
      <charset val="134"/>
      <scheme val="minor"/>
    </font>
    <font>
      <b/>
      <sz val="10"/>
      <name val="Arial"/>
      <charset val="0"/>
    </font>
    <font>
      <sz val="10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28" fillId="16" borderId="6" applyNumberFormat="0" applyAlignment="0" applyProtection="0">
      <alignment vertical="center"/>
    </xf>
    <xf numFmtId="0" fontId="32" fillId="17" borderId="12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11" applyNumberFormat="1" applyBorder="1" applyAlignment="1">
      <alignment horizontal="center" vertical="center"/>
    </xf>
    <xf numFmtId="9" fontId="0" fillId="0" borderId="1" xfId="11" applyNumberFormat="1" applyBorder="1" applyAlignment="1">
      <alignment horizontal="center" vertical="center"/>
    </xf>
    <xf numFmtId="0" fontId="0" fillId="0" borderId="1" xfId="11" applyNumberFormat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9" fontId="1" fillId="0" borderId="1" xfId="11" applyFont="1" applyBorder="1" applyAlignment="1">
      <alignment horizontal="center" vertical="center"/>
    </xf>
    <xf numFmtId="9" fontId="1" fillId="0" borderId="1" xfId="11" applyNumberFormat="1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176" fontId="1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9" fontId="0" fillId="0" borderId="1" xfId="11" applyNumberFormat="1" applyBorder="1" applyAlignment="1">
      <alignment horizontal="center" vertical="center" wrapText="1"/>
    </xf>
    <xf numFmtId="9" fontId="14" fillId="0" borderId="1" xfId="11" applyFont="1" applyBorder="1" applyAlignment="1">
      <alignment horizontal="center" vertical="center"/>
    </xf>
    <xf numFmtId="9" fontId="14" fillId="0" borderId="1" xfId="1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workbookViewId="0">
      <selection activeCell="N14" sqref="N14"/>
    </sheetView>
  </sheetViews>
  <sheetFormatPr defaultColWidth="9" defaultRowHeight="25" customHeight="1"/>
  <cols>
    <col min="1" max="1" width="5.75" customWidth="1"/>
    <col min="2" max="2" width="8.375" style="2" customWidth="1"/>
    <col min="3" max="5" width="9" hidden="1" customWidth="1"/>
    <col min="6" max="6" width="22.375" style="3" customWidth="1"/>
    <col min="7" max="7" width="22.125" style="3" hidden="1" customWidth="1"/>
    <col min="8" max="8" width="13" hidden="1" customWidth="1"/>
    <col min="9" max="9" width="7" hidden="1" customWidth="1"/>
    <col min="10" max="13" width="8.125" customWidth="1"/>
    <col min="14" max="14" width="8" customWidth="1"/>
    <col min="15" max="15" width="17.125" style="2" hidden="1" customWidth="1"/>
    <col min="16" max="16" width="9.5" style="2" customWidth="1"/>
    <col min="17" max="19" width="9.5" customWidth="1"/>
    <col min="20" max="20" width="28.375" style="35" customWidth="1"/>
  </cols>
  <sheetData>
    <row r="1" ht="43" customHeight="1" spans="1:20">
      <c r="A1" s="4" t="s">
        <v>0</v>
      </c>
      <c r="B1" s="5" t="s">
        <v>1</v>
      </c>
      <c r="C1" s="5" t="s">
        <v>2</v>
      </c>
      <c r="D1" s="5"/>
      <c r="E1" s="5"/>
      <c r="F1" s="5" t="s">
        <v>3</v>
      </c>
      <c r="G1" s="6" t="s">
        <v>4</v>
      </c>
      <c r="H1" s="5" t="s">
        <v>5</v>
      </c>
      <c r="I1" s="5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/>
      <c r="R1" s="26"/>
      <c r="S1" s="16" t="s">
        <v>14</v>
      </c>
      <c r="T1" s="53" t="s">
        <v>15</v>
      </c>
    </row>
    <row r="2" ht="26" customHeight="1" spans="1:20">
      <c r="A2" s="9">
        <v>1</v>
      </c>
      <c r="B2" s="36" t="s">
        <v>16</v>
      </c>
      <c r="C2" s="10">
        <v>119652</v>
      </c>
      <c r="D2" s="10" t="s">
        <v>17</v>
      </c>
      <c r="E2" s="10" t="str">
        <f t="shared" ref="E2:E9" si="0">C2&amp;D2</f>
        <v>119652,</v>
      </c>
      <c r="F2" s="37" t="s">
        <v>18</v>
      </c>
      <c r="G2" s="38" t="s">
        <v>19</v>
      </c>
      <c r="H2" s="37" t="s">
        <v>20</v>
      </c>
      <c r="I2" s="11" t="s">
        <v>21</v>
      </c>
      <c r="J2" s="16">
        <v>46.5</v>
      </c>
      <c r="K2" s="16">
        <v>72.5</v>
      </c>
      <c r="L2" s="30">
        <f t="shared" ref="L2:L46" si="1">(K2-J2)/K2</f>
        <v>0.358620689655172</v>
      </c>
      <c r="M2" s="28">
        <v>0.03</v>
      </c>
      <c r="N2" s="29">
        <f t="shared" ref="N2:N9" si="2">K2*M2</f>
        <v>2.175</v>
      </c>
      <c r="O2" s="28"/>
      <c r="P2" s="50" t="s">
        <v>22</v>
      </c>
      <c r="Q2" s="50" t="s">
        <v>23</v>
      </c>
      <c r="R2" s="50" t="s">
        <v>24</v>
      </c>
      <c r="S2" s="28">
        <v>0.03</v>
      </c>
      <c r="T2" s="53" t="s">
        <v>25</v>
      </c>
    </row>
    <row r="3" customHeight="1" spans="1:20">
      <c r="A3" s="9">
        <v>2</v>
      </c>
      <c r="B3" s="8" t="s">
        <v>26</v>
      </c>
      <c r="C3" s="9">
        <v>45754</v>
      </c>
      <c r="D3" s="10" t="s">
        <v>17</v>
      </c>
      <c r="E3" s="10" t="str">
        <f t="shared" si="0"/>
        <v>45754,</v>
      </c>
      <c r="F3" s="11" t="s">
        <v>27</v>
      </c>
      <c r="G3" s="12" t="s">
        <v>28</v>
      </c>
      <c r="H3" s="9" t="s">
        <v>29</v>
      </c>
      <c r="I3" s="11" t="s">
        <v>30</v>
      </c>
      <c r="J3" s="16">
        <v>5.5</v>
      </c>
      <c r="K3" s="16">
        <v>29.8</v>
      </c>
      <c r="L3" s="27">
        <f t="shared" si="1"/>
        <v>0.815436241610738</v>
      </c>
      <c r="M3" s="28">
        <v>0.05</v>
      </c>
      <c r="N3" s="29">
        <f t="shared" si="2"/>
        <v>1.49</v>
      </c>
      <c r="O3" s="28"/>
      <c r="P3" s="50"/>
      <c r="Q3" s="50"/>
      <c r="R3" s="50"/>
      <c r="S3" s="28"/>
      <c r="T3" s="53"/>
    </row>
    <row r="4" customHeight="1" spans="1:20">
      <c r="A4" s="9">
        <v>3</v>
      </c>
      <c r="B4" s="8"/>
      <c r="C4" s="9">
        <v>177394</v>
      </c>
      <c r="D4" s="10" t="s">
        <v>17</v>
      </c>
      <c r="E4" s="10" t="str">
        <f t="shared" si="0"/>
        <v>177394,</v>
      </c>
      <c r="F4" s="11" t="s">
        <v>31</v>
      </c>
      <c r="G4" s="12" t="s">
        <v>32</v>
      </c>
      <c r="H4" s="9" t="s">
        <v>33</v>
      </c>
      <c r="I4" s="11" t="s">
        <v>21</v>
      </c>
      <c r="J4" s="16">
        <v>7.1429</v>
      </c>
      <c r="K4" s="16">
        <v>18</v>
      </c>
      <c r="L4" s="27">
        <f t="shared" si="1"/>
        <v>0.603172222222222</v>
      </c>
      <c r="M4" s="28">
        <v>0.05</v>
      </c>
      <c r="N4" s="29">
        <f t="shared" si="2"/>
        <v>0.9</v>
      </c>
      <c r="O4" s="28"/>
      <c r="P4" s="50"/>
      <c r="Q4" s="50"/>
      <c r="R4" s="50"/>
      <c r="S4" s="28"/>
      <c r="T4" s="53"/>
    </row>
    <row r="5" customHeight="1" spans="1:20">
      <c r="A5" s="9">
        <v>4</v>
      </c>
      <c r="B5" s="8"/>
      <c r="C5" s="9">
        <v>144423</v>
      </c>
      <c r="D5" s="10" t="s">
        <v>17</v>
      </c>
      <c r="E5" s="10" t="str">
        <f t="shared" si="0"/>
        <v>144423,</v>
      </c>
      <c r="F5" s="11" t="s">
        <v>34</v>
      </c>
      <c r="G5" s="12" t="s">
        <v>32</v>
      </c>
      <c r="H5" s="9" t="s">
        <v>35</v>
      </c>
      <c r="I5" s="11" t="s">
        <v>21</v>
      </c>
      <c r="J5" s="16">
        <v>8.0952</v>
      </c>
      <c r="K5" s="16">
        <v>18</v>
      </c>
      <c r="L5" s="30">
        <f t="shared" si="1"/>
        <v>0.550266666666667</v>
      </c>
      <c r="M5" s="28">
        <v>0.04</v>
      </c>
      <c r="N5" s="29">
        <f t="shared" si="2"/>
        <v>0.72</v>
      </c>
      <c r="O5" s="28"/>
      <c r="P5" s="50"/>
      <c r="Q5" s="50"/>
      <c r="R5" s="50"/>
      <c r="S5" s="28"/>
      <c r="T5" s="53"/>
    </row>
    <row r="6" customHeight="1" spans="1:20">
      <c r="A6" s="9">
        <v>5</v>
      </c>
      <c r="B6" s="8"/>
      <c r="C6" s="8">
        <v>118013</v>
      </c>
      <c r="D6" s="10" t="s">
        <v>17</v>
      </c>
      <c r="E6" s="10" t="str">
        <f t="shared" si="0"/>
        <v>118013,</v>
      </c>
      <c r="F6" s="8" t="s">
        <v>36</v>
      </c>
      <c r="G6" s="14" t="s">
        <v>37</v>
      </c>
      <c r="H6" s="8" t="s">
        <v>38</v>
      </c>
      <c r="I6" s="11" t="s">
        <v>21</v>
      </c>
      <c r="J6" s="16">
        <v>16</v>
      </c>
      <c r="K6" s="16">
        <v>32</v>
      </c>
      <c r="L6" s="30">
        <f t="shared" si="1"/>
        <v>0.5</v>
      </c>
      <c r="M6" s="28">
        <v>0.03</v>
      </c>
      <c r="N6" s="29">
        <f t="shared" si="2"/>
        <v>0.96</v>
      </c>
      <c r="O6" s="28"/>
      <c r="P6" s="50"/>
      <c r="Q6" s="50"/>
      <c r="R6" s="50"/>
      <c r="S6" s="28"/>
      <c r="T6" s="53" t="s">
        <v>39</v>
      </c>
    </row>
    <row r="7" customHeight="1" spans="1:20">
      <c r="A7" s="9">
        <v>6</v>
      </c>
      <c r="B7" s="8"/>
      <c r="C7" s="8">
        <v>134798</v>
      </c>
      <c r="D7" s="10" t="s">
        <v>17</v>
      </c>
      <c r="E7" s="10" t="str">
        <f t="shared" si="0"/>
        <v>134798,</v>
      </c>
      <c r="F7" s="8" t="s">
        <v>40</v>
      </c>
      <c r="G7" s="14" t="s">
        <v>41</v>
      </c>
      <c r="H7" s="8" t="s">
        <v>42</v>
      </c>
      <c r="I7" s="11" t="s">
        <v>21</v>
      </c>
      <c r="J7" s="16">
        <v>19.9</v>
      </c>
      <c r="K7" s="16">
        <v>39.8</v>
      </c>
      <c r="L7" s="30">
        <f t="shared" si="1"/>
        <v>0.5</v>
      </c>
      <c r="M7" s="28">
        <v>0.03</v>
      </c>
      <c r="N7" s="29">
        <f t="shared" si="2"/>
        <v>1.194</v>
      </c>
      <c r="O7" s="28"/>
      <c r="P7" s="50"/>
      <c r="Q7" s="50"/>
      <c r="R7" s="50"/>
      <c r="S7" s="28"/>
      <c r="T7" s="53" t="s">
        <v>43</v>
      </c>
    </row>
    <row r="8" customHeight="1" spans="1:20">
      <c r="A8" s="9">
        <v>7</v>
      </c>
      <c r="B8" s="8"/>
      <c r="C8" s="8">
        <v>175429</v>
      </c>
      <c r="D8" s="10" t="s">
        <v>17</v>
      </c>
      <c r="E8" s="10" t="str">
        <f t="shared" si="0"/>
        <v>175429,</v>
      </c>
      <c r="F8" s="39" t="s">
        <v>44</v>
      </c>
      <c r="G8" s="14" t="s">
        <v>45</v>
      </c>
      <c r="H8" s="8" t="s">
        <v>46</v>
      </c>
      <c r="I8" s="11" t="s">
        <v>21</v>
      </c>
      <c r="J8" s="16">
        <v>42.27</v>
      </c>
      <c r="K8" s="16">
        <v>65</v>
      </c>
      <c r="L8" s="51">
        <f t="shared" si="1"/>
        <v>0.349692307692308</v>
      </c>
      <c r="M8" s="28">
        <v>0.03</v>
      </c>
      <c r="N8" s="29">
        <f t="shared" si="2"/>
        <v>1.95</v>
      </c>
      <c r="O8" s="28"/>
      <c r="P8" s="50"/>
      <c r="Q8" s="50"/>
      <c r="R8" s="50"/>
      <c r="S8" s="28"/>
      <c r="T8" s="53"/>
    </row>
    <row r="9" customHeight="1" spans="1:20">
      <c r="A9" s="9">
        <v>8</v>
      </c>
      <c r="B9" s="8"/>
      <c r="C9" s="16">
        <v>143148</v>
      </c>
      <c r="D9" s="10" t="s">
        <v>17</v>
      </c>
      <c r="E9" s="10" t="str">
        <f t="shared" si="0"/>
        <v>143148,</v>
      </c>
      <c r="F9" s="16" t="s">
        <v>47</v>
      </c>
      <c r="G9" s="17" t="s">
        <v>48</v>
      </c>
      <c r="H9" s="16" t="s">
        <v>49</v>
      </c>
      <c r="I9" s="11" t="s">
        <v>21</v>
      </c>
      <c r="J9" s="16">
        <v>16</v>
      </c>
      <c r="K9" s="16">
        <v>38</v>
      </c>
      <c r="L9" s="30">
        <f t="shared" si="1"/>
        <v>0.578947368421053</v>
      </c>
      <c r="M9" s="28">
        <v>0.04</v>
      </c>
      <c r="N9" s="29">
        <f t="shared" si="2"/>
        <v>1.52</v>
      </c>
      <c r="O9" s="28"/>
      <c r="P9" s="50"/>
      <c r="Q9" s="50"/>
      <c r="R9" s="50"/>
      <c r="S9" s="28"/>
      <c r="T9" s="53" t="s">
        <v>50</v>
      </c>
    </row>
    <row r="10" s="1" customFormat="1" customHeight="1" spans="1:20">
      <c r="A10" s="18"/>
      <c r="B10" s="19"/>
      <c r="C10" s="20"/>
      <c r="D10" s="21"/>
      <c r="E10" s="21"/>
      <c r="F10" s="20"/>
      <c r="G10" s="22"/>
      <c r="H10" s="20"/>
      <c r="I10" s="23"/>
      <c r="J10" s="20">
        <f>SUM(J3:J9)</f>
        <v>114.9081</v>
      </c>
      <c r="K10" s="20">
        <f>SUM(K3:K9)</f>
        <v>240.6</v>
      </c>
      <c r="L10" s="31">
        <f t="shared" si="1"/>
        <v>0.522410224438903</v>
      </c>
      <c r="M10" s="32"/>
      <c r="N10" s="29"/>
      <c r="O10" s="32"/>
      <c r="P10" s="32"/>
      <c r="Q10" s="32"/>
      <c r="R10" s="32"/>
      <c r="S10" s="32"/>
      <c r="T10" s="54"/>
    </row>
    <row r="11" ht="39" customHeight="1" spans="1:20">
      <c r="A11" s="9">
        <v>9</v>
      </c>
      <c r="B11" s="11" t="s">
        <v>51</v>
      </c>
      <c r="C11" s="9">
        <v>15238</v>
      </c>
      <c r="D11" s="10" t="s">
        <v>17</v>
      </c>
      <c r="E11" s="10" t="str">
        <f t="shared" ref="E11:E16" si="3">C11&amp;D11</f>
        <v>15238,</v>
      </c>
      <c r="F11" s="11" t="s">
        <v>52</v>
      </c>
      <c r="G11" s="12" t="s">
        <v>53</v>
      </c>
      <c r="H11" s="9" t="s">
        <v>54</v>
      </c>
      <c r="I11" s="11" t="s">
        <v>30</v>
      </c>
      <c r="J11" s="16">
        <v>68.81</v>
      </c>
      <c r="K11" s="16">
        <v>118</v>
      </c>
      <c r="L11" s="30">
        <f t="shared" si="1"/>
        <v>0.416864406779661</v>
      </c>
      <c r="M11" s="28">
        <v>0.03</v>
      </c>
      <c r="N11" s="29">
        <f t="shared" ref="N11:N16" si="4">K11*M11</f>
        <v>3.54</v>
      </c>
      <c r="O11" s="28"/>
      <c r="P11" s="50" t="s">
        <v>55</v>
      </c>
      <c r="Q11" s="50" t="s">
        <v>56</v>
      </c>
      <c r="R11" s="50" t="s">
        <v>57</v>
      </c>
      <c r="S11" s="28">
        <v>0.02</v>
      </c>
      <c r="T11" s="53"/>
    </row>
    <row r="12" ht="39" customHeight="1" spans="1:20">
      <c r="A12" s="9">
        <v>10</v>
      </c>
      <c r="B12" s="11"/>
      <c r="C12" s="9">
        <v>40995</v>
      </c>
      <c r="D12" s="10" t="s">
        <v>17</v>
      </c>
      <c r="E12" s="10" t="str">
        <f t="shared" si="3"/>
        <v>40995,</v>
      </c>
      <c r="F12" s="11" t="s">
        <v>58</v>
      </c>
      <c r="G12" s="12" t="s">
        <v>59</v>
      </c>
      <c r="H12" s="9" t="s">
        <v>60</v>
      </c>
      <c r="I12" s="11" t="s">
        <v>30</v>
      </c>
      <c r="J12" s="16">
        <v>51.2</v>
      </c>
      <c r="K12" s="16">
        <v>128</v>
      </c>
      <c r="L12" s="27">
        <f t="shared" si="1"/>
        <v>0.6</v>
      </c>
      <c r="M12" s="28">
        <v>0.04</v>
      </c>
      <c r="N12" s="29">
        <f t="shared" si="4"/>
        <v>5.12</v>
      </c>
      <c r="O12" s="28"/>
      <c r="P12" s="50"/>
      <c r="Q12" s="50"/>
      <c r="R12" s="50"/>
      <c r="S12" s="28"/>
      <c r="T12" s="53"/>
    </row>
    <row r="13" s="1" customFormat="1" customHeight="1" spans="1:20">
      <c r="A13" s="18"/>
      <c r="B13" s="23"/>
      <c r="C13" s="18"/>
      <c r="D13" s="21"/>
      <c r="E13" s="21"/>
      <c r="F13" s="23"/>
      <c r="G13" s="24"/>
      <c r="H13" s="18"/>
      <c r="I13" s="23"/>
      <c r="J13" s="20">
        <f>SUM(J11:J12)</f>
        <v>120.01</v>
      </c>
      <c r="K13" s="20">
        <f>SUM(K11:K12)</f>
        <v>246</v>
      </c>
      <c r="L13" s="27">
        <f t="shared" si="1"/>
        <v>0.512154471544715</v>
      </c>
      <c r="M13" s="32"/>
      <c r="N13" s="29"/>
      <c r="O13" s="32"/>
      <c r="P13" s="32"/>
      <c r="Q13" s="32"/>
      <c r="R13" s="32"/>
      <c r="S13" s="32"/>
      <c r="T13" s="54"/>
    </row>
    <row r="14" customHeight="1" spans="1:20">
      <c r="A14" s="9">
        <v>11</v>
      </c>
      <c r="B14" s="25" t="s">
        <v>61</v>
      </c>
      <c r="C14" s="9">
        <v>43207</v>
      </c>
      <c r="D14" s="10" t="s">
        <v>17</v>
      </c>
      <c r="E14" s="10" t="str">
        <f t="shared" si="3"/>
        <v>43207,</v>
      </c>
      <c r="F14" s="11" t="s">
        <v>62</v>
      </c>
      <c r="G14" s="12" t="s">
        <v>63</v>
      </c>
      <c r="H14" s="9" t="s">
        <v>64</v>
      </c>
      <c r="I14" s="11" t="s">
        <v>21</v>
      </c>
      <c r="J14" s="16">
        <v>11.8</v>
      </c>
      <c r="K14" s="16">
        <v>32.8</v>
      </c>
      <c r="L14" s="27">
        <f t="shared" si="1"/>
        <v>0.640243902439024</v>
      </c>
      <c r="M14" s="28">
        <v>0.05</v>
      </c>
      <c r="N14" s="29">
        <f t="shared" si="4"/>
        <v>1.64</v>
      </c>
      <c r="O14" s="28"/>
      <c r="P14" s="52" t="s">
        <v>65</v>
      </c>
      <c r="Q14" s="52" t="s">
        <v>66</v>
      </c>
      <c r="R14" s="52" t="s">
        <v>67</v>
      </c>
      <c r="S14" s="28">
        <v>0.04</v>
      </c>
      <c r="T14" s="53"/>
    </row>
    <row r="15" customHeight="1" spans="1:20">
      <c r="A15" s="9">
        <v>12</v>
      </c>
      <c r="B15" s="25"/>
      <c r="C15" s="9">
        <v>165585</v>
      </c>
      <c r="D15" s="10" t="s">
        <v>17</v>
      </c>
      <c r="E15" s="10" t="str">
        <f t="shared" si="3"/>
        <v>165585,</v>
      </c>
      <c r="F15" s="11" t="s">
        <v>68</v>
      </c>
      <c r="G15" s="12" t="s">
        <v>69</v>
      </c>
      <c r="H15" s="9" t="s">
        <v>70</v>
      </c>
      <c r="I15" s="11" t="s">
        <v>21</v>
      </c>
      <c r="J15" s="16">
        <v>21.66</v>
      </c>
      <c r="K15" s="16">
        <v>57.8</v>
      </c>
      <c r="L15" s="27">
        <f t="shared" si="1"/>
        <v>0.625259515570934</v>
      </c>
      <c r="M15" s="28">
        <v>0.05</v>
      </c>
      <c r="N15" s="29">
        <f t="shared" si="4"/>
        <v>2.89</v>
      </c>
      <c r="O15" s="28"/>
      <c r="P15" s="52"/>
      <c r="Q15" s="52"/>
      <c r="R15" s="52"/>
      <c r="S15" s="28"/>
      <c r="T15" s="53"/>
    </row>
    <row r="16" customHeight="1" spans="1:20">
      <c r="A16" s="9">
        <v>13</v>
      </c>
      <c r="B16" s="25"/>
      <c r="C16" s="16">
        <v>133360</v>
      </c>
      <c r="D16" s="10" t="s">
        <v>17</v>
      </c>
      <c r="E16" s="10" t="str">
        <f t="shared" si="3"/>
        <v>133360,</v>
      </c>
      <c r="F16" s="16" t="s">
        <v>71</v>
      </c>
      <c r="G16" s="17" t="s">
        <v>72</v>
      </c>
      <c r="H16" s="16" t="s">
        <v>73</v>
      </c>
      <c r="I16" s="11" t="s">
        <v>21</v>
      </c>
      <c r="J16" s="16">
        <v>16.4</v>
      </c>
      <c r="K16" s="16">
        <v>39.9</v>
      </c>
      <c r="L16" s="30">
        <f t="shared" si="1"/>
        <v>0.588972431077694</v>
      </c>
      <c r="M16" s="28">
        <v>0.04</v>
      </c>
      <c r="N16" s="29">
        <f t="shared" si="4"/>
        <v>1.596</v>
      </c>
      <c r="O16" s="28"/>
      <c r="P16" s="52"/>
      <c r="Q16" s="52"/>
      <c r="R16" s="52"/>
      <c r="S16" s="28"/>
      <c r="T16" s="53"/>
    </row>
    <row r="17" s="1" customFormat="1" customHeight="1" spans="1:20">
      <c r="A17" s="18"/>
      <c r="B17" s="21"/>
      <c r="C17" s="20"/>
      <c r="D17" s="21"/>
      <c r="E17" s="21"/>
      <c r="F17" s="20"/>
      <c r="G17" s="22"/>
      <c r="H17" s="20"/>
      <c r="I17" s="23"/>
      <c r="J17" s="20">
        <f>SUM(J14:J16)</f>
        <v>49.86</v>
      </c>
      <c r="K17" s="20">
        <f>SUM(K14:K16)</f>
        <v>130.5</v>
      </c>
      <c r="L17" s="31">
        <f t="shared" si="1"/>
        <v>0.617931034482759</v>
      </c>
      <c r="M17" s="32"/>
      <c r="N17" s="33"/>
      <c r="O17" s="32"/>
      <c r="P17" s="32"/>
      <c r="Q17" s="32"/>
      <c r="R17" s="32"/>
      <c r="S17" s="32"/>
      <c r="T17" s="54"/>
    </row>
    <row r="18" customHeight="1" spans="1:20">
      <c r="A18" s="9">
        <v>14</v>
      </c>
      <c r="B18" s="11" t="s">
        <v>74</v>
      </c>
      <c r="C18" s="9">
        <v>169187</v>
      </c>
      <c r="D18" s="10" t="s">
        <v>17</v>
      </c>
      <c r="E18" s="10" t="str">
        <f t="shared" ref="E18:E28" si="5">C18&amp;D18</f>
        <v>169187,</v>
      </c>
      <c r="F18" s="11" t="s">
        <v>75</v>
      </c>
      <c r="G18" s="12" t="s">
        <v>76</v>
      </c>
      <c r="H18" s="9" t="s">
        <v>77</v>
      </c>
      <c r="I18" s="11" t="s">
        <v>21</v>
      </c>
      <c r="J18" s="16">
        <v>4.5</v>
      </c>
      <c r="K18" s="16">
        <v>18</v>
      </c>
      <c r="L18" s="27">
        <f t="shared" si="1"/>
        <v>0.75</v>
      </c>
      <c r="M18" s="28">
        <v>0.05</v>
      </c>
      <c r="N18" s="29">
        <f t="shared" ref="N18:N28" si="6">K18*M18</f>
        <v>0.9</v>
      </c>
      <c r="O18" s="28"/>
      <c r="P18" s="50" t="s">
        <v>78</v>
      </c>
      <c r="Q18" s="50" t="s">
        <v>79</v>
      </c>
      <c r="R18" s="50" t="s">
        <v>80</v>
      </c>
      <c r="S18" s="28">
        <v>0.05</v>
      </c>
      <c r="T18" s="53"/>
    </row>
    <row r="19" customHeight="1" spans="1:20">
      <c r="A19" s="9">
        <v>15</v>
      </c>
      <c r="B19" s="11"/>
      <c r="C19" s="9">
        <v>38059</v>
      </c>
      <c r="D19" s="10" t="s">
        <v>17</v>
      </c>
      <c r="E19" s="10" t="str">
        <f t="shared" si="5"/>
        <v>38059,</v>
      </c>
      <c r="F19" s="11" t="s">
        <v>81</v>
      </c>
      <c r="G19" s="12" t="s">
        <v>82</v>
      </c>
      <c r="H19" s="9" t="s">
        <v>83</v>
      </c>
      <c r="I19" s="11" t="s">
        <v>21</v>
      </c>
      <c r="J19" s="16">
        <v>3.84</v>
      </c>
      <c r="K19" s="16">
        <v>16.8</v>
      </c>
      <c r="L19" s="27">
        <f t="shared" si="1"/>
        <v>0.771428571428571</v>
      </c>
      <c r="M19" s="28">
        <v>0.05</v>
      </c>
      <c r="N19" s="29">
        <f t="shared" si="6"/>
        <v>0.84</v>
      </c>
      <c r="O19" s="28"/>
      <c r="P19" s="50"/>
      <c r="Q19" s="50"/>
      <c r="R19" s="50"/>
      <c r="S19" s="28"/>
      <c r="T19" s="53"/>
    </row>
    <row r="20" customHeight="1" spans="1:20">
      <c r="A20" s="9">
        <v>16</v>
      </c>
      <c r="B20" s="11"/>
      <c r="C20" s="9">
        <v>118954</v>
      </c>
      <c r="D20" s="10" t="s">
        <v>17</v>
      </c>
      <c r="E20" s="10" t="str">
        <f t="shared" si="5"/>
        <v>118954,</v>
      </c>
      <c r="F20" s="11" t="s">
        <v>84</v>
      </c>
      <c r="G20" s="12" t="s">
        <v>85</v>
      </c>
      <c r="H20" s="9" t="s">
        <v>86</v>
      </c>
      <c r="I20" s="11" t="s">
        <v>21</v>
      </c>
      <c r="J20" s="16">
        <v>10.72</v>
      </c>
      <c r="K20" s="16">
        <v>26.8</v>
      </c>
      <c r="L20" s="27">
        <f t="shared" si="1"/>
        <v>0.6</v>
      </c>
      <c r="M20" s="28">
        <v>0.04</v>
      </c>
      <c r="N20" s="29">
        <f t="shared" si="6"/>
        <v>1.072</v>
      </c>
      <c r="O20" s="28"/>
      <c r="P20" s="50"/>
      <c r="Q20" s="50"/>
      <c r="R20" s="50"/>
      <c r="S20" s="28"/>
      <c r="T20" s="53"/>
    </row>
    <row r="21" customHeight="1" spans="1:20">
      <c r="A21" s="9">
        <v>17</v>
      </c>
      <c r="B21" s="11"/>
      <c r="C21" s="9">
        <v>139379</v>
      </c>
      <c r="D21" s="10" t="s">
        <v>17</v>
      </c>
      <c r="E21" s="10" t="str">
        <f t="shared" si="5"/>
        <v>139379,</v>
      </c>
      <c r="F21" s="11" t="s">
        <v>87</v>
      </c>
      <c r="G21" s="12" t="s">
        <v>88</v>
      </c>
      <c r="H21" s="9" t="s">
        <v>89</v>
      </c>
      <c r="I21" s="11" t="s">
        <v>21</v>
      </c>
      <c r="J21" s="16">
        <v>8.4</v>
      </c>
      <c r="K21" s="16">
        <v>24</v>
      </c>
      <c r="L21" s="27">
        <f t="shared" si="1"/>
        <v>0.65</v>
      </c>
      <c r="M21" s="28">
        <v>0.05</v>
      </c>
      <c r="N21" s="29">
        <f t="shared" si="6"/>
        <v>1.2</v>
      </c>
      <c r="O21" s="28"/>
      <c r="P21" s="50"/>
      <c r="Q21" s="50"/>
      <c r="R21" s="50"/>
      <c r="S21" s="28"/>
      <c r="T21" s="53"/>
    </row>
    <row r="22" customHeight="1" spans="1:20">
      <c r="A22" s="9">
        <v>18</v>
      </c>
      <c r="B22" s="11"/>
      <c r="C22" s="9">
        <v>148408</v>
      </c>
      <c r="D22" s="10" t="s">
        <v>17</v>
      </c>
      <c r="E22" s="10" t="str">
        <f t="shared" si="5"/>
        <v>148408,</v>
      </c>
      <c r="F22" s="11" t="s">
        <v>90</v>
      </c>
      <c r="G22" s="12" t="s">
        <v>91</v>
      </c>
      <c r="H22" s="9" t="s">
        <v>92</v>
      </c>
      <c r="I22" s="11" t="s">
        <v>21</v>
      </c>
      <c r="J22" s="16">
        <v>5.43</v>
      </c>
      <c r="K22" s="16">
        <v>28.5</v>
      </c>
      <c r="L22" s="27">
        <f t="shared" si="1"/>
        <v>0.809473684210526</v>
      </c>
      <c r="M22" s="28">
        <v>0.05</v>
      </c>
      <c r="N22" s="29">
        <f t="shared" si="6"/>
        <v>1.425</v>
      </c>
      <c r="O22" s="28"/>
      <c r="P22" s="50"/>
      <c r="Q22" s="50"/>
      <c r="R22" s="50"/>
      <c r="S22" s="28"/>
      <c r="T22" s="53"/>
    </row>
    <row r="23" customHeight="1" spans="1:20">
      <c r="A23" s="9">
        <v>19</v>
      </c>
      <c r="B23" s="11"/>
      <c r="C23" s="9">
        <v>131588</v>
      </c>
      <c r="D23" s="10" t="s">
        <v>17</v>
      </c>
      <c r="E23" s="10" t="str">
        <f t="shared" si="5"/>
        <v>131588,</v>
      </c>
      <c r="F23" s="11" t="s">
        <v>93</v>
      </c>
      <c r="G23" s="12" t="s">
        <v>91</v>
      </c>
      <c r="H23" s="9" t="s">
        <v>94</v>
      </c>
      <c r="I23" s="11" t="s">
        <v>21</v>
      </c>
      <c r="J23" s="16">
        <v>4.07</v>
      </c>
      <c r="K23" s="16">
        <v>21</v>
      </c>
      <c r="L23" s="27">
        <f t="shared" si="1"/>
        <v>0.806190476190476</v>
      </c>
      <c r="M23" s="28">
        <v>0.05</v>
      </c>
      <c r="N23" s="29">
        <f t="shared" si="6"/>
        <v>1.05</v>
      </c>
      <c r="O23" s="28"/>
      <c r="P23" s="50"/>
      <c r="Q23" s="50"/>
      <c r="R23" s="50"/>
      <c r="S23" s="28"/>
      <c r="T23" s="53"/>
    </row>
    <row r="24" customHeight="1" spans="1:20">
      <c r="A24" s="9">
        <v>20</v>
      </c>
      <c r="B24" s="11"/>
      <c r="C24" s="9">
        <v>171872</v>
      </c>
      <c r="D24" s="10" t="s">
        <v>17</v>
      </c>
      <c r="E24" s="10" t="str">
        <f t="shared" si="5"/>
        <v>171872,</v>
      </c>
      <c r="F24" s="11" t="s">
        <v>95</v>
      </c>
      <c r="G24" s="12" t="s">
        <v>96</v>
      </c>
      <c r="H24" s="9" t="s">
        <v>97</v>
      </c>
      <c r="I24" s="11" t="s">
        <v>21</v>
      </c>
      <c r="J24" s="16">
        <v>8.32</v>
      </c>
      <c r="K24" s="16">
        <v>26.9</v>
      </c>
      <c r="L24" s="27">
        <f t="shared" si="1"/>
        <v>0.690706319702602</v>
      </c>
      <c r="M24" s="28">
        <v>0.05</v>
      </c>
      <c r="N24" s="29">
        <f t="shared" si="6"/>
        <v>1.345</v>
      </c>
      <c r="O24" s="28"/>
      <c r="P24" s="50"/>
      <c r="Q24" s="50"/>
      <c r="R24" s="50"/>
      <c r="S24" s="28"/>
      <c r="T24" s="53"/>
    </row>
    <row r="25" customHeight="1" spans="1:20">
      <c r="A25" s="9">
        <v>21</v>
      </c>
      <c r="B25" s="11"/>
      <c r="C25" s="9">
        <v>1466</v>
      </c>
      <c r="D25" s="10" t="s">
        <v>17</v>
      </c>
      <c r="E25" s="10" t="str">
        <f t="shared" si="5"/>
        <v>1466,</v>
      </c>
      <c r="F25" s="11" t="s">
        <v>98</v>
      </c>
      <c r="G25" s="12" t="s">
        <v>99</v>
      </c>
      <c r="H25" s="9" t="s">
        <v>100</v>
      </c>
      <c r="I25" s="11" t="s">
        <v>21</v>
      </c>
      <c r="J25" s="16">
        <v>6</v>
      </c>
      <c r="K25" s="16">
        <v>19.8</v>
      </c>
      <c r="L25" s="27">
        <f t="shared" si="1"/>
        <v>0.696969696969697</v>
      </c>
      <c r="M25" s="28">
        <v>0.05</v>
      </c>
      <c r="N25" s="29">
        <f t="shared" si="6"/>
        <v>0.99</v>
      </c>
      <c r="O25" s="28"/>
      <c r="P25" s="50"/>
      <c r="Q25" s="50"/>
      <c r="R25" s="50"/>
      <c r="S25" s="28"/>
      <c r="T25" s="53"/>
    </row>
    <row r="26" customHeight="1" spans="1:20">
      <c r="A26" s="9">
        <v>22</v>
      </c>
      <c r="B26" s="11"/>
      <c r="C26" s="9">
        <v>39476</v>
      </c>
      <c r="D26" s="10" t="s">
        <v>17</v>
      </c>
      <c r="E26" s="10" t="str">
        <f t="shared" si="5"/>
        <v>39476,</v>
      </c>
      <c r="F26" s="11" t="s">
        <v>101</v>
      </c>
      <c r="G26" s="12" t="s">
        <v>102</v>
      </c>
      <c r="H26" s="9" t="s">
        <v>103</v>
      </c>
      <c r="I26" s="11" t="s">
        <v>30</v>
      </c>
      <c r="J26" s="16">
        <v>8.9</v>
      </c>
      <c r="K26" s="16">
        <v>22</v>
      </c>
      <c r="L26" s="30">
        <f t="shared" si="1"/>
        <v>0.595454545454545</v>
      </c>
      <c r="M26" s="28">
        <v>0.04</v>
      </c>
      <c r="N26" s="29">
        <f t="shared" si="6"/>
        <v>0.88</v>
      </c>
      <c r="O26" s="28"/>
      <c r="P26" s="50"/>
      <c r="Q26" s="50"/>
      <c r="R26" s="50"/>
      <c r="S26" s="28"/>
      <c r="T26" s="53"/>
    </row>
    <row r="27" customHeight="1" spans="1:20">
      <c r="A27" s="9">
        <v>23</v>
      </c>
      <c r="B27" s="11"/>
      <c r="C27" s="9">
        <v>108018</v>
      </c>
      <c r="D27" s="10" t="s">
        <v>17</v>
      </c>
      <c r="E27" s="10" t="str">
        <f t="shared" si="5"/>
        <v>108018,</v>
      </c>
      <c r="F27" s="11" t="s">
        <v>104</v>
      </c>
      <c r="G27" s="12" t="s">
        <v>105</v>
      </c>
      <c r="H27" s="9" t="s">
        <v>106</v>
      </c>
      <c r="I27" s="11" t="s">
        <v>21</v>
      </c>
      <c r="J27" s="16">
        <v>7.21</v>
      </c>
      <c r="K27" s="16">
        <v>27</v>
      </c>
      <c r="L27" s="27">
        <f t="shared" si="1"/>
        <v>0.732962962962963</v>
      </c>
      <c r="M27" s="28">
        <v>0.05</v>
      </c>
      <c r="N27" s="29">
        <f t="shared" si="6"/>
        <v>1.35</v>
      </c>
      <c r="O27" s="28"/>
      <c r="P27" s="50"/>
      <c r="Q27" s="50"/>
      <c r="R27" s="50"/>
      <c r="S27" s="28"/>
      <c r="T27" s="53"/>
    </row>
    <row r="28" customHeight="1" spans="1:20">
      <c r="A28" s="9">
        <v>24</v>
      </c>
      <c r="B28" s="11"/>
      <c r="C28" s="16">
        <v>117684</v>
      </c>
      <c r="D28" s="10" t="s">
        <v>17</v>
      </c>
      <c r="E28" s="10" t="str">
        <f t="shared" si="5"/>
        <v>117684,</v>
      </c>
      <c r="F28" s="16" t="s">
        <v>107</v>
      </c>
      <c r="G28" s="17" t="s">
        <v>108</v>
      </c>
      <c r="H28" s="16" t="s">
        <v>109</v>
      </c>
      <c r="I28" s="11" t="s">
        <v>21</v>
      </c>
      <c r="J28" s="16">
        <v>20.67</v>
      </c>
      <c r="K28" s="16">
        <v>68.9</v>
      </c>
      <c r="L28" s="27">
        <f t="shared" si="1"/>
        <v>0.7</v>
      </c>
      <c r="M28" s="28">
        <v>0.05</v>
      </c>
      <c r="N28" s="29">
        <f t="shared" si="6"/>
        <v>3.445</v>
      </c>
      <c r="O28" s="28"/>
      <c r="P28" s="50"/>
      <c r="Q28" s="50"/>
      <c r="R28" s="50"/>
      <c r="S28" s="28"/>
      <c r="T28" s="53"/>
    </row>
    <row r="29" s="1" customFormat="1" customHeight="1" spans="1:20">
      <c r="A29" s="18"/>
      <c r="B29" s="23"/>
      <c r="C29" s="20"/>
      <c r="D29" s="21"/>
      <c r="E29" s="21"/>
      <c r="F29" s="20"/>
      <c r="G29" s="22"/>
      <c r="H29" s="20"/>
      <c r="I29" s="23"/>
      <c r="J29" s="20">
        <f>SUM(J18:J28)</f>
        <v>88.06</v>
      </c>
      <c r="K29" s="20">
        <f>SUM(K18:K28)</f>
        <v>299.7</v>
      </c>
      <c r="L29" s="34">
        <f t="shared" si="1"/>
        <v>0.706172839506173</v>
      </c>
      <c r="M29" s="32"/>
      <c r="N29" s="33"/>
      <c r="O29" s="32"/>
      <c r="P29" s="32"/>
      <c r="Q29" s="32"/>
      <c r="R29" s="32"/>
      <c r="S29" s="32"/>
      <c r="T29" s="54"/>
    </row>
    <row r="30" customHeight="1" spans="1:20">
      <c r="A30" s="9">
        <v>25</v>
      </c>
      <c r="B30" s="36" t="s">
        <v>110</v>
      </c>
      <c r="C30" s="37">
        <v>148955</v>
      </c>
      <c r="D30" s="10" t="s">
        <v>17</v>
      </c>
      <c r="E30" s="10" t="str">
        <f t="shared" ref="E30:E35" si="7">C30&amp;D30</f>
        <v>148955,</v>
      </c>
      <c r="F30" s="37" t="s">
        <v>111</v>
      </c>
      <c r="G30" s="38" t="s">
        <v>112</v>
      </c>
      <c r="H30" s="37" t="s">
        <v>113</v>
      </c>
      <c r="I30" s="11" t="s">
        <v>21</v>
      </c>
      <c r="J30" s="16">
        <v>120</v>
      </c>
      <c r="K30" s="16">
        <v>198</v>
      </c>
      <c r="L30" s="30">
        <f t="shared" si="1"/>
        <v>0.393939393939394</v>
      </c>
      <c r="M30" s="28">
        <v>0.03</v>
      </c>
      <c r="N30" s="29">
        <f t="shared" ref="N30:N35" si="8">K30*M30</f>
        <v>5.94</v>
      </c>
      <c r="O30" s="28"/>
      <c r="P30" s="28" t="s">
        <v>114</v>
      </c>
      <c r="Q30" s="28"/>
      <c r="R30" s="28"/>
      <c r="S30" s="28"/>
      <c r="T30" s="53" t="s">
        <v>115</v>
      </c>
    </row>
    <row r="31" customHeight="1" spans="1:20">
      <c r="A31" s="9">
        <v>26</v>
      </c>
      <c r="B31" s="36"/>
      <c r="C31" s="37">
        <v>1454</v>
      </c>
      <c r="D31" s="10" t="s">
        <v>17</v>
      </c>
      <c r="E31" s="10" t="str">
        <f t="shared" si="7"/>
        <v>1454,</v>
      </c>
      <c r="F31" s="37" t="s">
        <v>116</v>
      </c>
      <c r="G31" s="40" t="s">
        <v>117</v>
      </c>
      <c r="H31" s="37" t="s">
        <v>118</v>
      </c>
      <c r="I31" s="11" t="s">
        <v>21</v>
      </c>
      <c r="J31" s="16">
        <v>385</v>
      </c>
      <c r="K31" s="16">
        <v>520</v>
      </c>
      <c r="L31" s="30">
        <f t="shared" si="1"/>
        <v>0.259615384615385</v>
      </c>
      <c r="M31" s="28">
        <v>0.02</v>
      </c>
      <c r="N31" s="29">
        <f t="shared" si="8"/>
        <v>10.4</v>
      </c>
      <c r="O31" s="28"/>
      <c r="P31" s="28"/>
      <c r="Q31" s="28"/>
      <c r="R31" s="28"/>
      <c r="S31" s="28"/>
      <c r="T31" s="53" t="s">
        <v>119</v>
      </c>
    </row>
    <row r="32" s="1" customFormat="1" customHeight="1" spans="1:20">
      <c r="A32" s="18"/>
      <c r="B32" s="41"/>
      <c r="C32" s="42"/>
      <c r="D32" s="21"/>
      <c r="E32" s="21"/>
      <c r="F32" s="42"/>
      <c r="G32" s="43"/>
      <c r="H32" s="42"/>
      <c r="I32" s="23"/>
      <c r="J32" s="20">
        <f>SUM(J30:J31)</f>
        <v>505</v>
      </c>
      <c r="K32" s="20">
        <f>SUM(K30:K31)</f>
        <v>718</v>
      </c>
      <c r="L32" s="31">
        <f t="shared" si="1"/>
        <v>0.296657381615599</v>
      </c>
      <c r="M32" s="32"/>
      <c r="N32" s="33"/>
      <c r="O32" s="32"/>
      <c r="P32" s="32"/>
      <c r="Q32" s="32"/>
      <c r="R32" s="32"/>
      <c r="S32" s="32"/>
      <c r="T32" s="54"/>
    </row>
    <row r="33" customHeight="1" spans="1:20">
      <c r="A33" s="9">
        <v>27</v>
      </c>
      <c r="B33" s="11" t="s">
        <v>120</v>
      </c>
      <c r="C33" s="8">
        <v>63764</v>
      </c>
      <c r="D33" s="10" t="s">
        <v>17</v>
      </c>
      <c r="E33" s="10" t="str">
        <f t="shared" si="7"/>
        <v>63764,</v>
      </c>
      <c r="F33" s="8" t="s">
        <v>121</v>
      </c>
      <c r="G33" s="44" t="s">
        <v>122</v>
      </c>
      <c r="H33" s="8" t="s">
        <v>123</v>
      </c>
      <c r="I33" s="11" t="s">
        <v>21</v>
      </c>
      <c r="J33" s="16">
        <v>99.66</v>
      </c>
      <c r="K33" s="16">
        <v>135</v>
      </c>
      <c r="L33" s="30">
        <f t="shared" si="1"/>
        <v>0.261777777777778</v>
      </c>
      <c r="M33" s="28">
        <v>0.02</v>
      </c>
      <c r="N33" s="29">
        <f t="shared" si="8"/>
        <v>2.7</v>
      </c>
      <c r="O33" s="28"/>
      <c r="P33" s="50" t="s">
        <v>124</v>
      </c>
      <c r="Q33" s="50" t="s">
        <v>125</v>
      </c>
      <c r="R33" s="50" t="s">
        <v>126</v>
      </c>
      <c r="S33" s="28">
        <v>0.02</v>
      </c>
      <c r="T33" s="53"/>
    </row>
    <row r="34" customHeight="1" spans="1:20">
      <c r="A34" s="9">
        <v>28</v>
      </c>
      <c r="B34" s="11"/>
      <c r="C34" s="9">
        <v>69172</v>
      </c>
      <c r="D34" s="10" t="s">
        <v>17</v>
      </c>
      <c r="E34" s="10" t="str">
        <f t="shared" si="7"/>
        <v>69172,</v>
      </c>
      <c r="F34" s="11" t="s">
        <v>127</v>
      </c>
      <c r="G34" s="12" t="s">
        <v>128</v>
      </c>
      <c r="H34" s="9" t="s">
        <v>129</v>
      </c>
      <c r="I34" s="11" t="s">
        <v>21</v>
      </c>
      <c r="J34" s="16">
        <v>13.5</v>
      </c>
      <c r="K34" s="16">
        <v>45.8</v>
      </c>
      <c r="L34" s="27">
        <f t="shared" si="1"/>
        <v>0.705240174672489</v>
      </c>
      <c r="M34" s="28">
        <v>0.05</v>
      </c>
      <c r="N34" s="29">
        <f t="shared" si="8"/>
        <v>2.29</v>
      </c>
      <c r="O34" s="28"/>
      <c r="P34" s="50"/>
      <c r="Q34" s="50"/>
      <c r="R34" s="50"/>
      <c r="S34" s="28"/>
      <c r="T34" s="53"/>
    </row>
    <row r="35" customHeight="1" spans="1:20">
      <c r="A35" s="9">
        <v>29</v>
      </c>
      <c r="B35" s="11"/>
      <c r="C35" s="9">
        <v>65506</v>
      </c>
      <c r="D35" s="10" t="s">
        <v>17</v>
      </c>
      <c r="E35" s="10" t="str">
        <f t="shared" si="7"/>
        <v>65506,</v>
      </c>
      <c r="F35" s="11" t="s">
        <v>130</v>
      </c>
      <c r="G35" s="12" t="s">
        <v>131</v>
      </c>
      <c r="H35" s="9" t="s">
        <v>132</v>
      </c>
      <c r="I35" s="11" t="s">
        <v>21</v>
      </c>
      <c r="J35" s="16">
        <v>11.8</v>
      </c>
      <c r="K35" s="16">
        <v>32</v>
      </c>
      <c r="L35" s="27">
        <f t="shared" si="1"/>
        <v>0.63125</v>
      </c>
      <c r="M35" s="28">
        <v>0.05</v>
      </c>
      <c r="N35" s="29">
        <f t="shared" si="8"/>
        <v>1.6</v>
      </c>
      <c r="O35" s="28"/>
      <c r="P35" s="50"/>
      <c r="Q35" s="50"/>
      <c r="R35" s="50"/>
      <c r="S35" s="28"/>
      <c r="T35" s="53" t="s">
        <v>133</v>
      </c>
    </row>
    <row r="36" s="1" customFormat="1" customHeight="1" spans="1:20">
      <c r="A36" s="18"/>
      <c r="B36" s="23"/>
      <c r="C36" s="18"/>
      <c r="D36" s="21"/>
      <c r="E36" s="21"/>
      <c r="F36" s="23"/>
      <c r="G36" s="24"/>
      <c r="H36" s="18"/>
      <c r="I36" s="23"/>
      <c r="J36" s="20">
        <f>SUM(J33:J35)</f>
        <v>124.96</v>
      </c>
      <c r="K36" s="20">
        <f>SUM(K33:K35)</f>
        <v>212.8</v>
      </c>
      <c r="L36" s="34">
        <f t="shared" si="1"/>
        <v>0.412781954887218</v>
      </c>
      <c r="M36" s="32"/>
      <c r="N36" s="33"/>
      <c r="O36" s="32"/>
      <c r="P36" s="32"/>
      <c r="Q36" s="32"/>
      <c r="R36" s="32"/>
      <c r="S36" s="32"/>
      <c r="T36" s="54"/>
    </row>
    <row r="37" customHeight="1" spans="1:20">
      <c r="A37" s="9">
        <v>30</v>
      </c>
      <c r="B37" s="11" t="s">
        <v>134</v>
      </c>
      <c r="C37" s="9">
        <v>153885</v>
      </c>
      <c r="D37" s="10" t="s">
        <v>17</v>
      </c>
      <c r="E37" s="10" t="str">
        <f t="shared" ref="E37:E41" si="9">C37&amp;D37</f>
        <v>153885,</v>
      </c>
      <c r="F37" s="11" t="s">
        <v>135</v>
      </c>
      <c r="G37" s="12" t="s">
        <v>136</v>
      </c>
      <c r="H37" s="9" t="s">
        <v>137</v>
      </c>
      <c r="I37" s="11" t="s">
        <v>21</v>
      </c>
      <c r="J37" s="16">
        <v>9</v>
      </c>
      <c r="K37" s="16">
        <v>36</v>
      </c>
      <c r="L37" s="27">
        <f t="shared" si="1"/>
        <v>0.75</v>
      </c>
      <c r="M37" s="28">
        <v>0.15</v>
      </c>
      <c r="N37" s="29">
        <f t="shared" ref="N37:N41" si="10">K37*M37</f>
        <v>5.4</v>
      </c>
      <c r="O37" s="28"/>
      <c r="P37" s="50" t="s">
        <v>138</v>
      </c>
      <c r="Q37" s="50" t="s">
        <v>139</v>
      </c>
      <c r="R37" s="50" t="s">
        <v>140</v>
      </c>
      <c r="S37" s="28">
        <v>0.15</v>
      </c>
      <c r="T37" s="53"/>
    </row>
    <row r="38" customHeight="1" spans="1:20">
      <c r="A38" s="9">
        <v>31</v>
      </c>
      <c r="B38" s="11"/>
      <c r="C38" s="9">
        <v>177390</v>
      </c>
      <c r="D38" s="10" t="s">
        <v>17</v>
      </c>
      <c r="E38" s="10" t="str">
        <f t="shared" si="9"/>
        <v>177390,</v>
      </c>
      <c r="F38" s="11" t="s">
        <v>141</v>
      </c>
      <c r="G38" s="12" t="s">
        <v>136</v>
      </c>
      <c r="H38" s="9" t="s">
        <v>142</v>
      </c>
      <c r="I38" s="11" t="s">
        <v>21</v>
      </c>
      <c r="J38" s="16">
        <v>8.2</v>
      </c>
      <c r="K38" s="16">
        <v>35</v>
      </c>
      <c r="L38" s="27">
        <f t="shared" si="1"/>
        <v>0.765714285714286</v>
      </c>
      <c r="M38" s="28">
        <v>0.15</v>
      </c>
      <c r="N38" s="29">
        <f t="shared" si="10"/>
        <v>5.25</v>
      </c>
      <c r="O38" s="28"/>
      <c r="P38" s="50"/>
      <c r="Q38" s="50"/>
      <c r="R38" s="50"/>
      <c r="S38" s="28"/>
      <c r="T38" s="53"/>
    </row>
    <row r="39" customHeight="1" spans="1:20">
      <c r="A39" s="9">
        <v>32</v>
      </c>
      <c r="B39" s="11"/>
      <c r="C39" s="9">
        <v>117370</v>
      </c>
      <c r="D39" s="10" t="s">
        <v>17</v>
      </c>
      <c r="E39" s="10" t="str">
        <f t="shared" si="9"/>
        <v>117370,</v>
      </c>
      <c r="F39" s="11" t="s">
        <v>143</v>
      </c>
      <c r="G39" s="12" t="s">
        <v>136</v>
      </c>
      <c r="H39" s="9" t="s">
        <v>144</v>
      </c>
      <c r="I39" s="11" t="s">
        <v>21</v>
      </c>
      <c r="J39" s="16">
        <v>16</v>
      </c>
      <c r="K39" s="16">
        <v>65</v>
      </c>
      <c r="L39" s="27">
        <f t="shared" si="1"/>
        <v>0.753846153846154</v>
      </c>
      <c r="M39" s="28">
        <v>0.15</v>
      </c>
      <c r="N39" s="29">
        <f t="shared" si="10"/>
        <v>9.75</v>
      </c>
      <c r="O39" s="28"/>
      <c r="P39" s="50"/>
      <c r="Q39" s="50"/>
      <c r="R39" s="50"/>
      <c r="S39" s="28"/>
      <c r="T39" s="53"/>
    </row>
    <row r="40" customHeight="1" spans="1:20">
      <c r="A40" s="9">
        <v>33</v>
      </c>
      <c r="B40" s="11"/>
      <c r="C40" s="9">
        <v>105230</v>
      </c>
      <c r="D40" s="10" t="s">
        <v>17</v>
      </c>
      <c r="E40" s="10" t="str">
        <f t="shared" si="9"/>
        <v>105230,</v>
      </c>
      <c r="F40" s="11" t="s">
        <v>145</v>
      </c>
      <c r="G40" s="12" t="s">
        <v>136</v>
      </c>
      <c r="H40" s="9" t="s">
        <v>146</v>
      </c>
      <c r="I40" s="11" t="s">
        <v>30</v>
      </c>
      <c r="J40" s="16">
        <v>21</v>
      </c>
      <c r="K40" s="16">
        <v>88</v>
      </c>
      <c r="L40" s="27">
        <f t="shared" si="1"/>
        <v>0.761363636363636</v>
      </c>
      <c r="M40" s="28">
        <v>0.15</v>
      </c>
      <c r="N40" s="29">
        <f t="shared" si="10"/>
        <v>13.2</v>
      </c>
      <c r="O40" s="28"/>
      <c r="P40" s="50"/>
      <c r="Q40" s="50"/>
      <c r="R40" s="50"/>
      <c r="S40" s="28"/>
      <c r="T40" s="53"/>
    </row>
    <row r="41" customHeight="1" spans="1:20">
      <c r="A41" s="9">
        <v>34</v>
      </c>
      <c r="B41" s="11"/>
      <c r="C41" s="9">
        <v>117371</v>
      </c>
      <c r="D41" s="10" t="s">
        <v>17</v>
      </c>
      <c r="E41" s="10" t="str">
        <f t="shared" si="9"/>
        <v>117371,</v>
      </c>
      <c r="F41" s="11" t="s">
        <v>147</v>
      </c>
      <c r="G41" s="12" t="s">
        <v>136</v>
      </c>
      <c r="H41" s="9" t="s">
        <v>148</v>
      </c>
      <c r="I41" s="11" t="s">
        <v>21</v>
      </c>
      <c r="J41" s="16">
        <v>13.5</v>
      </c>
      <c r="K41" s="16">
        <v>55</v>
      </c>
      <c r="L41" s="27">
        <f t="shared" si="1"/>
        <v>0.754545454545455</v>
      </c>
      <c r="M41" s="28">
        <v>0.15</v>
      </c>
      <c r="N41" s="29">
        <f t="shared" si="10"/>
        <v>8.25</v>
      </c>
      <c r="O41" s="28"/>
      <c r="P41" s="50"/>
      <c r="Q41" s="50"/>
      <c r="R41" s="50"/>
      <c r="S41" s="28"/>
      <c r="T41" s="53"/>
    </row>
    <row r="42" s="1" customFormat="1" customHeight="1" spans="1:20">
      <c r="A42" s="18"/>
      <c r="B42" s="23"/>
      <c r="C42" s="18"/>
      <c r="D42" s="21"/>
      <c r="E42" s="21"/>
      <c r="F42" s="23"/>
      <c r="G42" s="24"/>
      <c r="H42" s="18"/>
      <c r="I42" s="23"/>
      <c r="J42" s="20">
        <f>SUM(J37:J41)</f>
        <v>67.7</v>
      </c>
      <c r="K42" s="20">
        <f>SUM(K37:K41)</f>
        <v>279</v>
      </c>
      <c r="L42" s="34">
        <f t="shared" si="1"/>
        <v>0.757347670250896</v>
      </c>
      <c r="M42" s="32"/>
      <c r="N42" s="33"/>
      <c r="O42" s="32"/>
      <c r="P42" s="32"/>
      <c r="Q42" s="32"/>
      <c r="R42" s="32"/>
      <c r="S42" s="32"/>
      <c r="T42" s="54"/>
    </row>
    <row r="43" customHeight="1" spans="1:20">
      <c r="A43" s="9">
        <v>35</v>
      </c>
      <c r="B43" s="45" t="s">
        <v>149</v>
      </c>
      <c r="C43" s="46">
        <v>39103</v>
      </c>
      <c r="D43" s="10" t="s">
        <v>17</v>
      </c>
      <c r="E43" s="10" t="str">
        <f t="shared" ref="E43:E45" si="11">C43&amp;D43</f>
        <v>39103,</v>
      </c>
      <c r="F43" s="46" t="s">
        <v>150</v>
      </c>
      <c r="G43" s="47" t="s">
        <v>151</v>
      </c>
      <c r="H43" s="46" t="s">
        <v>152</v>
      </c>
      <c r="I43" s="11" t="s">
        <v>21</v>
      </c>
      <c r="J43" s="16">
        <v>42</v>
      </c>
      <c r="K43" s="16">
        <v>69</v>
      </c>
      <c r="L43" s="30">
        <f t="shared" si="1"/>
        <v>0.391304347826087</v>
      </c>
      <c r="M43" s="28">
        <v>0.03</v>
      </c>
      <c r="N43" s="29">
        <f t="shared" ref="N43:N45" si="12">K43*M43</f>
        <v>2.07</v>
      </c>
      <c r="O43" s="28"/>
      <c r="P43" s="50" t="s">
        <v>153</v>
      </c>
      <c r="Q43" s="50" t="s">
        <v>154</v>
      </c>
      <c r="R43" s="50" t="s">
        <v>155</v>
      </c>
      <c r="S43" s="28">
        <v>0.02</v>
      </c>
      <c r="T43" s="53"/>
    </row>
    <row r="44" customHeight="1" spans="1:20">
      <c r="A44" s="9">
        <v>36</v>
      </c>
      <c r="B44" s="45"/>
      <c r="C44" s="46">
        <v>183439</v>
      </c>
      <c r="D44" s="10" t="s">
        <v>17</v>
      </c>
      <c r="E44" s="10" t="str">
        <f t="shared" si="11"/>
        <v>183439,</v>
      </c>
      <c r="F44" s="46" t="s">
        <v>156</v>
      </c>
      <c r="G44" s="47" t="s">
        <v>157</v>
      </c>
      <c r="H44" s="46" t="s">
        <v>158</v>
      </c>
      <c r="I44" s="11" t="s">
        <v>21</v>
      </c>
      <c r="J44" s="16">
        <v>56</v>
      </c>
      <c r="K44" s="16">
        <v>112</v>
      </c>
      <c r="L44" s="27">
        <f t="shared" si="1"/>
        <v>0.5</v>
      </c>
      <c r="M44" s="28">
        <v>0.03</v>
      </c>
      <c r="N44" s="29">
        <f t="shared" si="12"/>
        <v>3.36</v>
      </c>
      <c r="O44" s="28"/>
      <c r="P44" s="50"/>
      <c r="Q44" s="50"/>
      <c r="R44" s="50"/>
      <c r="S44" s="28"/>
      <c r="T44" s="53"/>
    </row>
    <row r="45" customHeight="1" spans="1:20">
      <c r="A45" s="9">
        <v>37</v>
      </c>
      <c r="B45" s="45"/>
      <c r="C45" s="46">
        <v>174232</v>
      </c>
      <c r="D45" s="10" t="s">
        <v>17</v>
      </c>
      <c r="E45" s="10" t="str">
        <f t="shared" si="11"/>
        <v>174232,</v>
      </c>
      <c r="F45" s="48" t="s">
        <v>150</v>
      </c>
      <c r="G45" s="47" t="s">
        <v>151</v>
      </c>
      <c r="H45" s="46" t="s">
        <v>159</v>
      </c>
      <c r="I45" s="11" t="s">
        <v>21</v>
      </c>
      <c r="J45" s="16">
        <v>84</v>
      </c>
      <c r="K45" s="16">
        <v>138</v>
      </c>
      <c r="L45" s="30">
        <f t="shared" si="1"/>
        <v>0.391304347826087</v>
      </c>
      <c r="M45" s="28">
        <v>0.03</v>
      </c>
      <c r="N45" s="29">
        <f t="shared" si="12"/>
        <v>4.14</v>
      </c>
      <c r="O45" s="28"/>
      <c r="P45" s="50"/>
      <c r="Q45" s="50"/>
      <c r="R45" s="50"/>
      <c r="S45" s="28"/>
      <c r="T45" s="53"/>
    </row>
    <row r="46" s="1" customFormat="1" customHeight="1" spans="1:20">
      <c r="A46" s="49"/>
      <c r="B46" s="20"/>
      <c r="C46" s="49"/>
      <c r="D46" s="49"/>
      <c r="E46" s="49"/>
      <c r="F46" s="22"/>
      <c r="G46" s="22"/>
      <c r="H46" s="49"/>
      <c r="I46" s="49"/>
      <c r="J46" s="49">
        <f>SUM(J43:J45)</f>
        <v>182</v>
      </c>
      <c r="K46" s="49">
        <f>SUM(K43:K45)</f>
        <v>319</v>
      </c>
      <c r="L46" s="31">
        <f t="shared" si="1"/>
        <v>0.429467084639498</v>
      </c>
      <c r="M46" s="49"/>
      <c r="N46" s="49"/>
      <c r="O46" s="20"/>
      <c r="P46" s="20"/>
      <c r="Q46" s="49"/>
      <c r="R46" s="49"/>
      <c r="S46" s="49"/>
      <c r="T46" s="54"/>
    </row>
  </sheetData>
  <mergeCells count="38">
    <mergeCell ref="P1:R1"/>
    <mergeCell ref="B3:B9"/>
    <mergeCell ref="B11:B12"/>
    <mergeCell ref="B14:B16"/>
    <mergeCell ref="B18:B28"/>
    <mergeCell ref="B30:B31"/>
    <mergeCell ref="B33:B35"/>
    <mergeCell ref="B37:B41"/>
    <mergeCell ref="B43:B45"/>
    <mergeCell ref="P2:P9"/>
    <mergeCell ref="P11:P12"/>
    <mergeCell ref="P14:P16"/>
    <mergeCell ref="P18:P28"/>
    <mergeCell ref="P33:P35"/>
    <mergeCell ref="P37:P41"/>
    <mergeCell ref="P43:P45"/>
    <mergeCell ref="Q2:Q9"/>
    <mergeCell ref="Q11:Q12"/>
    <mergeCell ref="Q14:Q16"/>
    <mergeCell ref="Q18:Q28"/>
    <mergeCell ref="Q33:Q35"/>
    <mergeCell ref="Q37:Q41"/>
    <mergeCell ref="Q43:Q45"/>
    <mergeCell ref="R2:R9"/>
    <mergeCell ref="R11:R12"/>
    <mergeCell ref="R14:R16"/>
    <mergeCell ref="R18:R28"/>
    <mergeCell ref="R33:R35"/>
    <mergeCell ref="R37:R41"/>
    <mergeCell ref="R43:R45"/>
    <mergeCell ref="S2:S9"/>
    <mergeCell ref="S11:S12"/>
    <mergeCell ref="S14:S16"/>
    <mergeCell ref="S18:S28"/>
    <mergeCell ref="S33:S35"/>
    <mergeCell ref="S37:S41"/>
    <mergeCell ref="S43:S45"/>
    <mergeCell ref="P30:S31"/>
  </mergeCells>
  <pageMargins left="0.118055555555556" right="0.118055555555556" top="0.196527777777778" bottom="0.19652777777777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abSelected="1" workbookViewId="0">
      <selection activeCell="H5" sqref="H5"/>
    </sheetView>
  </sheetViews>
  <sheetFormatPr defaultColWidth="9" defaultRowHeight="25" customHeight="1"/>
  <cols>
    <col min="1" max="1" width="5.75" customWidth="1"/>
    <col min="2" max="2" width="8.375" style="2" customWidth="1"/>
    <col min="3" max="5" width="9" hidden="1" customWidth="1"/>
    <col min="6" max="6" width="44.625" style="3" customWidth="1"/>
    <col min="7" max="7" width="28.125" style="3" customWidth="1"/>
    <col min="8" max="8" width="13" customWidth="1"/>
    <col min="9" max="9" width="17.75" customWidth="1"/>
    <col min="10" max="13" width="8.125" hidden="1" customWidth="1"/>
    <col min="14" max="14" width="8" hidden="1" customWidth="1"/>
    <col min="15" max="15" width="17.125" style="2" hidden="1" customWidth="1"/>
  </cols>
  <sheetData>
    <row r="1" ht="43" customHeight="1" spans="1:15">
      <c r="A1" s="4" t="s">
        <v>0</v>
      </c>
      <c r="B1" s="5" t="s">
        <v>1</v>
      </c>
      <c r="C1" s="5" t="s">
        <v>2</v>
      </c>
      <c r="D1" s="5"/>
      <c r="E1" s="5"/>
      <c r="F1" s="5" t="s">
        <v>3</v>
      </c>
      <c r="G1" s="6" t="s">
        <v>4</v>
      </c>
      <c r="H1" s="5" t="s">
        <v>5</v>
      </c>
      <c r="I1" s="5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</row>
    <row r="2" customHeight="1" spans="1:15">
      <c r="A2" s="7">
        <v>1</v>
      </c>
      <c r="B2" s="8" t="s">
        <v>26</v>
      </c>
      <c r="C2" s="9">
        <v>45754</v>
      </c>
      <c r="D2" s="10" t="s">
        <v>17</v>
      </c>
      <c r="E2" s="10" t="str">
        <f>C2&amp;D2</f>
        <v>45754,</v>
      </c>
      <c r="F2" s="11" t="s">
        <v>27</v>
      </c>
      <c r="G2" s="12" t="s">
        <v>28</v>
      </c>
      <c r="H2" s="9" t="s">
        <v>29</v>
      </c>
      <c r="I2" s="11" t="s">
        <v>30</v>
      </c>
      <c r="J2" s="16">
        <v>5.5</v>
      </c>
      <c r="K2" s="16">
        <v>29.8</v>
      </c>
      <c r="L2" s="27">
        <f>(K2-J2)/K2</f>
        <v>0.815436241610738</v>
      </c>
      <c r="M2" s="28">
        <v>0.05</v>
      </c>
      <c r="N2" s="29">
        <f>K2*M2</f>
        <v>1.49</v>
      </c>
      <c r="O2" s="28"/>
    </row>
    <row r="3" customHeight="1" spans="1:15">
      <c r="A3" s="13"/>
      <c r="B3" s="8"/>
      <c r="C3" s="9">
        <v>177394</v>
      </c>
      <c r="D3" s="10" t="s">
        <v>17</v>
      </c>
      <c r="E3" s="10" t="str">
        <f>C3&amp;D3</f>
        <v>177394,</v>
      </c>
      <c r="F3" s="11" t="s">
        <v>31</v>
      </c>
      <c r="G3" s="12" t="s">
        <v>32</v>
      </c>
      <c r="H3" s="9" t="s">
        <v>33</v>
      </c>
      <c r="I3" s="11" t="s">
        <v>21</v>
      </c>
      <c r="J3" s="16">
        <v>7.1429</v>
      </c>
      <c r="K3" s="16">
        <v>18</v>
      </c>
      <c r="L3" s="27">
        <f>(K3-J3)/K3</f>
        <v>0.603172222222222</v>
      </c>
      <c r="M3" s="28">
        <v>0.05</v>
      </c>
      <c r="N3" s="29">
        <f>K3*M3</f>
        <v>0.9</v>
      </c>
      <c r="O3" s="28"/>
    </row>
    <row r="4" customHeight="1" spans="1:15">
      <c r="A4" s="13"/>
      <c r="B4" s="8"/>
      <c r="C4" s="9">
        <v>144423</v>
      </c>
      <c r="D4" s="10" t="s">
        <v>17</v>
      </c>
      <c r="E4" s="10" t="str">
        <f>C4&amp;D4</f>
        <v>144423,</v>
      </c>
      <c r="F4" s="11" t="s">
        <v>34</v>
      </c>
      <c r="G4" s="12" t="s">
        <v>32</v>
      </c>
      <c r="H4" s="9" t="s">
        <v>35</v>
      </c>
      <c r="I4" s="11" t="s">
        <v>21</v>
      </c>
      <c r="J4" s="16">
        <v>8.0952</v>
      </c>
      <c r="K4" s="16">
        <v>18</v>
      </c>
      <c r="L4" s="30">
        <f>(K4-J4)/K4</f>
        <v>0.550266666666667</v>
      </c>
      <c r="M4" s="28">
        <v>0.04</v>
      </c>
      <c r="N4" s="29">
        <f>K4*M4</f>
        <v>0.72</v>
      </c>
      <c r="O4" s="28"/>
    </row>
    <row r="5" customHeight="1" spans="1:15">
      <c r="A5" s="13"/>
      <c r="B5" s="8"/>
      <c r="C5" s="8">
        <v>118013</v>
      </c>
      <c r="D5" s="10" t="s">
        <v>17</v>
      </c>
      <c r="E5" s="10" t="str">
        <f>C5&amp;D5</f>
        <v>118013,</v>
      </c>
      <c r="F5" s="8" t="s">
        <v>36</v>
      </c>
      <c r="G5" s="14" t="s">
        <v>37</v>
      </c>
      <c r="H5" s="8" t="s">
        <v>38</v>
      </c>
      <c r="I5" s="11" t="s">
        <v>21</v>
      </c>
      <c r="J5" s="16">
        <v>16</v>
      </c>
      <c r="K5" s="16">
        <v>32</v>
      </c>
      <c r="L5" s="30">
        <f>(K5-J5)/K5</f>
        <v>0.5</v>
      </c>
      <c r="M5" s="28">
        <v>0.03</v>
      </c>
      <c r="N5" s="29">
        <f>K5*M5</f>
        <v>0.96</v>
      </c>
      <c r="O5" s="28"/>
    </row>
    <row r="6" customHeight="1" spans="1:15">
      <c r="A6" s="13"/>
      <c r="B6" s="8"/>
      <c r="C6" s="8">
        <v>134798</v>
      </c>
      <c r="D6" s="10" t="s">
        <v>17</v>
      </c>
      <c r="E6" s="10" t="str">
        <f>C6&amp;D6</f>
        <v>134798,</v>
      </c>
      <c r="F6" s="8" t="s">
        <v>40</v>
      </c>
      <c r="G6" s="14" t="s">
        <v>41</v>
      </c>
      <c r="H6" s="8" t="s">
        <v>42</v>
      </c>
      <c r="I6" s="11" t="s">
        <v>21</v>
      </c>
      <c r="J6" s="16">
        <v>19.9</v>
      </c>
      <c r="K6" s="16">
        <v>39.8</v>
      </c>
      <c r="L6" s="30">
        <f>(K6-J6)/K6</f>
        <v>0.5</v>
      </c>
      <c r="M6" s="28">
        <v>0.03</v>
      </c>
      <c r="N6" s="29">
        <f>K6*M6</f>
        <v>1.194</v>
      </c>
      <c r="O6" s="28"/>
    </row>
    <row r="7" customHeight="1" spans="1:15">
      <c r="A7" s="15"/>
      <c r="B7" s="8"/>
      <c r="C7" s="16">
        <v>143148</v>
      </c>
      <c r="D7" s="10" t="s">
        <v>17</v>
      </c>
      <c r="E7" s="10" t="str">
        <f>C7&amp;D7</f>
        <v>143148,</v>
      </c>
      <c r="F7" s="16" t="s">
        <v>47</v>
      </c>
      <c r="G7" s="17" t="s">
        <v>48</v>
      </c>
      <c r="H7" s="16" t="s">
        <v>49</v>
      </c>
      <c r="I7" s="11" t="s">
        <v>21</v>
      </c>
      <c r="J7" s="16">
        <v>16</v>
      </c>
      <c r="K7" s="16">
        <v>38</v>
      </c>
      <c r="L7" s="30">
        <f t="shared" ref="L7:L16" si="0">(K7-J7)/K7</f>
        <v>0.578947368421053</v>
      </c>
      <c r="M7" s="28">
        <v>0.04</v>
      </c>
      <c r="N7" s="29">
        <f t="shared" ref="N7:N39" si="1">K7*M7</f>
        <v>1.52</v>
      </c>
      <c r="O7" s="28"/>
    </row>
    <row r="8" s="1" customFormat="1" hidden="1" customHeight="1" spans="1:15">
      <c r="A8" s="18"/>
      <c r="B8" s="19"/>
      <c r="C8" s="20"/>
      <c r="D8" s="21"/>
      <c r="E8" s="21"/>
      <c r="F8" s="20"/>
      <c r="G8" s="22"/>
      <c r="H8" s="20"/>
      <c r="I8" s="23"/>
      <c r="J8" s="20">
        <f>SUM(J2:J7)</f>
        <v>72.6381</v>
      </c>
      <c r="K8" s="20">
        <f>SUM(K2:K7)</f>
        <v>175.6</v>
      </c>
      <c r="L8" s="31">
        <f t="shared" si="0"/>
        <v>0.586343394077449</v>
      </c>
      <c r="M8" s="32"/>
      <c r="N8" s="29"/>
      <c r="O8" s="32"/>
    </row>
    <row r="9" ht="39" customHeight="1" spans="1:15">
      <c r="A9" s="7">
        <v>2</v>
      </c>
      <c r="B9" s="11" t="s">
        <v>51</v>
      </c>
      <c r="C9" s="9">
        <v>15238</v>
      </c>
      <c r="D9" s="10" t="s">
        <v>17</v>
      </c>
      <c r="E9" s="10" t="str">
        <f>C9&amp;D9</f>
        <v>15238,</v>
      </c>
      <c r="F9" s="11" t="s">
        <v>52</v>
      </c>
      <c r="G9" s="12" t="s">
        <v>53</v>
      </c>
      <c r="H9" s="9" t="s">
        <v>54</v>
      </c>
      <c r="I9" s="11" t="s">
        <v>30</v>
      </c>
      <c r="J9" s="16">
        <v>68.81</v>
      </c>
      <c r="K9" s="16">
        <v>118</v>
      </c>
      <c r="L9" s="30">
        <f t="shared" si="0"/>
        <v>0.416864406779661</v>
      </c>
      <c r="M9" s="28">
        <v>0.03</v>
      </c>
      <c r="N9" s="29">
        <f t="shared" si="1"/>
        <v>3.54</v>
      </c>
      <c r="O9" s="28"/>
    </row>
    <row r="10" ht="39" customHeight="1" spans="1:15">
      <c r="A10" s="15"/>
      <c r="B10" s="11"/>
      <c r="C10" s="9">
        <v>40995</v>
      </c>
      <c r="D10" s="10" t="s">
        <v>17</v>
      </c>
      <c r="E10" s="10" t="str">
        <f>C10&amp;D10</f>
        <v>40995,</v>
      </c>
      <c r="F10" s="11" t="s">
        <v>58</v>
      </c>
      <c r="G10" s="12" t="s">
        <v>59</v>
      </c>
      <c r="H10" s="9" t="s">
        <v>60</v>
      </c>
      <c r="I10" s="11" t="s">
        <v>30</v>
      </c>
      <c r="J10" s="16">
        <v>51.2</v>
      </c>
      <c r="K10" s="16">
        <v>128</v>
      </c>
      <c r="L10" s="27">
        <f t="shared" si="0"/>
        <v>0.6</v>
      </c>
      <c r="M10" s="28">
        <v>0.04</v>
      </c>
      <c r="N10" s="29">
        <f t="shared" si="1"/>
        <v>5.12</v>
      </c>
      <c r="O10" s="28"/>
    </row>
    <row r="11" s="1" customFormat="1" hidden="1" customHeight="1" spans="1:15">
      <c r="A11" s="18"/>
      <c r="B11" s="23"/>
      <c r="C11" s="18"/>
      <c r="D11" s="21"/>
      <c r="E11" s="21"/>
      <c r="F11" s="23"/>
      <c r="G11" s="24"/>
      <c r="H11" s="18"/>
      <c r="I11" s="23"/>
      <c r="J11" s="20">
        <f>SUM(J9:J10)</f>
        <v>120.01</v>
      </c>
      <c r="K11" s="20">
        <f>SUM(K9:K10)</f>
        <v>246</v>
      </c>
      <c r="L11" s="27">
        <f t="shared" si="0"/>
        <v>0.512154471544715</v>
      </c>
      <c r="M11" s="32"/>
      <c r="N11" s="29"/>
      <c r="O11" s="32"/>
    </row>
    <row r="12" customHeight="1" spans="1:15">
      <c r="A12" s="7">
        <v>3</v>
      </c>
      <c r="B12" s="25" t="s">
        <v>61</v>
      </c>
      <c r="C12" s="9">
        <v>43207</v>
      </c>
      <c r="D12" s="10" t="s">
        <v>17</v>
      </c>
      <c r="E12" s="10" t="str">
        <f>C12&amp;D12</f>
        <v>43207,</v>
      </c>
      <c r="F12" s="11" t="s">
        <v>62</v>
      </c>
      <c r="G12" s="12" t="s">
        <v>63</v>
      </c>
      <c r="H12" s="9" t="s">
        <v>64</v>
      </c>
      <c r="I12" s="11" t="s">
        <v>21</v>
      </c>
      <c r="J12" s="16">
        <v>11.8</v>
      </c>
      <c r="K12" s="16">
        <v>32.8</v>
      </c>
      <c r="L12" s="27">
        <f t="shared" si="0"/>
        <v>0.640243902439024</v>
      </c>
      <c r="M12" s="28">
        <v>0.05</v>
      </c>
      <c r="N12" s="29">
        <f t="shared" si="1"/>
        <v>1.64</v>
      </c>
      <c r="O12" s="28"/>
    </row>
    <row r="13" customHeight="1" spans="1:15">
      <c r="A13" s="13"/>
      <c r="B13" s="25"/>
      <c r="C13" s="9">
        <v>165585</v>
      </c>
      <c r="D13" s="10" t="s">
        <v>17</v>
      </c>
      <c r="E13" s="10" t="str">
        <f>C13&amp;D13</f>
        <v>165585,</v>
      </c>
      <c r="F13" s="11" t="s">
        <v>68</v>
      </c>
      <c r="G13" s="12" t="s">
        <v>69</v>
      </c>
      <c r="H13" s="9" t="s">
        <v>70</v>
      </c>
      <c r="I13" s="11" t="s">
        <v>21</v>
      </c>
      <c r="J13" s="16">
        <v>21.66</v>
      </c>
      <c r="K13" s="16">
        <v>57.8</v>
      </c>
      <c r="L13" s="27">
        <f t="shared" si="0"/>
        <v>0.625259515570934</v>
      </c>
      <c r="M13" s="28">
        <v>0.05</v>
      </c>
      <c r="N13" s="29">
        <f t="shared" si="1"/>
        <v>2.89</v>
      </c>
      <c r="O13" s="28"/>
    </row>
    <row r="14" customHeight="1" spans="1:15">
      <c r="A14" s="15"/>
      <c r="B14" s="25"/>
      <c r="C14" s="16">
        <v>133360</v>
      </c>
      <c r="D14" s="10" t="s">
        <v>17</v>
      </c>
      <c r="E14" s="10" t="str">
        <f>C14&amp;D14</f>
        <v>133360,</v>
      </c>
      <c r="F14" s="16" t="s">
        <v>71</v>
      </c>
      <c r="G14" s="17" t="s">
        <v>72</v>
      </c>
      <c r="H14" s="16" t="s">
        <v>73</v>
      </c>
      <c r="I14" s="11" t="s">
        <v>21</v>
      </c>
      <c r="J14" s="16">
        <v>16.4</v>
      </c>
      <c r="K14" s="16">
        <v>39.9</v>
      </c>
      <c r="L14" s="30">
        <f t="shared" si="0"/>
        <v>0.588972431077694</v>
      </c>
      <c r="M14" s="28">
        <v>0.04</v>
      </c>
      <c r="N14" s="29">
        <f t="shared" si="1"/>
        <v>1.596</v>
      </c>
      <c r="O14" s="28"/>
    </row>
    <row r="15" s="1" customFormat="1" hidden="1" customHeight="1" spans="1:15">
      <c r="A15" s="18"/>
      <c r="B15" s="21"/>
      <c r="C15" s="20"/>
      <c r="D15" s="21"/>
      <c r="E15" s="21"/>
      <c r="F15" s="20"/>
      <c r="G15" s="22"/>
      <c r="H15" s="20"/>
      <c r="I15" s="23"/>
      <c r="J15" s="20">
        <f>SUM(J12:J14)</f>
        <v>49.86</v>
      </c>
      <c r="K15" s="20">
        <f>SUM(K12:K14)</f>
        <v>130.5</v>
      </c>
      <c r="L15" s="31">
        <f t="shared" si="0"/>
        <v>0.617931034482759</v>
      </c>
      <c r="M15" s="32"/>
      <c r="N15" s="33"/>
      <c r="O15" s="32"/>
    </row>
    <row r="16" customHeight="1" spans="1:15">
      <c r="A16" s="7">
        <v>4</v>
      </c>
      <c r="B16" s="11" t="s">
        <v>74</v>
      </c>
      <c r="C16" s="9">
        <v>169187</v>
      </c>
      <c r="D16" s="10" t="s">
        <v>17</v>
      </c>
      <c r="E16" s="10" t="str">
        <f t="shared" ref="E16:E26" si="2">C16&amp;D16</f>
        <v>169187,</v>
      </c>
      <c r="F16" s="11" t="s">
        <v>75</v>
      </c>
      <c r="G16" s="12" t="s">
        <v>76</v>
      </c>
      <c r="H16" s="9" t="s">
        <v>77</v>
      </c>
      <c r="I16" s="11" t="s">
        <v>21</v>
      </c>
      <c r="J16" s="16">
        <v>4.5</v>
      </c>
      <c r="K16" s="16">
        <v>18</v>
      </c>
      <c r="L16" s="27">
        <f t="shared" si="0"/>
        <v>0.75</v>
      </c>
      <c r="M16" s="28">
        <v>0.05</v>
      </c>
      <c r="N16" s="29">
        <f t="shared" si="1"/>
        <v>0.9</v>
      </c>
      <c r="O16" s="28"/>
    </row>
    <row r="17" customHeight="1" spans="1:15">
      <c r="A17" s="13"/>
      <c r="B17" s="11"/>
      <c r="C17" s="9">
        <v>38059</v>
      </c>
      <c r="D17" s="10" t="s">
        <v>17</v>
      </c>
      <c r="E17" s="10" t="str">
        <f t="shared" si="2"/>
        <v>38059,</v>
      </c>
      <c r="F17" s="11" t="s">
        <v>81</v>
      </c>
      <c r="G17" s="12" t="s">
        <v>82</v>
      </c>
      <c r="H17" s="9" t="s">
        <v>83</v>
      </c>
      <c r="I17" s="11" t="s">
        <v>21</v>
      </c>
      <c r="J17" s="16">
        <v>3.84</v>
      </c>
      <c r="K17" s="16">
        <v>16.8</v>
      </c>
      <c r="L17" s="27">
        <f>(K17-J17)/K17</f>
        <v>0.771428571428571</v>
      </c>
      <c r="M17" s="28">
        <v>0.05</v>
      </c>
      <c r="N17" s="29">
        <f t="shared" si="1"/>
        <v>0.84</v>
      </c>
      <c r="O17" s="28"/>
    </row>
    <row r="18" customHeight="1" spans="1:15">
      <c r="A18" s="13"/>
      <c r="B18" s="11"/>
      <c r="C18" s="9">
        <v>118954</v>
      </c>
      <c r="D18" s="10" t="s">
        <v>17</v>
      </c>
      <c r="E18" s="10" t="str">
        <f t="shared" si="2"/>
        <v>118954,</v>
      </c>
      <c r="F18" s="11" t="s">
        <v>84</v>
      </c>
      <c r="G18" s="12" t="s">
        <v>85</v>
      </c>
      <c r="H18" s="9" t="s">
        <v>86</v>
      </c>
      <c r="I18" s="11" t="s">
        <v>21</v>
      </c>
      <c r="J18" s="16">
        <v>10.72</v>
      </c>
      <c r="K18" s="16">
        <v>26.8</v>
      </c>
      <c r="L18" s="27">
        <f>(K18-J18)/K18</f>
        <v>0.6</v>
      </c>
      <c r="M18" s="28">
        <v>0.04</v>
      </c>
      <c r="N18" s="29">
        <f t="shared" si="1"/>
        <v>1.072</v>
      </c>
      <c r="O18" s="28"/>
    </row>
    <row r="19" customHeight="1" spans="1:15">
      <c r="A19" s="13"/>
      <c r="B19" s="11"/>
      <c r="C19" s="9">
        <v>139379</v>
      </c>
      <c r="D19" s="10" t="s">
        <v>17</v>
      </c>
      <c r="E19" s="10" t="str">
        <f t="shared" si="2"/>
        <v>139379,</v>
      </c>
      <c r="F19" s="11" t="s">
        <v>87</v>
      </c>
      <c r="G19" s="12" t="s">
        <v>88</v>
      </c>
      <c r="H19" s="9" t="s">
        <v>89</v>
      </c>
      <c r="I19" s="11" t="s">
        <v>21</v>
      </c>
      <c r="J19" s="16">
        <v>8.4</v>
      </c>
      <c r="K19" s="16">
        <v>24</v>
      </c>
      <c r="L19" s="27">
        <f>(K19-J19)/K19</f>
        <v>0.65</v>
      </c>
      <c r="M19" s="28">
        <v>0.05</v>
      </c>
      <c r="N19" s="29">
        <f t="shared" si="1"/>
        <v>1.2</v>
      </c>
      <c r="O19" s="28"/>
    </row>
    <row r="20" customHeight="1" spans="1:15">
      <c r="A20" s="13"/>
      <c r="B20" s="11"/>
      <c r="C20" s="9">
        <v>148408</v>
      </c>
      <c r="D20" s="10" t="s">
        <v>17</v>
      </c>
      <c r="E20" s="10" t="str">
        <f t="shared" si="2"/>
        <v>148408,</v>
      </c>
      <c r="F20" s="11" t="s">
        <v>90</v>
      </c>
      <c r="G20" s="12" t="s">
        <v>91</v>
      </c>
      <c r="H20" s="9" t="s">
        <v>92</v>
      </c>
      <c r="I20" s="11" t="s">
        <v>21</v>
      </c>
      <c r="J20" s="16">
        <v>5.43</v>
      </c>
      <c r="K20" s="16">
        <v>28.5</v>
      </c>
      <c r="L20" s="27">
        <f>(K20-J20)/K20</f>
        <v>0.809473684210526</v>
      </c>
      <c r="M20" s="28">
        <v>0.05</v>
      </c>
      <c r="N20" s="29">
        <f t="shared" si="1"/>
        <v>1.425</v>
      </c>
      <c r="O20" s="28"/>
    </row>
    <row r="21" customHeight="1" spans="1:15">
      <c r="A21" s="13"/>
      <c r="B21" s="11"/>
      <c r="C21" s="9">
        <v>131588</v>
      </c>
      <c r="D21" s="10" t="s">
        <v>17</v>
      </c>
      <c r="E21" s="10" t="str">
        <f t="shared" si="2"/>
        <v>131588,</v>
      </c>
      <c r="F21" s="11" t="s">
        <v>93</v>
      </c>
      <c r="G21" s="12" t="s">
        <v>91</v>
      </c>
      <c r="H21" s="9" t="s">
        <v>94</v>
      </c>
      <c r="I21" s="11" t="s">
        <v>21</v>
      </c>
      <c r="J21" s="16">
        <v>4.07</v>
      </c>
      <c r="K21" s="16">
        <v>21</v>
      </c>
      <c r="L21" s="27">
        <f>(K21-J21)/K21</f>
        <v>0.806190476190476</v>
      </c>
      <c r="M21" s="28">
        <v>0.05</v>
      </c>
      <c r="N21" s="29">
        <f t="shared" si="1"/>
        <v>1.05</v>
      </c>
      <c r="O21" s="28"/>
    </row>
    <row r="22" customHeight="1" spans="1:15">
      <c r="A22" s="13"/>
      <c r="B22" s="11"/>
      <c r="C22" s="9">
        <v>171872</v>
      </c>
      <c r="D22" s="10" t="s">
        <v>17</v>
      </c>
      <c r="E22" s="10" t="str">
        <f t="shared" si="2"/>
        <v>171872,</v>
      </c>
      <c r="F22" s="11" t="s">
        <v>95</v>
      </c>
      <c r="G22" s="12" t="s">
        <v>96</v>
      </c>
      <c r="H22" s="9" t="s">
        <v>97</v>
      </c>
      <c r="I22" s="11" t="s">
        <v>21</v>
      </c>
      <c r="J22" s="16">
        <v>8.32</v>
      </c>
      <c r="K22" s="16">
        <v>26.9</v>
      </c>
      <c r="L22" s="27">
        <f>(K22-J22)/K22</f>
        <v>0.690706319702602</v>
      </c>
      <c r="M22" s="28">
        <v>0.05</v>
      </c>
      <c r="N22" s="29">
        <f t="shared" si="1"/>
        <v>1.345</v>
      </c>
      <c r="O22" s="28"/>
    </row>
    <row r="23" customHeight="1" spans="1:15">
      <c r="A23" s="13"/>
      <c r="B23" s="11"/>
      <c r="C23" s="9">
        <v>1466</v>
      </c>
      <c r="D23" s="10" t="s">
        <v>17</v>
      </c>
      <c r="E23" s="10" t="str">
        <f t="shared" si="2"/>
        <v>1466,</v>
      </c>
      <c r="F23" s="11" t="s">
        <v>98</v>
      </c>
      <c r="G23" s="12" t="s">
        <v>99</v>
      </c>
      <c r="H23" s="9" t="s">
        <v>100</v>
      </c>
      <c r="I23" s="11" t="s">
        <v>21</v>
      </c>
      <c r="J23" s="16">
        <v>6</v>
      </c>
      <c r="K23" s="16">
        <v>19.8</v>
      </c>
      <c r="L23" s="27">
        <f>(K23-J23)/K23</f>
        <v>0.696969696969697</v>
      </c>
      <c r="M23" s="28">
        <v>0.05</v>
      </c>
      <c r="N23" s="29">
        <f t="shared" si="1"/>
        <v>0.99</v>
      </c>
      <c r="O23" s="28"/>
    </row>
    <row r="24" customHeight="1" spans="1:15">
      <c r="A24" s="13"/>
      <c r="B24" s="11"/>
      <c r="C24" s="9">
        <v>39476</v>
      </c>
      <c r="D24" s="10" t="s">
        <v>17</v>
      </c>
      <c r="E24" s="10" t="str">
        <f t="shared" si="2"/>
        <v>39476,</v>
      </c>
      <c r="F24" s="11" t="s">
        <v>101</v>
      </c>
      <c r="G24" s="12" t="s">
        <v>102</v>
      </c>
      <c r="H24" s="9" t="s">
        <v>103</v>
      </c>
      <c r="I24" s="11" t="s">
        <v>30</v>
      </c>
      <c r="J24" s="16">
        <v>8.9</v>
      </c>
      <c r="K24" s="16">
        <v>22</v>
      </c>
      <c r="L24" s="30">
        <f>(K24-J24)/K24</f>
        <v>0.595454545454545</v>
      </c>
      <c r="M24" s="28">
        <v>0.04</v>
      </c>
      <c r="N24" s="29">
        <f t="shared" si="1"/>
        <v>0.88</v>
      </c>
      <c r="O24" s="28"/>
    </row>
    <row r="25" customHeight="1" spans="1:15">
      <c r="A25" s="13"/>
      <c r="B25" s="11"/>
      <c r="C25" s="9">
        <v>108018</v>
      </c>
      <c r="D25" s="10" t="s">
        <v>17</v>
      </c>
      <c r="E25" s="10" t="str">
        <f t="shared" si="2"/>
        <v>108018,</v>
      </c>
      <c r="F25" s="11" t="s">
        <v>104</v>
      </c>
      <c r="G25" s="12" t="s">
        <v>105</v>
      </c>
      <c r="H25" s="9" t="s">
        <v>106</v>
      </c>
      <c r="I25" s="11" t="s">
        <v>21</v>
      </c>
      <c r="J25" s="16">
        <v>7.21</v>
      </c>
      <c r="K25" s="16">
        <v>27</v>
      </c>
      <c r="L25" s="27">
        <f>(K25-J25)/K25</f>
        <v>0.732962962962963</v>
      </c>
      <c r="M25" s="28">
        <v>0.05</v>
      </c>
      <c r="N25" s="29">
        <f t="shared" si="1"/>
        <v>1.35</v>
      </c>
      <c r="O25" s="28"/>
    </row>
    <row r="26" customHeight="1" spans="1:15">
      <c r="A26" s="15"/>
      <c r="B26" s="11"/>
      <c r="C26" s="16">
        <v>117684</v>
      </c>
      <c r="D26" s="10" t="s">
        <v>17</v>
      </c>
      <c r="E26" s="10" t="str">
        <f t="shared" si="2"/>
        <v>117684,</v>
      </c>
      <c r="F26" s="16" t="s">
        <v>107</v>
      </c>
      <c r="G26" s="17" t="s">
        <v>108</v>
      </c>
      <c r="H26" s="16" t="s">
        <v>109</v>
      </c>
      <c r="I26" s="11" t="s">
        <v>21</v>
      </c>
      <c r="J26" s="16">
        <v>20.67</v>
      </c>
      <c r="K26" s="16">
        <v>68.9</v>
      </c>
      <c r="L26" s="27">
        <f>(K26-J26)/K26</f>
        <v>0.7</v>
      </c>
      <c r="M26" s="28">
        <v>0.05</v>
      </c>
      <c r="N26" s="29">
        <f t="shared" si="1"/>
        <v>3.445</v>
      </c>
      <c r="O26" s="28"/>
    </row>
    <row r="27" s="1" customFormat="1" hidden="1" customHeight="1" spans="1:15">
      <c r="A27" s="18"/>
      <c r="B27" s="23"/>
      <c r="C27" s="20"/>
      <c r="D27" s="21"/>
      <c r="E27" s="21"/>
      <c r="F27" s="20"/>
      <c r="G27" s="22"/>
      <c r="H27" s="20"/>
      <c r="I27" s="23"/>
      <c r="J27" s="20">
        <f>SUM(J16:J26)</f>
        <v>88.06</v>
      </c>
      <c r="K27" s="20">
        <f>SUM(K16:K26)</f>
        <v>299.7</v>
      </c>
      <c r="L27" s="34">
        <f>(K27-J27)/K27</f>
        <v>0.706172839506173</v>
      </c>
      <c r="M27" s="32"/>
      <c r="N27" s="33"/>
      <c r="O27" s="32"/>
    </row>
    <row r="28" customHeight="1" spans="1:15">
      <c r="A28" s="7">
        <v>5</v>
      </c>
      <c r="B28" s="11" t="s">
        <v>120</v>
      </c>
      <c r="C28" s="9">
        <v>69172</v>
      </c>
      <c r="D28" s="10" t="s">
        <v>17</v>
      </c>
      <c r="E28" s="10" t="str">
        <f>C28&amp;D28</f>
        <v>69172,</v>
      </c>
      <c r="F28" s="11" t="s">
        <v>127</v>
      </c>
      <c r="G28" s="12" t="s">
        <v>128</v>
      </c>
      <c r="H28" s="9" t="s">
        <v>129</v>
      </c>
      <c r="I28" s="11" t="s">
        <v>21</v>
      </c>
      <c r="J28" s="16">
        <v>13.5</v>
      </c>
      <c r="K28" s="16">
        <v>45.8</v>
      </c>
      <c r="L28" s="27">
        <f t="shared" ref="L28:L40" si="3">(K28-J28)/K28</f>
        <v>0.705240174672489</v>
      </c>
      <c r="M28" s="28">
        <v>0.05</v>
      </c>
      <c r="N28" s="29">
        <f>K28*M28</f>
        <v>2.29</v>
      </c>
      <c r="O28" s="28"/>
    </row>
    <row r="29" customHeight="1" spans="1:15">
      <c r="A29" s="15"/>
      <c r="B29" s="11"/>
      <c r="C29" s="9">
        <v>65506</v>
      </c>
      <c r="D29" s="10" t="s">
        <v>17</v>
      </c>
      <c r="E29" s="10" t="str">
        <f>C29&amp;D29</f>
        <v>65506,</v>
      </c>
      <c r="F29" s="11" t="s">
        <v>130</v>
      </c>
      <c r="G29" s="12" t="s">
        <v>131</v>
      </c>
      <c r="H29" s="9" t="s">
        <v>132</v>
      </c>
      <c r="I29" s="11" t="s">
        <v>21</v>
      </c>
      <c r="J29" s="16">
        <v>11.8</v>
      </c>
      <c r="K29" s="16">
        <v>32</v>
      </c>
      <c r="L29" s="27">
        <f t="shared" si="3"/>
        <v>0.63125</v>
      </c>
      <c r="M29" s="28">
        <v>0.05</v>
      </c>
      <c r="N29" s="29">
        <f>K29*M29</f>
        <v>1.6</v>
      </c>
      <c r="O29" s="28"/>
    </row>
    <row r="30" s="1" customFormat="1" hidden="1" customHeight="1" spans="1:15">
      <c r="A30" s="18"/>
      <c r="B30" s="23"/>
      <c r="C30" s="18"/>
      <c r="D30" s="21"/>
      <c r="E30" s="21"/>
      <c r="F30" s="23"/>
      <c r="G30" s="24"/>
      <c r="H30" s="18"/>
      <c r="I30" s="23"/>
      <c r="J30" s="20">
        <f>SUM(J28:J29)</f>
        <v>25.3</v>
      </c>
      <c r="K30" s="20">
        <f>SUM(K28:K29)</f>
        <v>77.8</v>
      </c>
      <c r="L30" s="34">
        <f t="shared" si="3"/>
        <v>0.674807197943445</v>
      </c>
      <c r="M30" s="32"/>
      <c r="N30" s="33"/>
      <c r="O30" s="32"/>
    </row>
    <row r="31" customHeight="1" spans="1:15">
      <c r="A31" s="7">
        <v>6</v>
      </c>
      <c r="B31" s="11" t="s">
        <v>134</v>
      </c>
      <c r="C31" s="9">
        <v>153885</v>
      </c>
      <c r="D31" s="10" t="s">
        <v>17</v>
      </c>
      <c r="E31" s="10" t="str">
        <f>C31&amp;D31</f>
        <v>153885,</v>
      </c>
      <c r="F31" s="11" t="s">
        <v>135</v>
      </c>
      <c r="G31" s="12" t="s">
        <v>136</v>
      </c>
      <c r="H31" s="9" t="s">
        <v>137</v>
      </c>
      <c r="I31" s="11" t="s">
        <v>21</v>
      </c>
      <c r="J31" s="16">
        <v>9</v>
      </c>
      <c r="K31" s="16">
        <v>36</v>
      </c>
      <c r="L31" s="27">
        <f t="shared" si="3"/>
        <v>0.75</v>
      </c>
      <c r="M31" s="28">
        <v>0.15</v>
      </c>
      <c r="N31" s="29">
        <f>K31*M31</f>
        <v>5.4</v>
      </c>
      <c r="O31" s="28"/>
    </row>
    <row r="32" customHeight="1" spans="1:15">
      <c r="A32" s="13"/>
      <c r="B32" s="11"/>
      <c r="C32" s="9">
        <v>177390</v>
      </c>
      <c r="D32" s="10" t="s">
        <v>17</v>
      </c>
      <c r="E32" s="10" t="str">
        <f>C32&amp;D32</f>
        <v>177390,</v>
      </c>
      <c r="F32" s="11" t="s">
        <v>141</v>
      </c>
      <c r="G32" s="12" t="s">
        <v>136</v>
      </c>
      <c r="H32" s="9" t="s">
        <v>142</v>
      </c>
      <c r="I32" s="11" t="s">
        <v>21</v>
      </c>
      <c r="J32" s="16">
        <v>8.2</v>
      </c>
      <c r="K32" s="16">
        <v>35</v>
      </c>
      <c r="L32" s="27">
        <f t="shared" si="3"/>
        <v>0.765714285714286</v>
      </c>
      <c r="M32" s="28">
        <v>0.15</v>
      </c>
      <c r="N32" s="29">
        <f>K32*M32</f>
        <v>5.25</v>
      </c>
      <c r="O32" s="28"/>
    </row>
    <row r="33" customHeight="1" spans="1:15">
      <c r="A33" s="13"/>
      <c r="B33" s="11"/>
      <c r="C33" s="9">
        <v>117370</v>
      </c>
      <c r="D33" s="10" t="s">
        <v>17</v>
      </c>
      <c r="E33" s="10" t="str">
        <f>C33&amp;D33</f>
        <v>117370,</v>
      </c>
      <c r="F33" s="11" t="s">
        <v>143</v>
      </c>
      <c r="G33" s="12" t="s">
        <v>136</v>
      </c>
      <c r="H33" s="9" t="s">
        <v>144</v>
      </c>
      <c r="I33" s="11" t="s">
        <v>21</v>
      </c>
      <c r="J33" s="16">
        <v>16</v>
      </c>
      <c r="K33" s="16">
        <v>65</v>
      </c>
      <c r="L33" s="27">
        <f t="shared" si="3"/>
        <v>0.753846153846154</v>
      </c>
      <c r="M33" s="28">
        <v>0.15</v>
      </c>
      <c r="N33" s="29">
        <f>K33*M33</f>
        <v>9.75</v>
      </c>
      <c r="O33" s="28"/>
    </row>
    <row r="34" customHeight="1" spans="1:15">
      <c r="A34" s="13"/>
      <c r="B34" s="11"/>
      <c r="C34" s="9">
        <v>105230</v>
      </c>
      <c r="D34" s="10" t="s">
        <v>17</v>
      </c>
      <c r="E34" s="10" t="str">
        <f>C34&amp;D34</f>
        <v>105230,</v>
      </c>
      <c r="F34" s="11" t="s">
        <v>145</v>
      </c>
      <c r="G34" s="12" t="s">
        <v>136</v>
      </c>
      <c r="H34" s="9" t="s">
        <v>146</v>
      </c>
      <c r="I34" s="11" t="s">
        <v>30</v>
      </c>
      <c r="J34" s="16">
        <v>21</v>
      </c>
      <c r="K34" s="16">
        <v>88</v>
      </c>
      <c r="L34" s="27">
        <f t="shared" si="3"/>
        <v>0.761363636363636</v>
      </c>
      <c r="M34" s="28">
        <v>0.15</v>
      </c>
      <c r="N34" s="29">
        <f>K34*M34</f>
        <v>13.2</v>
      </c>
      <c r="O34" s="28"/>
    </row>
    <row r="35" customHeight="1" spans="1:15">
      <c r="A35" s="15"/>
      <c r="B35" s="11"/>
      <c r="C35" s="9">
        <v>117371</v>
      </c>
      <c r="D35" s="10" t="s">
        <v>17</v>
      </c>
      <c r="E35" s="10" t="str">
        <f>C35&amp;D35</f>
        <v>117371,</v>
      </c>
      <c r="F35" s="11" t="s">
        <v>147</v>
      </c>
      <c r="G35" s="12" t="s">
        <v>136</v>
      </c>
      <c r="H35" s="9" t="s">
        <v>148</v>
      </c>
      <c r="I35" s="11" t="s">
        <v>21</v>
      </c>
      <c r="J35" s="16">
        <v>13.5</v>
      </c>
      <c r="K35" s="16">
        <v>55</v>
      </c>
      <c r="L35" s="27">
        <f t="shared" si="3"/>
        <v>0.754545454545455</v>
      </c>
      <c r="M35" s="28">
        <v>0.15</v>
      </c>
      <c r="N35" s="29">
        <f>K35*M35</f>
        <v>8.25</v>
      </c>
      <c r="O35" s="28"/>
    </row>
    <row r="36" s="1" customFormat="1" hidden="1" customHeight="1" spans="1:15">
      <c r="A36" s="18"/>
      <c r="B36" s="23"/>
      <c r="C36" s="18"/>
      <c r="D36" s="21"/>
      <c r="E36" s="21"/>
      <c r="F36" s="23"/>
      <c r="G36" s="24"/>
      <c r="H36" s="18"/>
      <c r="I36" s="23"/>
      <c r="J36" s="20">
        <f>SUM(J31:J35)</f>
        <v>67.7</v>
      </c>
      <c r="K36" s="20">
        <f>SUM(K31:K35)</f>
        <v>279</v>
      </c>
      <c r="L36" s="34">
        <f t="shared" si="3"/>
        <v>0.757347670250896</v>
      </c>
      <c r="M36" s="32"/>
      <c r="N36" s="33"/>
      <c r="O36" s="32"/>
    </row>
  </sheetData>
  <mergeCells count="12">
    <mergeCell ref="A2:A7"/>
    <mergeCell ref="A9:A10"/>
    <mergeCell ref="A12:A14"/>
    <mergeCell ref="A16:A26"/>
    <mergeCell ref="A28:A29"/>
    <mergeCell ref="A31:A35"/>
    <mergeCell ref="B2:B7"/>
    <mergeCell ref="B9:B10"/>
    <mergeCell ref="B12:B14"/>
    <mergeCell ref="B16:B26"/>
    <mergeCell ref="B28:B29"/>
    <mergeCell ref="B31:B35"/>
  </mergeCells>
  <pageMargins left="0.118055555555556" right="0.118055555555556" top="0.196527777777778" bottom="0.196527777777778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2019-09-05T06:38:00Z</dcterms:created>
  <dcterms:modified xsi:type="dcterms:W3CDTF">2019-09-05T11:19:00Z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  <property fmtid="{D5CDD505-2E9C-101B-9397-08002B2CF9AE}" pid="3" name="KSOReadingLayout">
    <vt:bool>true</vt:bool>
  </property>
</Properties>
</file>