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065" firstSheet="2" activeTab="2"/>
  </bookViews>
  <sheets>
    <sheet name="Sheet1" sheetId="1" state="hidden" r:id="rId1"/>
    <sheet name="Sheet2" sheetId="2" state="hidden" r:id="rId2"/>
    <sheet name="任务" sheetId="4" r:id="rId3"/>
    <sheet name="Sheet3" sheetId="3" r:id="rId4"/>
  </sheets>
  <externalReferences>
    <externalReference r:id="rId10"/>
  </externalReferences>
  <definedNames>
    <definedName name="_xlnm._FilterDatabase" localSheetId="0" hidden="1">Sheet1!$A$1:$R$115</definedName>
    <definedName name="_xlnm._FilterDatabase" localSheetId="1" hidden="1">Sheet2!$A$1:$D$113</definedName>
    <definedName name="_xlnm._FilterDatabase" localSheetId="2" hidden="1">任务!$A$1:$O$1</definedName>
  </definedNames>
  <calcPr calcId="144525" concurrentCalc="0"/>
</workbook>
</file>

<file path=xl/sharedStrings.xml><?xml version="1.0" encoding="utf-8"?>
<sst xmlns="http://schemas.openxmlformats.org/spreadsheetml/2006/main" count="1023" uniqueCount="363">
  <si>
    <t>序号</t>
  </si>
  <si>
    <t>门店id</t>
  </si>
  <si>
    <t>片区</t>
  </si>
  <si>
    <t>门店类型</t>
  </si>
  <si>
    <t>门店名</t>
  </si>
  <si>
    <t xml:space="preserve">3yue </t>
  </si>
  <si>
    <t>月均</t>
  </si>
  <si>
    <t>任务</t>
  </si>
  <si>
    <t>旗舰片</t>
  </si>
  <si>
    <t>T</t>
  </si>
  <si>
    <t>四川太极旗舰店</t>
  </si>
  <si>
    <t>城郊一片</t>
  </si>
  <si>
    <t>A1</t>
  </si>
  <si>
    <t>四川太极邛崃中心药店</t>
  </si>
  <si>
    <t>城中片区</t>
  </si>
  <si>
    <t>四川太极浆洗街药店</t>
  </si>
  <si>
    <t>四川太极青羊区北东街店</t>
  </si>
  <si>
    <t>东南片区</t>
  </si>
  <si>
    <t>成都成汉太极大药房有限公司</t>
  </si>
  <si>
    <t>西北片区</t>
  </si>
  <si>
    <t>四川太极青羊区十二桥药店</t>
  </si>
  <si>
    <t>A2</t>
  </si>
  <si>
    <t>四川太极五津西路药店</t>
  </si>
  <si>
    <t>四川太极高新区民丰大道西段药店</t>
  </si>
  <si>
    <t>四川太极成华区万科路药店</t>
  </si>
  <si>
    <t>四川太极成华区华泰路药店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</si>
  <si>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</si>
  <si>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</si>
  <si>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</si>
  <si>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</si>
  <si>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A3</t>
  </si>
  <si>
    <t>四川太极大邑县晋原镇内蒙古大道桃源药店</t>
  </si>
  <si>
    <t>四川太极新津邓双镇岷江店</t>
  </si>
  <si>
    <t>四川太极红星店</t>
  </si>
  <si>
    <t>四川太极双林路药店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</si>
  <si>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</si>
  <si>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</si>
  <si>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</si>
  <si>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</si>
  <si>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四川太极郫县郫筒镇一环路东南段药店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</si>
  <si>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</si>
  <si>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</si>
  <si>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</si>
  <si>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</si>
  <si>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城郊二片</t>
  </si>
  <si>
    <t>四川太极崇州市崇阳镇尚贤坊街药店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</si>
  <si>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</si>
  <si>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</si>
  <si>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</si>
  <si>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</si>
  <si>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</si>
  <si>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</si>
  <si>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四川太极金牛区银河北街药店</t>
  </si>
  <si>
    <t>B1</t>
  </si>
  <si>
    <t>四川太极邛崃市临邛镇洪川小区药店</t>
  </si>
  <si>
    <t>四川太极大邑县沙渠镇方圆路药店</t>
  </si>
  <si>
    <t>四川太极大邑县晋原镇东街药店</t>
  </si>
  <si>
    <t>四川太极人民中路店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</si>
  <si>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</si>
  <si>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</si>
  <si>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</si>
  <si>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</si>
  <si>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</si>
  <si>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</si>
  <si>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</si>
  <si>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</si>
  <si>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</si>
  <si>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四川太极怀远店</t>
  </si>
  <si>
    <t>四川太极温江店</t>
  </si>
  <si>
    <t>四川太极都江堰药店</t>
  </si>
  <si>
    <t>四川太极金带街药店</t>
  </si>
  <si>
    <t>四川太极温江区公平街道江安路药店</t>
  </si>
  <si>
    <t>四川太极西部店</t>
  </si>
  <si>
    <t>四川太极枣子巷药店</t>
  </si>
  <si>
    <t>四川太极武侯区佳灵路药店</t>
  </si>
  <si>
    <t>四川太极青羊区贝森北路药店</t>
  </si>
  <si>
    <t>四川太极成华区西林一街药店</t>
  </si>
  <si>
    <t>B2</t>
  </si>
  <si>
    <t>四川太极邛崃市临邛镇长安大道药店</t>
  </si>
  <si>
    <t>四川太极大邑县晋原镇子龙路店</t>
  </si>
  <si>
    <t>四川太极大邑县晋源镇东壕沟段药店</t>
  </si>
  <si>
    <t>四川太极大邑县晋原镇通达东路五段药店</t>
  </si>
  <si>
    <t>四川太极大邑县新场镇文昌街药店</t>
  </si>
  <si>
    <t>四川太极锦江区柳翠路药店</t>
  </si>
  <si>
    <t>四川太极锦江区劼人路药店</t>
  </si>
  <si>
    <t>四川太极青羊区童子街药店</t>
  </si>
  <si>
    <t>四川太极高新区新下街药店</t>
  </si>
  <si>
    <t>四川太极崇州中心店</t>
  </si>
  <si>
    <t>四川太极都江堰景中路店</t>
  </si>
  <si>
    <t>四川太极都江堰奎光路中段药店</t>
  </si>
  <si>
    <t xml:space="preserve">四川太极崇州市崇阳镇永康东路药店 </t>
  </si>
  <si>
    <t>四川太极锦江区梨花街药店</t>
  </si>
  <si>
    <t>四川太极沙河源药店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</si>
  <si>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</si>
  <si>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</si>
  <si>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</si>
  <si>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</si>
  <si>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</si>
  <si>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C1</t>
  </si>
  <si>
    <t>四川太极邛崃市临邛镇翠荫街药店</t>
  </si>
  <si>
    <t>四川太极邛崃市羊安镇永康大道药店</t>
  </si>
  <si>
    <t>四川太极大邑县安仁镇千禧街药店</t>
  </si>
  <si>
    <t>四川太极大邑县晋原镇潘家街药店</t>
  </si>
  <si>
    <t>四川太极兴义镇万兴路药店</t>
  </si>
  <si>
    <t>四川太极五津西路二药店</t>
  </si>
  <si>
    <t>四川太极新津县五津镇武阳西路药店</t>
  </si>
  <si>
    <t>四川太极双流县西航港街道锦华路一段药店</t>
  </si>
  <si>
    <t>四川太极双流区东升街道三强西路药店</t>
  </si>
  <si>
    <t>四川太极成华区华康路药店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</si>
  <si>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</si>
  <si>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</si>
  <si>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</si>
  <si>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</si>
  <si>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</si>
  <si>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四川太极大药房连锁有限公司武侯区聚萃街药店</t>
  </si>
  <si>
    <t>四川太极武侯区大华街药店</t>
  </si>
  <si>
    <t>C2</t>
  </si>
  <si>
    <t>大邑北街</t>
  </si>
  <si>
    <t>四川太极龙泉驿区龙泉街道驿生路药店</t>
  </si>
  <si>
    <t>四川太极锦江区静明路药店</t>
  </si>
  <si>
    <t>四川太极武侯区丝竹路药店</t>
  </si>
  <si>
    <t>四川太极金牛区解放路药店</t>
  </si>
  <si>
    <t>四川太极龙潭西路店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</si>
  <si>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</si>
  <si>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</si>
  <si>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</si>
  <si>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</si>
  <si>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</si>
  <si>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</si>
  <si>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四川太极崇州市崇阳镇蜀州中路药店</t>
  </si>
  <si>
    <t>四川太极成华区新怡路店</t>
  </si>
  <si>
    <t>蜀辉路店</t>
  </si>
  <si>
    <t>四川太极新都区新都街道万和北路药店</t>
  </si>
  <si>
    <t>四川太极武侯区大悦路药店</t>
  </si>
  <si>
    <t>四川太极金牛区银沙路药店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</si>
  <si>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</si>
  <si>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</si>
  <si>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</si>
  <si>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</si>
  <si>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</si>
  <si>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</si>
  <si>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</si>
  <si>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</si>
  <si>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</si>
  <si>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</si>
  <si>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</si>
  <si>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</si>
  <si>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</si>
  <si>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城郊一片：邛崃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</si>
  <si>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</si>
  <si>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</si>
  <si>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</si>
  <si>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</si>
  <si>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</si>
  <si>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</si>
  <si>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</si>
  <si>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</si>
  <si>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城郊一片：新津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</si>
  <si>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</si>
  <si>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</si>
  <si>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</si>
  <si>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</si>
  <si>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</si>
  <si>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</si>
  <si>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</si>
  <si>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</si>
  <si>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</si>
  <si>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城郊一片：大邑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</si>
  <si>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</si>
  <si>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</si>
  <si>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</si>
  <si>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</si>
  <si>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</si>
  <si>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</si>
  <si>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</si>
  <si>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</si>
  <si>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1档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</si>
  <si>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</si>
  <si>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</si>
  <si>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</si>
  <si>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</si>
  <si>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</si>
  <si>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</si>
  <si>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</si>
  <si>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</si>
  <si>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</si>
  <si>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</si>
  <si>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</si>
  <si>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</si>
  <si>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</si>
  <si>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</si>
  <si>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</si>
  <si>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</si>
  <si>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</si>
  <si>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</si>
  <si>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</si>
  <si>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</si>
  <si>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</si>
  <si>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</si>
  <si>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</si>
  <si>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</si>
  <si>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</si>
  <si>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</si>
  <si>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</si>
  <si>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</si>
  <si>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</si>
  <si>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</si>
  <si>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</si>
  <si>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</si>
  <si>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</si>
  <si>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</si>
  <si>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</si>
  <si>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</si>
  <si>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</si>
  <si>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</si>
  <si>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</si>
  <si>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</si>
  <si>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</si>
  <si>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</si>
  <si>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</si>
  <si>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</si>
  <si>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</si>
  <si>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</si>
  <si>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</si>
  <si>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</si>
  <si>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</si>
  <si>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</si>
  <si>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</si>
  <si>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</si>
  <si>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</si>
  <si>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</si>
  <si>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</si>
  <si>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</si>
  <si>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</si>
  <si>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</si>
  <si>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</si>
  <si>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</si>
  <si>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</si>
  <si>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</si>
  <si>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</si>
  <si>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</si>
  <si>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</si>
  <si>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</si>
  <si>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</si>
  <si>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</si>
  <si>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</si>
  <si>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</si>
  <si>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</si>
  <si>
    <t>合计</t>
  </si>
  <si>
    <t>类别</t>
  </si>
  <si>
    <t>货品ID</t>
  </si>
  <si>
    <t>品名</t>
  </si>
  <si>
    <t>规格</t>
  </si>
  <si>
    <t>消费者优惠活动</t>
  </si>
  <si>
    <t>晒单奖励</t>
  </si>
  <si>
    <t>供货价</t>
  </si>
  <si>
    <t>零售价</t>
  </si>
  <si>
    <t>前台毛利率</t>
  </si>
  <si>
    <t>活动毛利率</t>
  </si>
  <si>
    <t>常见病用药</t>
  </si>
  <si>
    <t>,</t>
  </si>
  <si>
    <t>荆防颗粒OTC</t>
  </si>
  <si>
    <t>15g*10袋</t>
  </si>
  <si>
    <t>第二盒半价</t>
  </si>
  <si>
    <t>柴银口服液OTC</t>
  </si>
  <si>
    <t>20ml*9支</t>
  </si>
  <si>
    <t>桔贝合剂OTC</t>
  </si>
  <si>
    <t>10ml*6支</t>
  </si>
  <si>
    <t>枸橼酸莫沙必利片</t>
  </si>
  <si>
    <t>5mgx24片</t>
  </si>
  <si>
    <t>银黄含化片OTC</t>
  </si>
  <si>
    <t>24片/袋</t>
  </si>
  <si>
    <t>二盒七折</t>
  </si>
  <si>
    <t>晒单奖励2元/组</t>
  </si>
  <si>
    <t>奥利司他胶囊OTC</t>
  </si>
  <si>
    <t>60mg*24粒</t>
  </si>
  <si>
    <t>买二得三</t>
  </si>
  <si>
    <t>一盒奖励15元；买二得三奖励40元/组。</t>
  </si>
  <si>
    <t>慢性病</t>
  </si>
  <si>
    <t>苯磺酸左旋氨氯地平片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</si>
  <si>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</si>
  <si>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</si>
  <si>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</si>
  <si>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</si>
  <si>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</si>
  <si>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</si>
  <si>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</si>
  <si>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脉络舒通丸</t>
  </si>
  <si>
    <t>12g*6瓶 浓缩水丸</t>
  </si>
  <si>
    <t>安神补脑液OTC</t>
  </si>
  <si>
    <t>10ml*20支</t>
  </si>
  <si>
    <t>买三得四</t>
  </si>
  <si>
    <t>3元/盒</t>
  </si>
  <si>
    <t>瑞舒伐他汀钙片</t>
  </si>
  <si>
    <t>5mgx28片</t>
  </si>
  <si>
    <t>孟鲁司特钠咀嚼片</t>
  </si>
  <si>
    <t>5mgx12片</t>
  </si>
  <si>
    <t>孟鲁司特钠片</t>
  </si>
  <si>
    <t>10mgx12片</t>
  </si>
  <si>
    <t>单硝酸异山梨酯缓释片</t>
  </si>
  <si>
    <t>40mgx24片</t>
  </si>
  <si>
    <t>慢病药</t>
  </si>
  <si>
    <t>40mg*28片</t>
  </si>
  <si>
    <t>鼻渊通窍颗粒</t>
  </si>
  <si>
    <t>15g*15袋</t>
  </si>
  <si>
    <t>单硝酸异山梨酯片(鲁南欣康)</t>
  </si>
  <si>
    <t>20mgx48片</t>
  </si>
  <si>
    <t>20mg*36片</t>
  </si>
  <si>
    <t>盐酸坦洛新缓释胶囊</t>
  </si>
  <si>
    <t>0.2mg*12粒</t>
  </si>
  <si>
    <t>茵栀黄颗粒</t>
  </si>
  <si>
    <t>3gx10袋</t>
  </si>
  <si>
    <t>参芪降糖颗粒</t>
  </si>
  <si>
    <t>慢病用药</t>
  </si>
  <si>
    <t>银杏叶片</t>
  </si>
  <si>
    <t>9.6mg*24片</t>
  </si>
  <si>
    <t>人参固本口服液OTC</t>
  </si>
  <si>
    <t>10ml*14支</t>
  </si>
  <si>
    <t>买一得二</t>
  </si>
  <si>
    <t>20元/盒（不含赠品）</t>
  </si>
  <si>
    <t>川蛭通络胶囊</t>
  </si>
  <si>
    <t>0.25g*24粒</t>
  </si>
  <si>
    <t>普济痔疮栓</t>
  </si>
  <si>
    <t>1.3gx10粒</t>
  </si>
  <si>
    <t>两盒立减12元</t>
  </si>
  <si>
    <t>奥美拉唑肠溶片</t>
  </si>
  <si>
    <t>10mg*28片</t>
  </si>
  <si>
    <t>聚甲酚磺醛栓</t>
  </si>
  <si>
    <t>90mg*6枚</t>
  </si>
  <si>
    <t>儿童止咳药</t>
  </si>
  <si>
    <t>小儿消积止咳口服液</t>
  </si>
  <si>
    <t>10mlx10支</t>
  </si>
  <si>
    <t>两盒立减15元</t>
  </si>
  <si>
    <t>2元/盒</t>
  </si>
  <si>
    <t>醋氯芬酸肠溶片</t>
  </si>
  <si>
    <t>25mg*48片</t>
  </si>
  <si>
    <t>两盒立减9元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</si>
  <si>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</si>
  <si>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</si>
  <si>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</si>
  <si>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</si>
  <si>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</si>
  <si>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</si>
  <si>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</si>
  <si>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</si>
  <si>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</si>
  <si>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酮咯酸氨丁三醇胶囊</t>
  </si>
  <si>
    <t>10mg*4粒</t>
  </si>
  <si>
    <t>两盒立省20元</t>
  </si>
  <si>
    <t>法罗培南钠片</t>
  </si>
  <si>
    <t>0.2g*3片</t>
  </si>
  <si>
    <t>两盒立省30元</t>
  </si>
  <si>
    <t>盐酸布替萘芬乳膏OTC</t>
  </si>
  <si>
    <t>10g:0.1g</t>
  </si>
  <si>
    <t>两盒立省7元</t>
  </si>
  <si>
    <t>复方氯唑沙宗片(鲁南贝特片)</t>
  </si>
  <si>
    <t>125mg:150mgx24片</t>
  </si>
  <si>
    <t>盐酸西替利嗪糖浆</t>
  </si>
  <si>
    <t>120ml（0.1%）</t>
  </si>
  <si>
    <t>两盒立省8元</t>
  </si>
  <si>
    <t>西吡氯铵含片</t>
  </si>
  <si>
    <t>2mg*24片</t>
  </si>
  <si>
    <t>两盒立省9元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</si>
</sst>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26" borderId="5" applyNumberFormat="0" applyAlignment="0" applyProtection="0">
      <alignment vertical="center"/>
    </xf>
    <xf numFmtId="0" fontId="26" fillId="26" borderId="4" applyNumberFormat="0" applyAlignment="0" applyProtection="0">
      <alignment vertical="center"/>
    </xf>
    <xf numFmtId="0" fontId="28" fillId="29" borderId="6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/>
    </xf>
    <xf numFmtId="10" fontId="2" fillId="0" borderId="1" xfId="0" applyNumberFormat="1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0" xfId="0" applyFo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065;&#21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3661.19</v>
          </cell>
        </row>
        <row r="6">
          <cell r="A6">
            <v>54</v>
          </cell>
          <cell r="B6">
            <v>9996.41</v>
          </cell>
        </row>
        <row r="7">
          <cell r="A7">
            <v>56</v>
          </cell>
          <cell r="B7">
            <v>2510.11</v>
          </cell>
        </row>
        <row r="8">
          <cell r="A8">
            <v>307</v>
          </cell>
          <cell r="B8">
            <v>42340.2</v>
          </cell>
        </row>
        <row r="9">
          <cell r="A9">
            <v>308</v>
          </cell>
          <cell r="B9">
            <v>4663</v>
          </cell>
        </row>
        <row r="10">
          <cell r="A10">
            <v>311</v>
          </cell>
          <cell r="B10">
            <v>5163.23</v>
          </cell>
        </row>
        <row r="11">
          <cell r="A11">
            <v>329</v>
          </cell>
          <cell r="B11">
            <v>10140.11</v>
          </cell>
        </row>
        <row r="12">
          <cell r="A12">
            <v>337</v>
          </cell>
          <cell r="B12">
            <v>25002.09</v>
          </cell>
        </row>
        <row r="13">
          <cell r="A13">
            <v>339</v>
          </cell>
          <cell r="B13">
            <v>5013.96</v>
          </cell>
        </row>
        <row r="14">
          <cell r="A14">
            <v>341</v>
          </cell>
          <cell r="B14">
            <v>17069.57</v>
          </cell>
        </row>
        <row r="15">
          <cell r="A15">
            <v>343</v>
          </cell>
          <cell r="B15">
            <v>23398.13</v>
          </cell>
        </row>
        <row r="16">
          <cell r="A16">
            <v>347</v>
          </cell>
          <cell r="B16">
            <v>3445.52</v>
          </cell>
        </row>
        <row r="17">
          <cell r="A17">
            <v>349</v>
          </cell>
          <cell r="B17">
            <v>6048.73</v>
          </cell>
        </row>
        <row r="18">
          <cell r="A18">
            <v>351</v>
          </cell>
          <cell r="B18">
            <v>7658</v>
          </cell>
        </row>
        <row r="19">
          <cell r="A19">
            <v>355</v>
          </cell>
          <cell r="B19">
            <v>7579.17</v>
          </cell>
        </row>
        <row r="20">
          <cell r="A20">
            <v>357</v>
          </cell>
          <cell r="B20">
            <v>7435.45</v>
          </cell>
        </row>
        <row r="21">
          <cell r="A21">
            <v>359</v>
          </cell>
          <cell r="B21">
            <v>3976.74</v>
          </cell>
        </row>
        <row r="22">
          <cell r="A22">
            <v>365</v>
          </cell>
          <cell r="B22">
            <v>6770.77</v>
          </cell>
        </row>
        <row r="23">
          <cell r="A23">
            <v>367</v>
          </cell>
          <cell r="B23">
            <v>7447.26</v>
          </cell>
        </row>
        <row r="24">
          <cell r="A24">
            <v>371</v>
          </cell>
          <cell r="B24">
            <v>2348.14</v>
          </cell>
        </row>
        <row r="25">
          <cell r="A25">
            <v>373</v>
          </cell>
          <cell r="B25">
            <v>6642.2</v>
          </cell>
        </row>
        <row r="26">
          <cell r="A26">
            <v>377</v>
          </cell>
          <cell r="B26">
            <v>7364.19</v>
          </cell>
        </row>
        <row r="27">
          <cell r="A27">
            <v>379</v>
          </cell>
          <cell r="B27">
            <v>7617.02</v>
          </cell>
        </row>
        <row r="28">
          <cell r="A28">
            <v>385</v>
          </cell>
          <cell r="B28">
            <v>11690.03</v>
          </cell>
        </row>
        <row r="29">
          <cell r="A29">
            <v>387</v>
          </cell>
          <cell r="B29">
            <v>7044.04</v>
          </cell>
        </row>
        <row r="30">
          <cell r="A30">
            <v>391</v>
          </cell>
          <cell r="B30">
            <v>6257.9</v>
          </cell>
        </row>
        <row r="31">
          <cell r="A31">
            <v>399</v>
          </cell>
          <cell r="B31">
            <v>8057.75</v>
          </cell>
        </row>
        <row r="32">
          <cell r="A32">
            <v>511</v>
          </cell>
          <cell r="B32">
            <v>7707.94</v>
          </cell>
        </row>
        <row r="33">
          <cell r="A33">
            <v>513</v>
          </cell>
          <cell r="B33">
            <v>13209.61</v>
          </cell>
        </row>
        <row r="34">
          <cell r="A34">
            <v>514</v>
          </cell>
          <cell r="B34">
            <v>8562.91</v>
          </cell>
        </row>
        <row r="35">
          <cell r="A35">
            <v>515</v>
          </cell>
          <cell r="B35">
            <v>7383.48</v>
          </cell>
        </row>
        <row r="36">
          <cell r="A36">
            <v>517</v>
          </cell>
          <cell r="B36">
            <v>15095.86</v>
          </cell>
        </row>
        <row r="37">
          <cell r="A37">
            <v>539</v>
          </cell>
          <cell r="B37">
            <v>5737.85</v>
          </cell>
        </row>
        <row r="38">
          <cell r="A38">
            <v>545</v>
          </cell>
          <cell r="B38">
            <v>2474.55</v>
          </cell>
        </row>
        <row r="39">
          <cell r="A39">
            <v>546</v>
          </cell>
          <cell r="B39">
            <v>13636.38</v>
          </cell>
        </row>
        <row r="40">
          <cell r="A40">
            <v>549</v>
          </cell>
          <cell r="B40">
            <v>6668.34</v>
          </cell>
        </row>
        <row r="41">
          <cell r="A41">
            <v>570</v>
          </cell>
          <cell r="B41">
            <v>3779.44</v>
          </cell>
        </row>
        <row r="42">
          <cell r="A42">
            <v>571</v>
          </cell>
          <cell r="B42">
            <v>11389.49</v>
          </cell>
        </row>
        <row r="43">
          <cell r="A43">
            <v>572</v>
          </cell>
          <cell r="B43">
            <v>5499.15</v>
          </cell>
        </row>
        <row r="44">
          <cell r="A44">
            <v>573</v>
          </cell>
          <cell r="B44">
            <v>4022.99</v>
          </cell>
        </row>
        <row r="45">
          <cell r="A45">
            <v>578</v>
          </cell>
          <cell r="B45">
            <v>8905.24</v>
          </cell>
        </row>
        <row r="46">
          <cell r="A46">
            <v>581</v>
          </cell>
          <cell r="B46">
            <v>11056.21</v>
          </cell>
        </row>
        <row r="47">
          <cell r="A47">
            <v>582</v>
          </cell>
          <cell r="B47">
            <v>9034.69</v>
          </cell>
        </row>
        <row r="48">
          <cell r="A48">
            <v>585</v>
          </cell>
          <cell r="B48">
            <v>8325.69</v>
          </cell>
        </row>
        <row r="49">
          <cell r="A49">
            <v>587</v>
          </cell>
          <cell r="B49">
            <v>4756.17</v>
          </cell>
        </row>
        <row r="50">
          <cell r="A50">
            <v>591</v>
          </cell>
          <cell r="B50">
            <v>3469.54</v>
          </cell>
        </row>
        <row r="51">
          <cell r="A51">
            <v>594</v>
          </cell>
          <cell r="B51">
            <v>4076.36</v>
          </cell>
        </row>
        <row r="52">
          <cell r="A52">
            <v>598</v>
          </cell>
          <cell r="B52">
            <v>4167.9</v>
          </cell>
        </row>
        <row r="53">
          <cell r="A53">
            <v>704</v>
          </cell>
          <cell r="B53">
            <v>7242.95</v>
          </cell>
        </row>
        <row r="54">
          <cell r="A54">
            <v>706</v>
          </cell>
          <cell r="B54">
            <v>4461.53</v>
          </cell>
        </row>
        <row r="55">
          <cell r="A55">
            <v>707</v>
          </cell>
          <cell r="B55">
            <v>6662.06</v>
          </cell>
        </row>
        <row r="56">
          <cell r="A56">
            <v>709</v>
          </cell>
          <cell r="B56">
            <v>14072.86</v>
          </cell>
        </row>
        <row r="57">
          <cell r="A57">
            <v>710</v>
          </cell>
          <cell r="B57">
            <v>7489.71</v>
          </cell>
        </row>
        <row r="58">
          <cell r="A58">
            <v>712</v>
          </cell>
          <cell r="B58">
            <v>12606</v>
          </cell>
        </row>
        <row r="59">
          <cell r="A59">
            <v>713</v>
          </cell>
          <cell r="B59">
            <v>3577.78</v>
          </cell>
        </row>
        <row r="60">
          <cell r="A60">
            <v>716</v>
          </cell>
          <cell r="B60">
            <v>8958.17</v>
          </cell>
        </row>
        <row r="61">
          <cell r="A61">
            <v>717</v>
          </cell>
          <cell r="B61">
            <v>4612.46</v>
          </cell>
        </row>
        <row r="62">
          <cell r="A62">
            <v>718</v>
          </cell>
          <cell r="B62">
            <v>3256.4</v>
          </cell>
        </row>
        <row r="63">
          <cell r="A63">
            <v>720</v>
          </cell>
          <cell r="B63">
            <v>16101.61</v>
          </cell>
        </row>
        <row r="64">
          <cell r="A64">
            <v>721</v>
          </cell>
          <cell r="B64">
            <v>5666.93</v>
          </cell>
        </row>
        <row r="65">
          <cell r="A65">
            <v>723</v>
          </cell>
          <cell r="B65">
            <v>3734.59</v>
          </cell>
        </row>
        <row r="66">
          <cell r="A66">
            <v>724</v>
          </cell>
          <cell r="B66">
            <v>5853.12</v>
          </cell>
        </row>
        <row r="67">
          <cell r="A67">
            <v>726</v>
          </cell>
          <cell r="B67">
            <v>11051.9</v>
          </cell>
        </row>
        <row r="68">
          <cell r="A68">
            <v>727</v>
          </cell>
          <cell r="B68">
            <v>3087.26</v>
          </cell>
        </row>
        <row r="69">
          <cell r="A69">
            <v>730</v>
          </cell>
          <cell r="B69">
            <v>13542.7</v>
          </cell>
        </row>
        <row r="70">
          <cell r="A70">
            <v>732</v>
          </cell>
          <cell r="B70">
            <v>2023.2</v>
          </cell>
        </row>
        <row r="71">
          <cell r="A71">
            <v>733</v>
          </cell>
          <cell r="B71">
            <v>4224.94</v>
          </cell>
        </row>
        <row r="72">
          <cell r="A72">
            <v>737</v>
          </cell>
          <cell r="B72">
            <v>7974.88</v>
          </cell>
        </row>
        <row r="73">
          <cell r="A73">
            <v>738</v>
          </cell>
          <cell r="B73">
            <v>3782.79</v>
          </cell>
        </row>
        <row r="74">
          <cell r="A74">
            <v>740</v>
          </cell>
          <cell r="B74">
            <v>5235.29</v>
          </cell>
        </row>
        <row r="75">
          <cell r="A75">
            <v>741</v>
          </cell>
          <cell r="B75">
            <v>2482.32</v>
          </cell>
        </row>
        <row r="76">
          <cell r="A76">
            <v>742</v>
          </cell>
          <cell r="B76">
            <v>4718.98</v>
          </cell>
        </row>
        <row r="77">
          <cell r="A77">
            <v>743</v>
          </cell>
          <cell r="B77">
            <v>8098.57</v>
          </cell>
        </row>
        <row r="78">
          <cell r="A78">
            <v>744</v>
          </cell>
          <cell r="B78">
            <v>6704.25</v>
          </cell>
        </row>
        <row r="79">
          <cell r="A79">
            <v>745</v>
          </cell>
          <cell r="B79">
            <v>6748.94</v>
          </cell>
        </row>
        <row r="80">
          <cell r="A80">
            <v>746</v>
          </cell>
          <cell r="B80">
            <v>7424.15</v>
          </cell>
        </row>
        <row r="81">
          <cell r="A81">
            <v>747</v>
          </cell>
          <cell r="B81">
            <v>3648.45</v>
          </cell>
        </row>
        <row r="82">
          <cell r="A82">
            <v>748</v>
          </cell>
          <cell r="B82">
            <v>7492.84</v>
          </cell>
        </row>
        <row r="83">
          <cell r="A83">
            <v>750</v>
          </cell>
          <cell r="B83">
            <v>26449.77</v>
          </cell>
        </row>
        <row r="84">
          <cell r="A84">
            <v>752</v>
          </cell>
          <cell r="B84">
            <v>4286.11</v>
          </cell>
        </row>
        <row r="85">
          <cell r="A85">
            <v>753</v>
          </cell>
          <cell r="B85">
            <v>3281.02</v>
          </cell>
        </row>
        <row r="86">
          <cell r="A86">
            <v>754</v>
          </cell>
          <cell r="B86">
            <v>6334.48</v>
          </cell>
        </row>
        <row r="87">
          <cell r="A87">
            <v>101453</v>
          </cell>
          <cell r="B87">
            <v>13037.42</v>
          </cell>
        </row>
        <row r="88">
          <cell r="A88">
            <v>102478</v>
          </cell>
          <cell r="B88">
            <v>2688.1</v>
          </cell>
        </row>
        <row r="89">
          <cell r="A89">
            <v>102479</v>
          </cell>
          <cell r="B89">
            <v>3055.27</v>
          </cell>
        </row>
        <row r="90">
          <cell r="A90">
            <v>102564</v>
          </cell>
          <cell r="B90">
            <v>3563.42</v>
          </cell>
        </row>
        <row r="91">
          <cell r="A91">
            <v>102565</v>
          </cell>
          <cell r="B91">
            <v>7776.46</v>
          </cell>
        </row>
        <row r="92">
          <cell r="A92">
            <v>102567</v>
          </cell>
          <cell r="B92">
            <v>4376.01</v>
          </cell>
        </row>
        <row r="93">
          <cell r="A93">
            <v>102934</v>
          </cell>
          <cell r="B93">
            <v>13603.33</v>
          </cell>
        </row>
        <row r="94">
          <cell r="A94">
            <v>102935</v>
          </cell>
          <cell r="B94">
            <v>11491.03</v>
          </cell>
        </row>
        <row r="95">
          <cell r="A95">
            <v>103198</v>
          </cell>
          <cell r="B95">
            <v>6854.41</v>
          </cell>
        </row>
        <row r="96">
          <cell r="A96">
            <v>103199</v>
          </cell>
          <cell r="B96">
            <v>7114.93</v>
          </cell>
        </row>
        <row r="97">
          <cell r="A97">
            <v>103639</v>
          </cell>
          <cell r="B97">
            <v>7429.1</v>
          </cell>
        </row>
        <row r="98">
          <cell r="A98">
            <v>104428</v>
          </cell>
          <cell r="B98">
            <v>6567.12</v>
          </cell>
        </row>
        <row r="99">
          <cell r="A99">
            <v>104429</v>
          </cell>
          <cell r="B99">
            <v>2205.2</v>
          </cell>
        </row>
        <row r="100">
          <cell r="A100">
            <v>104430</v>
          </cell>
          <cell r="B100">
            <v>822.97</v>
          </cell>
        </row>
        <row r="101">
          <cell r="A101">
            <v>104533</v>
          </cell>
          <cell r="B101">
            <v>2462.23</v>
          </cell>
        </row>
        <row r="102">
          <cell r="A102">
            <v>104838</v>
          </cell>
          <cell r="B102">
            <v>4092.25</v>
          </cell>
        </row>
        <row r="103">
          <cell r="A103">
            <v>105267</v>
          </cell>
          <cell r="B103">
            <v>6338.61</v>
          </cell>
        </row>
        <row r="104">
          <cell r="A104">
            <v>105396</v>
          </cell>
          <cell r="B104">
            <v>1266.5</v>
          </cell>
        </row>
        <row r="105">
          <cell r="A105">
            <v>105751</v>
          </cell>
          <cell r="B105">
            <v>4230.52</v>
          </cell>
        </row>
        <row r="106">
          <cell r="A106">
            <v>105910</v>
          </cell>
          <cell r="B106">
            <v>1115.25</v>
          </cell>
        </row>
        <row r="107">
          <cell r="A107">
            <v>106066</v>
          </cell>
          <cell r="B107">
            <v>6320.42</v>
          </cell>
        </row>
        <row r="108">
          <cell r="A108">
            <v>106399</v>
          </cell>
          <cell r="B108">
            <v>3269.7</v>
          </cell>
        </row>
        <row r="109">
          <cell r="A109">
            <v>106485</v>
          </cell>
          <cell r="B109">
            <v>1335.89</v>
          </cell>
        </row>
        <row r="110">
          <cell r="A110">
            <v>106568</v>
          </cell>
          <cell r="B110">
            <v>1868.45</v>
          </cell>
        </row>
        <row r="111">
          <cell r="A111">
            <v>106569</v>
          </cell>
          <cell r="B111">
            <v>12807.61</v>
          </cell>
        </row>
        <row r="112">
          <cell r="A112">
            <v>106865</v>
          </cell>
          <cell r="B112">
            <v>1639.11</v>
          </cell>
        </row>
        <row r="113">
          <cell r="A113">
            <v>107658</v>
          </cell>
          <cell r="B113">
            <v>1883.82</v>
          </cell>
        </row>
        <row r="114">
          <cell r="A114">
            <v>107728</v>
          </cell>
          <cell r="B114">
            <v>1018.75</v>
          </cell>
        </row>
        <row r="115">
          <cell r="A115">
            <v>107829</v>
          </cell>
          <cell r="B115">
            <v>393.3</v>
          </cell>
        </row>
        <row r="116">
          <cell r="A116">
            <v>108277</v>
          </cell>
          <cell r="B116">
            <v>2312.7</v>
          </cell>
        </row>
        <row r="117">
          <cell r="A117">
            <v>108656</v>
          </cell>
          <cell r="B117">
            <v>195.07</v>
          </cell>
        </row>
        <row r="118">
          <cell r="B118">
            <v>801324.66</v>
          </cell>
        </row>
        <row r="119">
          <cell r="A119" t="str">
            <v>总计</v>
          </cell>
          <cell r="B119">
            <v>1602649.32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workbookViewId="0">
      <selection activeCell="G7" sqref="G7"/>
    </sheetView>
  </sheetViews>
  <sheetFormatPr defaultColWidth="7" defaultRowHeight="27"/>
  <cols>
    <col min="1" max="2" width="7" style="38" customWidth="1"/>
    <col min="3" max="3" width="18.25" style="38" customWidth="1"/>
    <col min="4" max="4" width="7" style="38" customWidth="1"/>
    <col min="5" max="5" width="32.125" style="38" customWidth="1"/>
    <col min="6" max="6" width="7" style="36" hidden="1" customWidth="1"/>
    <col min="7" max="7" width="7" style="9" customWidth="1"/>
    <col min="8" max="10" width="7" style="9" hidden="1" customWidth="1"/>
    <col min="11" max="18" width="7" style="9" customWidth="1"/>
    <col min="19" max="16384" width="7" style="36" customWidth="1"/>
  </cols>
  <sheetData>
    <row r="1" s="36" customFormat="1" ht="30" customHeight="1" spans="1:18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40" t="s">
        <v>5</v>
      </c>
      <c r="G1" s="9" t="s">
        <v>6</v>
      </c>
      <c r="H1" s="9"/>
      <c r="I1" s="9" t="s">
        <v>7</v>
      </c>
      <c r="J1" s="9"/>
      <c r="K1" s="9"/>
      <c r="L1" s="9"/>
      <c r="M1" s="9"/>
      <c r="N1" s="9"/>
      <c r="O1" s="9"/>
      <c r="P1" s="9"/>
      <c r="Q1" s="9"/>
      <c r="R1" s="9"/>
    </row>
    <row r="2" ht="14.25" spans="1:12">
      <c r="A2" s="41">
        <v>82</v>
      </c>
      <c r="B2" s="41">
        <v>307</v>
      </c>
      <c r="C2" s="41" t="s">
        <v>8</v>
      </c>
      <c r="D2" s="41" t="s">
        <v>9</v>
      </c>
      <c r="E2" s="41" t="s">
        <v>10</v>
      </c>
      <c r="F2" s="42">
        <f>VLOOKUP(B:B,[1]Sheet1!$A$1:$B$65536,2,0)</f>
        <v>42340.2</v>
      </c>
      <c r="G2" s="43">
        <f t="shared" ref="G2:G65" si="0">F2/3</f>
        <v>14113.4</v>
      </c>
      <c r="H2" s="43">
        <f t="shared" ref="H2:H65" si="1">G2/267108</f>
        <v>0.0528378034353146</v>
      </c>
      <c r="I2" s="43">
        <v>18346</v>
      </c>
      <c r="J2" s="9">
        <v>18346</v>
      </c>
      <c r="K2" s="9">
        <f>J2-300</f>
        <v>18046</v>
      </c>
      <c r="L2" s="9">
        <f>K2-G2</f>
        <v>3932.6</v>
      </c>
    </row>
    <row r="3" ht="14.25" spans="1:12">
      <c r="A3" s="41">
        <v>2</v>
      </c>
      <c r="B3" s="41">
        <v>341</v>
      </c>
      <c r="C3" s="41" t="s">
        <v>11</v>
      </c>
      <c r="D3" s="41" t="s">
        <v>12</v>
      </c>
      <c r="E3" s="41" t="s">
        <v>13</v>
      </c>
      <c r="F3" s="42">
        <f>VLOOKUP(B:B,[1]Sheet1!$A$1:$B$65536,2,0)</f>
        <v>17069.57</v>
      </c>
      <c r="G3" s="43">
        <f t="shared" si="0"/>
        <v>5689.85666666667</v>
      </c>
      <c r="H3" s="43">
        <f t="shared" si="1"/>
        <v>0.0213017081729737</v>
      </c>
      <c r="I3" s="43">
        <f>H3*390000</f>
        <v>8307.66618745975</v>
      </c>
      <c r="J3" s="9">
        <v>8308</v>
      </c>
      <c r="K3" s="9">
        <f t="shared" ref="K3:K34" si="2">J3-300</f>
        <v>8008</v>
      </c>
      <c r="L3" s="9">
        <f t="shared" ref="L3:L34" si="3">K3-G3</f>
        <v>2318.14333333333</v>
      </c>
    </row>
    <row r="4" ht="14.25" spans="1:12">
      <c r="A4" s="41">
        <v>22</v>
      </c>
      <c r="B4" s="41">
        <v>337</v>
      </c>
      <c r="C4" s="41" t="s">
        <v>14</v>
      </c>
      <c r="D4" s="41" t="s">
        <v>12</v>
      </c>
      <c r="E4" s="41" t="s">
        <v>15</v>
      </c>
      <c r="F4" s="42">
        <f>VLOOKUP(B:B,[1]Sheet1!$A$1:$B$65536,2,0)</f>
        <v>25002.09</v>
      </c>
      <c r="G4" s="43">
        <f t="shared" si="0"/>
        <v>8334.03</v>
      </c>
      <c r="H4" s="43">
        <f t="shared" si="1"/>
        <v>0.0312009748865627</v>
      </c>
      <c r="I4" s="43">
        <v>11000</v>
      </c>
      <c r="J4" s="9">
        <v>11000</v>
      </c>
      <c r="K4" s="9">
        <f t="shared" si="2"/>
        <v>10700</v>
      </c>
      <c r="L4" s="9">
        <f t="shared" si="3"/>
        <v>2365.97</v>
      </c>
    </row>
    <row r="5" ht="14.25" spans="1:12">
      <c r="A5" s="41">
        <v>29</v>
      </c>
      <c r="B5" s="41">
        <v>517</v>
      </c>
      <c r="C5" s="41" t="s">
        <v>14</v>
      </c>
      <c r="D5" s="41" t="s">
        <v>12</v>
      </c>
      <c r="E5" s="41" t="s">
        <v>16</v>
      </c>
      <c r="F5" s="42">
        <f>VLOOKUP(B:B,[1]Sheet1!$A$1:$B$65536,2,0)</f>
        <v>15095.86</v>
      </c>
      <c r="G5" s="43">
        <f t="shared" si="0"/>
        <v>5031.95333333333</v>
      </c>
      <c r="H5" s="43">
        <f t="shared" si="1"/>
        <v>0.0188386470391502</v>
      </c>
      <c r="I5" s="43">
        <v>8300</v>
      </c>
      <c r="J5" s="9">
        <v>8300</v>
      </c>
      <c r="K5" s="9">
        <f t="shared" si="2"/>
        <v>8000</v>
      </c>
      <c r="L5" s="9">
        <f t="shared" si="3"/>
        <v>2968.04666666667</v>
      </c>
    </row>
    <row r="6" ht="14.25" spans="1:12">
      <c r="A6" s="41">
        <v>57</v>
      </c>
      <c r="B6" s="41">
        <v>750</v>
      </c>
      <c r="C6" s="41" t="s">
        <v>17</v>
      </c>
      <c r="D6" s="41" t="s">
        <v>12</v>
      </c>
      <c r="E6" s="41" t="s">
        <v>18</v>
      </c>
      <c r="F6" s="42">
        <f>VLOOKUP(B:B,[1]Sheet1!$A$1:$B$65536,2,0)</f>
        <v>26449.77</v>
      </c>
      <c r="G6" s="43">
        <f t="shared" si="0"/>
        <v>8816.59</v>
      </c>
      <c r="H6" s="43">
        <f t="shared" si="1"/>
        <v>0.0330075849469129</v>
      </c>
      <c r="I6" s="43">
        <v>11873</v>
      </c>
      <c r="J6" s="9">
        <v>11873</v>
      </c>
      <c r="K6" s="9">
        <f t="shared" si="2"/>
        <v>11573</v>
      </c>
      <c r="L6" s="9">
        <f t="shared" si="3"/>
        <v>2756.41</v>
      </c>
    </row>
    <row r="7" ht="14.25" spans="1:12">
      <c r="A7" s="41">
        <v>95</v>
      </c>
      <c r="B7" s="41">
        <v>582</v>
      </c>
      <c r="C7" s="41" t="s">
        <v>19</v>
      </c>
      <c r="D7" s="41" t="s">
        <v>12</v>
      </c>
      <c r="E7" s="41" t="s">
        <v>20</v>
      </c>
      <c r="F7" s="42">
        <f>VLOOKUP(B:B,[1]Sheet1!$A$1:$B$65536,2,0)</f>
        <v>9034.69</v>
      </c>
      <c r="G7" s="43">
        <f t="shared" si="0"/>
        <v>3011.56333333333</v>
      </c>
      <c r="H7" s="43">
        <f t="shared" si="1"/>
        <v>0.0112747028667555</v>
      </c>
      <c r="I7" s="43">
        <v>8300</v>
      </c>
      <c r="J7" s="9">
        <v>8300</v>
      </c>
      <c r="K7" s="9">
        <f t="shared" si="2"/>
        <v>8000</v>
      </c>
      <c r="L7" s="9">
        <f t="shared" si="3"/>
        <v>4988.43666666667</v>
      </c>
    </row>
    <row r="8" ht="14.25" spans="1:12">
      <c r="A8" s="41">
        <v>17</v>
      </c>
      <c r="B8" s="41">
        <v>385</v>
      </c>
      <c r="C8" s="41" t="s">
        <v>11</v>
      </c>
      <c r="D8" s="41" t="s">
        <v>21</v>
      </c>
      <c r="E8" s="41" t="s">
        <v>22</v>
      </c>
      <c r="F8" s="42">
        <f>VLOOKUP(B:B,[1]Sheet1!$A$1:$B$65536,2,0)</f>
        <v>11690.03</v>
      </c>
      <c r="G8" s="43">
        <f t="shared" si="0"/>
        <v>3896.67666666667</v>
      </c>
      <c r="H8" s="43">
        <f t="shared" si="1"/>
        <v>0.0145883937084126</v>
      </c>
      <c r="I8" s="43">
        <f>H8*390000</f>
        <v>5689.4735462809</v>
      </c>
      <c r="J8" s="9">
        <v>5689</v>
      </c>
      <c r="K8" s="9">
        <f t="shared" si="2"/>
        <v>5389</v>
      </c>
      <c r="L8" s="9">
        <f t="shared" si="3"/>
        <v>1492.32333333333</v>
      </c>
    </row>
    <row r="9" ht="14.25" spans="1:12">
      <c r="A9" s="41">
        <v>47</v>
      </c>
      <c r="B9" s="41">
        <v>571</v>
      </c>
      <c r="C9" s="41" t="s">
        <v>17</v>
      </c>
      <c r="D9" s="41" t="s">
        <v>21</v>
      </c>
      <c r="E9" s="41" t="s">
        <v>23</v>
      </c>
      <c r="F9" s="42">
        <f>VLOOKUP(B:B,[1]Sheet1!$A$1:$B$65536,2,0)</f>
        <v>11389.49</v>
      </c>
      <c r="G9" s="43">
        <f t="shared" si="0"/>
        <v>3796.49666666667</v>
      </c>
      <c r="H9" s="43">
        <f t="shared" si="1"/>
        <v>0.0142133394232545</v>
      </c>
      <c r="I9" s="43">
        <f>H9*390000</f>
        <v>5543.20237506926</v>
      </c>
      <c r="J9" s="9">
        <v>5543</v>
      </c>
      <c r="K9" s="9">
        <f t="shared" si="2"/>
        <v>5243</v>
      </c>
      <c r="L9" s="9">
        <f t="shared" si="3"/>
        <v>1446.50333333333</v>
      </c>
    </row>
    <row r="10" ht="14.25" spans="1:12">
      <c r="A10" s="41">
        <v>50</v>
      </c>
      <c r="B10" s="41">
        <v>707</v>
      </c>
      <c r="C10" s="41" t="s">
        <v>17</v>
      </c>
      <c r="D10" s="41" t="s">
        <v>21</v>
      </c>
      <c r="E10" s="41" t="s">
        <v>24</v>
      </c>
      <c r="F10" s="42">
        <f>VLOOKUP(B:B,[1]Sheet1!$A$1:$B$65536,2,0)</f>
        <v>6662.06</v>
      </c>
      <c r="G10" s="43">
        <f t="shared" si="0"/>
        <v>2220.68666666667</v>
      </c>
      <c r="H10" s="43">
        <f t="shared" si="1"/>
        <v>0.00831381563512387</v>
      </c>
      <c r="I10" s="43">
        <v>5000</v>
      </c>
      <c r="J10" s="9">
        <v>5000</v>
      </c>
      <c r="K10" s="9">
        <f t="shared" si="2"/>
        <v>4700</v>
      </c>
      <c r="L10" s="9">
        <f t="shared" si="3"/>
        <v>2479.31333333333</v>
      </c>
    </row>
    <row r="11" ht="14.25" spans="1:12">
      <c r="A11" s="41">
        <v>51</v>
      </c>
      <c r="B11" s="41">
        <v>712</v>
      </c>
      <c r="C11" s="41" t="s">
        <v>17</v>
      </c>
      <c r="D11" s="41" t="s">
        <v>21</v>
      </c>
      <c r="E11" s="41" t="s">
        <v>25</v>
      </c>
      <c r="F11" s="42">
        <f>VLOOKUP(B:B,[1]Sheet1!$A$1:$B$65536,2,0)</f>
        <v>12606</v>
      </c>
      <c r="G11" s="43">
        <f t="shared" si="0"/>
        <v>4202</v>
      </c>
      <c r="H11" s="43">
        <f t="shared" si="1"/>
        <v>0.0157314644263743</v>
      </c>
      <c r="I11" s="43">
        <f>H11*390000</f>
        <v>6135.271126286</v>
      </c>
      <c r="J11" s="9">
        <v>6135</v>
      </c>
      <c r="K11" s="9">
        <f t="shared" si="2"/>
        <v>5835</v>
      </c>
      <c r="L11" s="9">
        <f t="shared" si="3"/>
        <v>1633</v>
      </c>
    </row>
    <row r="12" ht="14.25" spans="1:12">
      <c r="A12" s="41">
        <v>86</v>
      </c>
      <c r="B12" s="41">
        <v>343</v>
      </c>
      <c r="C12" s="41" t="s">
        <v>19</v>
      </c>
      <c r="D12" s="41" t="s">
        <v>21</v>
      </c>
      <c r="E12" s="41" t="s">
        <v>26</v>
      </c>
      <c r="F12" s="42">
        <f>VLOOKUP(B:B,[1]Sheet1!$A$1:$B$65536,2,0)</f>
        <v>23398.13</v>
      </c>
      <c r="G12" s="43">
        <f t="shared" si="0"/>
        <v>7799.37666666667</v>
      </c>
      <c r="H12" s="43">
        <f t="shared" si="1"/>
        <v>0.0291993375962782</v>
      </c>
      <c r="I12" s="43">
        <v>9800</v>
      </c>
      <c r="J12" s="9">
        <v>9800</v>
      </c>
      <c r="K12" s="9">
        <f t="shared" si="2"/>
        <v>9500</v>
      </c>
      <c r="L12" s="9">
        <f t="shared" si="3"/>
        <v>1700.62333333333</v>
      </c>
    </row>
    <row r="13" ht="14.25" spans="1:12">
      <c r="A13" s="41">
        <v>90</v>
      </c>
      <c r="B13" s="41">
        <v>365</v>
      </c>
      <c r="C13" s="41" t="s">
        <v>19</v>
      </c>
      <c r="D13" s="41" t="s">
        <v>21</v>
      </c>
      <c r="E13" s="41" t="s">
        <v>27</v>
      </c>
      <c r="F13" s="42">
        <f>VLOOKUP(B:B,[1]Sheet1!$A$1:$B$65536,2,0)</f>
        <v>6770.77</v>
      </c>
      <c r="G13" s="43">
        <f t="shared" si="0"/>
        <v>2256.92333333333</v>
      </c>
      <c r="H13" s="43">
        <f t="shared" si="1"/>
        <v>0.00844947861289566</v>
      </c>
      <c r="I13" s="43">
        <v>5000</v>
      </c>
      <c r="J13" s="9">
        <v>5000</v>
      </c>
      <c r="K13" s="9">
        <v>4500</v>
      </c>
      <c r="L13" s="9">
        <f t="shared" si="3"/>
        <v>2243.07666666667</v>
      </c>
    </row>
    <row r="14" ht="14.25" spans="1:12">
      <c r="A14" s="41">
        <v>96</v>
      </c>
      <c r="B14" s="41">
        <v>585</v>
      </c>
      <c r="C14" s="41" t="s">
        <v>19</v>
      </c>
      <c r="D14" s="41" t="s">
        <v>21</v>
      </c>
      <c r="E14" s="41" t="s">
        <v>28</v>
      </c>
      <c r="F14" s="42">
        <f>VLOOKUP(B:B,[1]Sheet1!$A$1:$B$65536,2,0)</f>
        <v>8325.69</v>
      </c>
      <c r="G14" s="43">
        <f t="shared" si="0"/>
        <v>2775.23</v>
      </c>
      <c r="H14" s="43">
        <f t="shared" si="1"/>
        <v>0.0103899171870554</v>
      </c>
      <c r="I14" s="43">
        <v>5000</v>
      </c>
      <c r="J14" s="9">
        <v>5000</v>
      </c>
      <c r="K14" s="9">
        <f t="shared" si="2"/>
        <v>4700</v>
      </c>
      <c r="L14" s="9">
        <f t="shared" si="3"/>
        <v>1924.77</v>
      </c>
    </row>
    <row r="15" ht="14.25" spans="1:12">
      <c r="A15" s="41">
        <v>100</v>
      </c>
      <c r="B15" s="41">
        <v>730</v>
      </c>
      <c r="C15" s="41" t="s">
        <v>19</v>
      </c>
      <c r="D15" s="41" t="s">
        <v>21</v>
      </c>
      <c r="E15" s="41" t="s">
        <v>29</v>
      </c>
      <c r="F15" s="42">
        <f>VLOOKUP(B:B,[1]Sheet1!$A$1:$B$65536,2,0)</f>
        <v>13542.7</v>
      </c>
      <c r="G15" s="43">
        <f t="shared" si="0"/>
        <v>4514.23333333333</v>
      </c>
      <c r="H15" s="43">
        <f t="shared" si="1"/>
        <v>0.0169004048300063</v>
      </c>
      <c r="I15" s="43">
        <f>H15*390000</f>
        <v>6591.15788370247</v>
      </c>
      <c r="J15" s="9">
        <v>6591</v>
      </c>
      <c r="K15" s="9">
        <f t="shared" si="2"/>
        <v>6291</v>
      </c>
      <c r="L15" s="9">
        <f t="shared" si="3"/>
        <v>1776.76666666667</v>
      </c>
    </row>
    <row r="16" ht="14.25" spans="1:12">
      <c r="A16" s="41">
        <v>12</v>
      </c>
      <c r="B16" s="41">
        <v>746</v>
      </c>
      <c r="C16" s="41" t="s">
        <v>11</v>
      </c>
      <c r="D16" s="41" t="s">
        <v>30</v>
      </c>
      <c r="E16" s="41" t="s">
        <v>31</v>
      </c>
      <c r="F16" s="42">
        <f>VLOOKUP(B:B,[1]Sheet1!$A$1:$B$65536,2,0)</f>
        <v>7424.15</v>
      </c>
      <c r="G16" s="43">
        <f t="shared" si="0"/>
        <v>2474.71666666667</v>
      </c>
      <c r="H16" s="43">
        <f t="shared" si="1"/>
        <v>0.00926485416635468</v>
      </c>
      <c r="I16" s="43">
        <f>H16*390000</f>
        <v>3613.29312487833</v>
      </c>
      <c r="J16" s="9">
        <v>3613</v>
      </c>
      <c r="K16" s="9">
        <f t="shared" si="2"/>
        <v>3313</v>
      </c>
      <c r="L16" s="9">
        <f t="shared" si="3"/>
        <v>838.283333333333</v>
      </c>
    </row>
    <row r="17" ht="14.25" spans="1:12">
      <c r="A17" s="41">
        <v>19</v>
      </c>
      <c r="B17" s="41">
        <v>514</v>
      </c>
      <c r="C17" s="41" t="s">
        <v>11</v>
      </c>
      <c r="D17" s="41" t="s">
        <v>30</v>
      </c>
      <c r="E17" s="41" t="s">
        <v>32</v>
      </c>
      <c r="F17" s="42">
        <f>VLOOKUP(B:B,[1]Sheet1!$A$1:$B$65536,2,0)</f>
        <v>8562.91</v>
      </c>
      <c r="G17" s="43">
        <f t="shared" si="0"/>
        <v>2854.30333333333</v>
      </c>
      <c r="H17" s="43">
        <f t="shared" si="1"/>
        <v>0.0106859522490279</v>
      </c>
      <c r="I17" s="43">
        <f>H17*390000</f>
        <v>4167.52137712087</v>
      </c>
      <c r="J17" s="9">
        <v>4168</v>
      </c>
      <c r="K17" s="9">
        <f t="shared" si="2"/>
        <v>3868</v>
      </c>
      <c r="L17" s="9">
        <f t="shared" si="3"/>
        <v>1013.69666666667</v>
      </c>
    </row>
    <row r="18" ht="14.25" spans="1:12">
      <c r="A18" s="41">
        <v>21</v>
      </c>
      <c r="B18" s="41">
        <v>308</v>
      </c>
      <c r="C18" s="41" t="s">
        <v>14</v>
      </c>
      <c r="D18" s="41" t="s">
        <v>30</v>
      </c>
      <c r="E18" s="41" t="s">
        <v>33</v>
      </c>
      <c r="F18" s="42">
        <f>VLOOKUP(B:B,[1]Sheet1!$A$1:$B$65536,2,0)</f>
        <v>4663</v>
      </c>
      <c r="G18" s="43">
        <f t="shared" si="0"/>
        <v>1554.33333333333</v>
      </c>
      <c r="H18" s="43">
        <f t="shared" si="1"/>
        <v>0.0058191193574634</v>
      </c>
      <c r="I18" s="43">
        <v>3500</v>
      </c>
      <c r="J18" s="9">
        <v>3500</v>
      </c>
      <c r="K18" s="9">
        <f t="shared" si="2"/>
        <v>3200</v>
      </c>
      <c r="L18" s="9">
        <f t="shared" si="3"/>
        <v>1645.66666666667</v>
      </c>
    </row>
    <row r="19" ht="14.25" spans="1:12">
      <c r="A19" s="41">
        <v>24</v>
      </c>
      <c r="B19" s="41">
        <v>355</v>
      </c>
      <c r="C19" s="41" t="s">
        <v>14</v>
      </c>
      <c r="D19" s="41" t="s">
        <v>30</v>
      </c>
      <c r="E19" s="41" t="s">
        <v>34</v>
      </c>
      <c r="F19" s="42">
        <f>VLOOKUP(B:B,[1]Sheet1!$A$1:$B$65536,2,0)</f>
        <v>7579.17</v>
      </c>
      <c r="G19" s="43">
        <f t="shared" si="0"/>
        <v>2526.39</v>
      </c>
      <c r="H19" s="43">
        <f t="shared" si="1"/>
        <v>0.0094583089986073</v>
      </c>
      <c r="I19" s="43">
        <f>H19*390000</f>
        <v>3688.74050945685</v>
      </c>
      <c r="J19" s="9">
        <v>3689</v>
      </c>
      <c r="K19" s="9">
        <f t="shared" si="2"/>
        <v>3389</v>
      </c>
      <c r="L19" s="9">
        <f t="shared" si="3"/>
        <v>862.61</v>
      </c>
    </row>
    <row r="20" ht="14.25" spans="1:12">
      <c r="A20" s="41">
        <v>25</v>
      </c>
      <c r="B20" s="41">
        <v>373</v>
      </c>
      <c r="C20" s="41" t="s">
        <v>14</v>
      </c>
      <c r="D20" s="41" t="s">
        <v>30</v>
      </c>
      <c r="E20" s="41" t="s">
        <v>35</v>
      </c>
      <c r="F20" s="42">
        <f>VLOOKUP(B:B,[1]Sheet1!$A$1:$B$65536,2,0)</f>
        <v>6642.2</v>
      </c>
      <c r="G20" s="43">
        <f t="shared" si="0"/>
        <v>2214.06666666667</v>
      </c>
      <c r="H20" s="43">
        <f t="shared" si="1"/>
        <v>0.00828903165261492</v>
      </c>
      <c r="I20" s="43">
        <v>4000</v>
      </c>
      <c r="J20" s="9">
        <v>4000</v>
      </c>
      <c r="K20" s="9">
        <f t="shared" si="2"/>
        <v>3700</v>
      </c>
      <c r="L20" s="9">
        <f t="shared" si="3"/>
        <v>1485.93333333333</v>
      </c>
    </row>
    <row r="21" ht="14.25" spans="1:12">
      <c r="A21" s="41">
        <v>31</v>
      </c>
      <c r="B21" s="41">
        <v>578</v>
      </c>
      <c r="C21" s="41" t="s">
        <v>14</v>
      </c>
      <c r="D21" s="41" t="s">
        <v>30</v>
      </c>
      <c r="E21" s="41" t="s">
        <v>36</v>
      </c>
      <c r="F21" s="42">
        <f>VLOOKUP(B:B,[1]Sheet1!$A$1:$B$65536,2,0)</f>
        <v>8905.24</v>
      </c>
      <c r="G21" s="43">
        <f t="shared" si="0"/>
        <v>2968.41333333333</v>
      </c>
      <c r="H21" s="43">
        <f t="shared" si="1"/>
        <v>0.0111131577239668</v>
      </c>
      <c r="I21" s="43">
        <f>H21*390000</f>
        <v>4334.13151234707</v>
      </c>
      <c r="J21" s="9">
        <v>4334</v>
      </c>
      <c r="K21" s="9">
        <f t="shared" si="2"/>
        <v>4034</v>
      </c>
      <c r="L21" s="9">
        <f t="shared" si="3"/>
        <v>1065.58666666667</v>
      </c>
    </row>
    <row r="22" ht="14.25" spans="1:12">
      <c r="A22" s="41">
        <v>34</v>
      </c>
      <c r="B22" s="41">
        <v>742</v>
      </c>
      <c r="C22" s="41" t="s">
        <v>14</v>
      </c>
      <c r="D22" s="41" t="s">
        <v>30</v>
      </c>
      <c r="E22" s="41" t="s">
        <v>37</v>
      </c>
      <c r="F22" s="42">
        <f>VLOOKUP(B:B,[1]Sheet1!$A$1:$B$65536,2,0)</f>
        <v>4718.98</v>
      </c>
      <c r="G22" s="43">
        <f t="shared" si="0"/>
        <v>1572.99333333333</v>
      </c>
      <c r="H22" s="43">
        <f t="shared" si="1"/>
        <v>0.00588897874018499</v>
      </c>
      <c r="I22" s="43">
        <v>3500</v>
      </c>
      <c r="J22" s="9">
        <v>3500</v>
      </c>
      <c r="K22" s="9">
        <f t="shared" si="2"/>
        <v>3200</v>
      </c>
      <c r="L22" s="9">
        <f t="shared" si="3"/>
        <v>1627.00666666667</v>
      </c>
    </row>
    <row r="23" ht="14.25" spans="1:12">
      <c r="A23" s="41">
        <v>35</v>
      </c>
      <c r="B23" s="41">
        <v>744</v>
      </c>
      <c r="C23" s="41" t="s">
        <v>14</v>
      </c>
      <c r="D23" s="41" t="s">
        <v>30</v>
      </c>
      <c r="E23" s="41" t="s">
        <v>38</v>
      </c>
      <c r="F23" s="42">
        <f>VLOOKUP(B:B,[1]Sheet1!$A$1:$B$65536,2,0)</f>
        <v>6704.25</v>
      </c>
      <c r="G23" s="43">
        <f t="shared" si="0"/>
        <v>2234.75</v>
      </c>
      <c r="H23" s="43">
        <f t="shared" si="1"/>
        <v>0.00836646599877203</v>
      </c>
      <c r="I23" s="43">
        <v>3500</v>
      </c>
      <c r="J23" s="9">
        <v>3500</v>
      </c>
      <c r="K23" s="9">
        <f t="shared" si="2"/>
        <v>3200</v>
      </c>
      <c r="L23" s="9">
        <f t="shared" si="3"/>
        <v>965.25</v>
      </c>
    </row>
    <row r="24" ht="14.25" spans="1:12">
      <c r="A24" s="41">
        <v>36</v>
      </c>
      <c r="B24" s="41">
        <v>747</v>
      </c>
      <c r="C24" s="41" t="s">
        <v>14</v>
      </c>
      <c r="D24" s="41" t="s">
        <v>30</v>
      </c>
      <c r="E24" s="41" t="s">
        <v>39</v>
      </c>
      <c r="F24" s="42">
        <f>VLOOKUP(B:B,[1]Sheet1!$A$1:$B$65536,2,0)</f>
        <v>3648.45</v>
      </c>
      <c r="G24" s="43">
        <f t="shared" si="0"/>
        <v>1216.15</v>
      </c>
      <c r="H24" s="43">
        <f t="shared" si="1"/>
        <v>0.00455302723991794</v>
      </c>
      <c r="I24" s="43">
        <v>3500</v>
      </c>
      <c r="J24" s="9">
        <v>3500</v>
      </c>
      <c r="K24" s="9">
        <f t="shared" si="2"/>
        <v>3200</v>
      </c>
      <c r="L24" s="9">
        <f t="shared" si="3"/>
        <v>1983.85</v>
      </c>
    </row>
    <row r="25" ht="14.25" spans="1:12">
      <c r="A25" s="41">
        <v>43</v>
      </c>
      <c r="B25" s="41">
        <v>387</v>
      </c>
      <c r="C25" s="41" t="s">
        <v>17</v>
      </c>
      <c r="D25" s="41" t="s">
        <v>30</v>
      </c>
      <c r="E25" s="41" t="s">
        <v>40</v>
      </c>
      <c r="F25" s="42">
        <f>VLOOKUP(B:B,[1]Sheet1!$A$1:$B$65536,2,0)</f>
        <v>7044.04</v>
      </c>
      <c r="G25" s="43">
        <f t="shared" si="0"/>
        <v>2348.01333333333</v>
      </c>
      <c r="H25" s="43">
        <f t="shared" si="1"/>
        <v>0.00879050171965397</v>
      </c>
      <c r="I25" s="43">
        <v>3528</v>
      </c>
      <c r="J25" s="9">
        <v>3528</v>
      </c>
      <c r="K25" s="9">
        <f t="shared" si="2"/>
        <v>3228</v>
      </c>
      <c r="L25" s="9">
        <f t="shared" si="3"/>
        <v>879.986666666667</v>
      </c>
    </row>
    <row r="26" ht="14.25" spans="1:12">
      <c r="A26" s="41">
        <v>44</v>
      </c>
      <c r="B26" s="41">
        <v>399</v>
      </c>
      <c r="C26" s="41" t="s">
        <v>17</v>
      </c>
      <c r="D26" s="41" t="s">
        <v>30</v>
      </c>
      <c r="E26" s="41" t="s">
        <v>41</v>
      </c>
      <c r="F26" s="42">
        <f>VLOOKUP(B:B,[1]Sheet1!$A$1:$B$65536,2,0)</f>
        <v>8057.75</v>
      </c>
      <c r="G26" s="43">
        <f t="shared" si="0"/>
        <v>2685.91666666667</v>
      </c>
      <c r="H26" s="43">
        <f t="shared" si="1"/>
        <v>0.0100555455720782</v>
      </c>
      <c r="I26" s="43">
        <f>H26*390000</f>
        <v>3921.6627731105</v>
      </c>
      <c r="J26" s="9">
        <v>3922</v>
      </c>
      <c r="K26" s="9">
        <f t="shared" si="2"/>
        <v>3622</v>
      </c>
      <c r="L26" s="9">
        <f t="shared" si="3"/>
        <v>936.083333333333</v>
      </c>
    </row>
    <row r="27" ht="14.25" spans="1:12">
      <c r="A27" s="41">
        <v>46</v>
      </c>
      <c r="B27" s="41">
        <v>546</v>
      </c>
      <c r="C27" s="41" t="s">
        <v>17</v>
      </c>
      <c r="D27" s="41" t="s">
        <v>30</v>
      </c>
      <c r="E27" s="41" t="s">
        <v>42</v>
      </c>
      <c r="F27" s="42">
        <f>VLOOKUP(B:B,[1]Sheet1!$A$1:$B$65536,2,0)</f>
        <v>13636.38</v>
      </c>
      <c r="G27" s="43">
        <f t="shared" si="0"/>
        <v>4545.46</v>
      </c>
      <c r="H27" s="43">
        <f t="shared" si="1"/>
        <v>0.0170173113497162</v>
      </c>
      <c r="I27" s="43">
        <f>H27*390000</f>
        <v>6636.75142638933</v>
      </c>
      <c r="J27" s="9">
        <v>6637</v>
      </c>
      <c r="K27" s="9">
        <f t="shared" si="2"/>
        <v>6337</v>
      </c>
      <c r="L27" s="9">
        <f t="shared" si="3"/>
        <v>1791.54</v>
      </c>
    </row>
    <row r="28" ht="14.25" spans="1:12">
      <c r="A28" s="41">
        <v>52</v>
      </c>
      <c r="B28" s="41">
        <v>724</v>
      </c>
      <c r="C28" s="41" t="s">
        <v>17</v>
      </c>
      <c r="D28" s="41" t="s">
        <v>30</v>
      </c>
      <c r="E28" s="41" t="s">
        <v>43</v>
      </c>
      <c r="F28" s="42">
        <f>VLOOKUP(B:B,[1]Sheet1!$A$1:$B$65536,2,0)</f>
        <v>5853.12</v>
      </c>
      <c r="G28" s="43">
        <f t="shared" si="0"/>
        <v>1951.04</v>
      </c>
      <c r="H28" s="43">
        <f t="shared" si="1"/>
        <v>0.00730431136469144</v>
      </c>
      <c r="I28" s="43">
        <v>3500</v>
      </c>
      <c r="J28" s="9">
        <v>3500</v>
      </c>
      <c r="K28" s="9">
        <f t="shared" si="2"/>
        <v>3200</v>
      </c>
      <c r="L28" s="9">
        <f t="shared" si="3"/>
        <v>1248.96</v>
      </c>
    </row>
    <row r="29" ht="14.25" spans="1:12">
      <c r="A29" s="41">
        <v>78</v>
      </c>
      <c r="B29" s="41">
        <v>754</v>
      </c>
      <c r="C29" s="41" t="s">
        <v>44</v>
      </c>
      <c r="D29" s="41" t="s">
        <v>30</v>
      </c>
      <c r="E29" s="41" t="s">
        <v>45</v>
      </c>
      <c r="F29" s="42">
        <f>VLOOKUP(B:B,[1]Sheet1!$A$1:$B$65536,2,0)</f>
        <v>6334.48</v>
      </c>
      <c r="G29" s="43">
        <f t="shared" si="0"/>
        <v>2111.49333333333</v>
      </c>
      <c r="H29" s="43">
        <f t="shared" si="1"/>
        <v>0.00790501719653973</v>
      </c>
      <c r="I29" s="43">
        <v>3500</v>
      </c>
      <c r="J29" s="9">
        <v>3500</v>
      </c>
      <c r="K29" s="9">
        <f t="shared" si="2"/>
        <v>3200</v>
      </c>
      <c r="L29" s="9">
        <f t="shared" si="3"/>
        <v>1088.50666666667</v>
      </c>
    </row>
    <row r="30" ht="14.25" spans="1:12">
      <c r="A30" s="41">
        <v>88</v>
      </c>
      <c r="B30" s="41">
        <v>357</v>
      </c>
      <c r="C30" s="41" t="s">
        <v>19</v>
      </c>
      <c r="D30" s="41" t="s">
        <v>30</v>
      </c>
      <c r="E30" s="41" t="s">
        <v>46</v>
      </c>
      <c r="F30" s="42">
        <f>VLOOKUP(B:B,[1]Sheet1!$A$1:$B$65536,2,0)</f>
        <v>7435.45</v>
      </c>
      <c r="G30" s="43">
        <f t="shared" si="0"/>
        <v>2478.48333333333</v>
      </c>
      <c r="H30" s="43">
        <f t="shared" si="1"/>
        <v>0.00927895582810449</v>
      </c>
      <c r="I30" s="43">
        <f t="shared" ref="I30:I36" si="4">H30*390000</f>
        <v>3618.79277296075</v>
      </c>
      <c r="J30" s="9">
        <v>3619</v>
      </c>
      <c r="K30" s="9">
        <f t="shared" si="2"/>
        <v>3319</v>
      </c>
      <c r="L30" s="9">
        <f t="shared" si="3"/>
        <v>840.516666666667</v>
      </c>
    </row>
    <row r="31" ht="14.25" spans="1:12">
      <c r="A31" s="41">
        <v>91</v>
      </c>
      <c r="B31" s="41">
        <v>379</v>
      </c>
      <c r="C31" s="41" t="s">
        <v>19</v>
      </c>
      <c r="D31" s="41" t="s">
        <v>30</v>
      </c>
      <c r="E31" s="41" t="s">
        <v>47</v>
      </c>
      <c r="F31" s="42">
        <f>VLOOKUP(B:B,[1]Sheet1!$A$1:$B$65536,2,0)</f>
        <v>7617.02</v>
      </c>
      <c r="G31" s="43">
        <f t="shared" si="0"/>
        <v>2539.00666666667</v>
      </c>
      <c r="H31" s="43">
        <f t="shared" si="1"/>
        <v>0.00950554332579581</v>
      </c>
      <c r="I31" s="43">
        <f t="shared" si="4"/>
        <v>3707.16189706037</v>
      </c>
      <c r="J31" s="9">
        <v>3707</v>
      </c>
      <c r="K31" s="9">
        <f t="shared" si="2"/>
        <v>3407</v>
      </c>
      <c r="L31" s="9">
        <f t="shared" si="3"/>
        <v>867.993333333333</v>
      </c>
    </row>
    <row r="32" ht="14.25" spans="1:12">
      <c r="A32" s="41">
        <v>92</v>
      </c>
      <c r="B32" s="41">
        <v>513</v>
      </c>
      <c r="C32" s="41" t="s">
        <v>19</v>
      </c>
      <c r="D32" s="41" t="s">
        <v>30</v>
      </c>
      <c r="E32" s="41" t="s">
        <v>48</v>
      </c>
      <c r="F32" s="42">
        <f>VLOOKUP(B:B,[1]Sheet1!$A$1:$B$65536,2,0)</f>
        <v>13209.61</v>
      </c>
      <c r="G32" s="43">
        <f t="shared" si="0"/>
        <v>4403.20333333333</v>
      </c>
      <c r="H32" s="43">
        <f t="shared" si="1"/>
        <v>0.0164847302714008</v>
      </c>
      <c r="I32" s="43">
        <f t="shared" si="4"/>
        <v>6429.04480584632</v>
      </c>
      <c r="J32" s="9">
        <v>6429</v>
      </c>
      <c r="K32" s="9">
        <f t="shared" si="2"/>
        <v>6129</v>
      </c>
      <c r="L32" s="9">
        <f t="shared" si="3"/>
        <v>1725.79666666667</v>
      </c>
    </row>
    <row r="33" ht="14.25" spans="1:12">
      <c r="A33" s="41">
        <v>94</v>
      </c>
      <c r="B33" s="41">
        <v>581</v>
      </c>
      <c r="C33" s="41" t="s">
        <v>19</v>
      </c>
      <c r="D33" s="41" t="s">
        <v>30</v>
      </c>
      <c r="E33" s="41" t="s">
        <v>49</v>
      </c>
      <c r="F33" s="42">
        <f>VLOOKUP(B:B,[1]Sheet1!$A$1:$B$65536,2,0)</f>
        <v>11056.21</v>
      </c>
      <c r="G33" s="43">
        <f t="shared" si="0"/>
        <v>3685.40333333333</v>
      </c>
      <c r="H33" s="43">
        <f t="shared" si="1"/>
        <v>0.0137974277570621</v>
      </c>
      <c r="I33" s="43">
        <f t="shared" si="4"/>
        <v>5380.9968252542</v>
      </c>
      <c r="J33" s="9">
        <v>5381</v>
      </c>
      <c r="K33" s="9">
        <f t="shared" si="2"/>
        <v>5081</v>
      </c>
      <c r="L33" s="9">
        <f t="shared" si="3"/>
        <v>1395.59666666667</v>
      </c>
    </row>
    <row r="34" ht="14.25" spans="1:12">
      <c r="A34" s="41">
        <v>97</v>
      </c>
      <c r="B34" s="41">
        <v>709</v>
      </c>
      <c r="C34" s="41" t="s">
        <v>19</v>
      </c>
      <c r="D34" s="41" t="s">
        <v>30</v>
      </c>
      <c r="E34" s="41" t="s">
        <v>50</v>
      </c>
      <c r="F34" s="42">
        <f>VLOOKUP(B:B,[1]Sheet1!$A$1:$B$65536,2,0)</f>
        <v>14072.86</v>
      </c>
      <c r="G34" s="43">
        <f t="shared" si="0"/>
        <v>4690.95333333333</v>
      </c>
      <c r="H34" s="43">
        <f t="shared" si="1"/>
        <v>0.0175620098736591</v>
      </c>
      <c r="I34" s="43">
        <f t="shared" si="4"/>
        <v>6849.18385072705</v>
      </c>
      <c r="J34" s="9">
        <v>6849</v>
      </c>
      <c r="K34" s="9">
        <f t="shared" si="2"/>
        <v>6549</v>
      </c>
      <c r="L34" s="9">
        <f t="shared" si="3"/>
        <v>1858.04666666667</v>
      </c>
    </row>
    <row r="35" ht="14.25" spans="1:12">
      <c r="A35" s="41">
        <v>98</v>
      </c>
      <c r="B35" s="41">
        <v>726</v>
      </c>
      <c r="C35" s="41" t="s">
        <v>19</v>
      </c>
      <c r="D35" s="41" t="s">
        <v>30</v>
      </c>
      <c r="E35" s="41" t="s">
        <v>51</v>
      </c>
      <c r="F35" s="42">
        <f>VLOOKUP(B:B,[1]Sheet1!$A$1:$B$65536,2,0)</f>
        <v>11051.9</v>
      </c>
      <c r="G35" s="43">
        <f t="shared" si="0"/>
        <v>3683.96666666667</v>
      </c>
      <c r="H35" s="43">
        <f t="shared" si="1"/>
        <v>0.0137920491586424</v>
      </c>
      <c r="I35" s="43">
        <f t="shared" si="4"/>
        <v>5378.89917187055</v>
      </c>
      <c r="J35" s="9">
        <v>5379</v>
      </c>
      <c r="K35" s="9">
        <f t="shared" ref="K35:K79" si="5">J35-300</f>
        <v>5079</v>
      </c>
      <c r="L35" s="9">
        <f t="shared" ref="L35:L66" si="6">K35-G35</f>
        <v>1395.03333333333</v>
      </c>
    </row>
    <row r="36" ht="14.25" spans="1:12">
      <c r="A36" s="41">
        <v>105</v>
      </c>
      <c r="B36" s="41">
        <v>102934</v>
      </c>
      <c r="C36" s="41" t="s">
        <v>19</v>
      </c>
      <c r="D36" s="41" t="s">
        <v>30</v>
      </c>
      <c r="E36" s="41" t="s">
        <v>52</v>
      </c>
      <c r="F36" s="42">
        <f>VLOOKUP(B:B,[1]Sheet1!$A$1:$B$65536,2,0)</f>
        <v>13603.33</v>
      </c>
      <c r="G36" s="43">
        <f t="shared" si="0"/>
        <v>4534.44333333333</v>
      </c>
      <c r="H36" s="43">
        <f t="shared" si="1"/>
        <v>0.0169760671089347</v>
      </c>
      <c r="I36" s="43">
        <f t="shared" si="4"/>
        <v>6620.66617248454</v>
      </c>
      <c r="J36" s="9">
        <v>6621</v>
      </c>
      <c r="K36" s="9">
        <f t="shared" si="5"/>
        <v>6321</v>
      </c>
      <c r="L36" s="9">
        <f t="shared" si="6"/>
        <v>1786.55666666667</v>
      </c>
    </row>
    <row r="37" ht="14.25" spans="1:12">
      <c r="A37" s="41">
        <v>4</v>
      </c>
      <c r="B37" s="41">
        <v>721</v>
      </c>
      <c r="C37" s="41" t="s">
        <v>11</v>
      </c>
      <c r="D37" s="41" t="s">
        <v>53</v>
      </c>
      <c r="E37" s="41" t="s">
        <v>54</v>
      </c>
      <c r="F37" s="42">
        <f>VLOOKUP(B:B,[1]Sheet1!$A$1:$B$65536,2,0)</f>
        <v>5666.93</v>
      </c>
      <c r="G37" s="43">
        <f t="shared" si="0"/>
        <v>1888.97666666667</v>
      </c>
      <c r="H37" s="43">
        <f t="shared" si="1"/>
        <v>0.00707195840883338</v>
      </c>
      <c r="I37" s="43">
        <v>3000</v>
      </c>
      <c r="J37" s="9">
        <v>3000</v>
      </c>
      <c r="K37" s="9">
        <f t="shared" si="5"/>
        <v>2700</v>
      </c>
      <c r="L37" s="9">
        <f t="shared" si="6"/>
        <v>811.023333333333</v>
      </c>
    </row>
    <row r="38" ht="14.25" spans="1:12">
      <c r="A38" s="41">
        <v>9</v>
      </c>
      <c r="B38" s="41">
        <v>716</v>
      </c>
      <c r="C38" s="41" t="s">
        <v>11</v>
      </c>
      <c r="D38" s="41" t="s">
        <v>53</v>
      </c>
      <c r="E38" s="41" t="s">
        <v>55</v>
      </c>
      <c r="F38" s="42">
        <f>VLOOKUP(B:B,[1]Sheet1!$A$1:$B$65536,2,0)</f>
        <v>8958.17</v>
      </c>
      <c r="G38" s="43">
        <f t="shared" si="0"/>
        <v>2986.05666666667</v>
      </c>
      <c r="H38" s="43">
        <f t="shared" si="1"/>
        <v>0.0111792109059507</v>
      </c>
      <c r="I38" s="43">
        <f>H38*390000</f>
        <v>4359.89225332075</v>
      </c>
      <c r="J38" s="9">
        <v>4360</v>
      </c>
      <c r="K38" s="9">
        <f t="shared" si="5"/>
        <v>4060</v>
      </c>
      <c r="L38" s="9">
        <f t="shared" si="6"/>
        <v>1073.94333333333</v>
      </c>
    </row>
    <row r="39" ht="14.25" spans="1:12">
      <c r="A39" s="41">
        <v>13</v>
      </c>
      <c r="B39" s="41">
        <v>748</v>
      </c>
      <c r="C39" s="41" t="s">
        <v>11</v>
      </c>
      <c r="D39" s="41" t="s">
        <v>53</v>
      </c>
      <c r="E39" s="41" t="s">
        <v>56</v>
      </c>
      <c r="F39" s="42">
        <f>VLOOKUP(B:B,[1]Sheet1!$A$1:$B$65536,2,0)</f>
        <v>7492.84</v>
      </c>
      <c r="G39" s="43">
        <f t="shared" si="0"/>
        <v>2497.61333333333</v>
      </c>
      <c r="H39" s="43">
        <f t="shared" si="1"/>
        <v>0.00935057479870814</v>
      </c>
      <c r="I39" s="43">
        <f>H39*390000</f>
        <v>3646.72417149617</v>
      </c>
      <c r="J39" s="9">
        <v>3647</v>
      </c>
      <c r="K39" s="9">
        <f t="shared" si="5"/>
        <v>3347</v>
      </c>
      <c r="L39" s="9">
        <f t="shared" si="6"/>
        <v>849.386666666667</v>
      </c>
    </row>
    <row r="40" ht="14.25" spans="1:12">
      <c r="A40" s="41">
        <v>23</v>
      </c>
      <c r="B40" s="41">
        <v>349</v>
      </c>
      <c r="C40" s="41" t="s">
        <v>14</v>
      </c>
      <c r="D40" s="41" t="s">
        <v>53</v>
      </c>
      <c r="E40" s="41" t="s">
        <v>57</v>
      </c>
      <c r="F40" s="42">
        <f>VLOOKUP(B:B,[1]Sheet1!$A$1:$B$65536,2,0)</f>
        <v>6048.73</v>
      </c>
      <c r="G40" s="43">
        <f t="shared" si="0"/>
        <v>2016.24333333333</v>
      </c>
      <c r="H40" s="43">
        <f t="shared" si="1"/>
        <v>0.00754841986512322</v>
      </c>
      <c r="I40" s="43">
        <v>3148</v>
      </c>
      <c r="J40" s="9">
        <v>3148</v>
      </c>
      <c r="K40" s="9">
        <f t="shared" si="5"/>
        <v>2848</v>
      </c>
      <c r="L40" s="9">
        <f t="shared" si="6"/>
        <v>831.756666666667</v>
      </c>
    </row>
    <row r="41" ht="14.25" spans="1:12">
      <c r="A41" s="41">
        <v>26</v>
      </c>
      <c r="B41" s="41">
        <v>391</v>
      </c>
      <c r="C41" s="41" t="s">
        <v>14</v>
      </c>
      <c r="D41" s="41" t="s">
        <v>53</v>
      </c>
      <c r="E41" s="41" t="s">
        <v>58</v>
      </c>
      <c r="F41" s="42">
        <f>VLOOKUP(B:B,[1]Sheet1!$A$1:$B$65536,2,0)</f>
        <v>6257.9</v>
      </c>
      <c r="G41" s="43">
        <f t="shared" si="0"/>
        <v>2085.96666666667</v>
      </c>
      <c r="H41" s="43">
        <f t="shared" si="1"/>
        <v>0.00780945035965477</v>
      </c>
      <c r="I41" s="43">
        <f>H41*390000</f>
        <v>3045.68564026536</v>
      </c>
      <c r="J41" s="9">
        <v>3046</v>
      </c>
      <c r="K41" s="9">
        <f t="shared" si="5"/>
        <v>2746</v>
      </c>
      <c r="L41" s="9">
        <f t="shared" si="6"/>
        <v>660.033333333333</v>
      </c>
    </row>
    <row r="42" ht="14.25" spans="1:12">
      <c r="A42" s="41">
        <v>27</v>
      </c>
      <c r="B42" s="41">
        <v>511</v>
      </c>
      <c r="C42" s="41" t="s">
        <v>14</v>
      </c>
      <c r="D42" s="41" t="s">
        <v>53</v>
      </c>
      <c r="E42" s="41" t="s">
        <v>59</v>
      </c>
      <c r="F42" s="42">
        <f>VLOOKUP(B:B,[1]Sheet1!$A$1:$B$65536,2,0)</f>
        <v>7707.94</v>
      </c>
      <c r="G42" s="43">
        <f t="shared" si="0"/>
        <v>2569.31333333333</v>
      </c>
      <c r="H42" s="43">
        <f t="shared" si="1"/>
        <v>0.00961900554582166</v>
      </c>
      <c r="I42" s="43">
        <f>H42*390000</f>
        <v>3751.41216287045</v>
      </c>
      <c r="J42" s="9">
        <v>3751</v>
      </c>
      <c r="K42" s="9">
        <f t="shared" si="5"/>
        <v>3451</v>
      </c>
      <c r="L42" s="9">
        <f t="shared" si="6"/>
        <v>881.686666666667</v>
      </c>
    </row>
    <row r="43" ht="14.25" spans="1:12">
      <c r="A43" s="41">
        <v>28</v>
      </c>
      <c r="B43" s="41">
        <v>515</v>
      </c>
      <c r="C43" s="41" t="s">
        <v>14</v>
      </c>
      <c r="D43" s="41" t="s">
        <v>53</v>
      </c>
      <c r="E43" s="41" t="s">
        <v>60</v>
      </c>
      <c r="F43" s="42">
        <f>VLOOKUP(B:B,[1]Sheet1!$A$1:$B$65536,2,0)</f>
        <v>7383.48</v>
      </c>
      <c r="G43" s="43">
        <f t="shared" si="0"/>
        <v>2461.16</v>
      </c>
      <c r="H43" s="43">
        <f t="shared" si="1"/>
        <v>0.00921410066340207</v>
      </c>
      <c r="I43" s="43">
        <f>H43*390000</f>
        <v>3593.49925872681</v>
      </c>
      <c r="J43" s="9">
        <v>3593</v>
      </c>
      <c r="K43" s="9">
        <f t="shared" si="5"/>
        <v>3293</v>
      </c>
      <c r="L43" s="9">
        <f t="shared" si="6"/>
        <v>831.84</v>
      </c>
    </row>
    <row r="44" ht="40.5" customHeight="1" spans="1:12">
      <c r="A44" s="41">
        <v>30</v>
      </c>
      <c r="B44" s="41">
        <v>572</v>
      </c>
      <c r="C44" s="41" t="s">
        <v>14</v>
      </c>
      <c r="D44" s="41" t="s">
        <v>53</v>
      </c>
      <c r="E44" s="41" t="s">
        <v>61</v>
      </c>
      <c r="F44" s="42">
        <f>VLOOKUP(B:B,[1]Sheet1!$A$1:$B$65536,2,0)</f>
        <v>5499.15</v>
      </c>
      <c r="G44" s="43">
        <f t="shared" si="0"/>
        <v>1833.05</v>
      </c>
      <c r="H44" s="43">
        <f t="shared" si="1"/>
        <v>0.00686257993021549</v>
      </c>
      <c r="I44" s="43">
        <v>3100</v>
      </c>
      <c r="J44" s="9">
        <v>3100</v>
      </c>
      <c r="K44" s="9">
        <f t="shared" si="5"/>
        <v>2800</v>
      </c>
      <c r="L44" s="9">
        <f t="shared" si="6"/>
        <v>966.95</v>
      </c>
    </row>
    <row r="45" ht="14.25" spans="1:12">
      <c r="A45" s="41">
        <v>42</v>
      </c>
      <c r="B45" s="41">
        <v>377</v>
      </c>
      <c r="C45" s="41" t="s">
        <v>17</v>
      </c>
      <c r="D45" s="41" t="s">
        <v>53</v>
      </c>
      <c r="E45" s="41" t="s">
        <v>62</v>
      </c>
      <c r="F45" s="42">
        <f>VLOOKUP(B:B,[1]Sheet1!$A$1:$B$65536,2,0)</f>
        <v>7364.19</v>
      </c>
      <c r="G45" s="43">
        <f t="shared" si="0"/>
        <v>2454.73</v>
      </c>
      <c r="H45" s="43">
        <f t="shared" si="1"/>
        <v>0.00919002800365395</v>
      </c>
      <c r="I45" s="43">
        <f>H45*390000</f>
        <v>3584.11092142504</v>
      </c>
      <c r="J45" s="9">
        <v>3584</v>
      </c>
      <c r="K45" s="9">
        <f t="shared" si="5"/>
        <v>3284</v>
      </c>
      <c r="L45" s="9">
        <f t="shared" si="6"/>
        <v>829.27</v>
      </c>
    </row>
    <row r="46" ht="14.25" spans="1:12">
      <c r="A46" s="41">
        <v>49</v>
      </c>
      <c r="B46" s="41">
        <v>598</v>
      </c>
      <c r="C46" s="41" t="s">
        <v>17</v>
      </c>
      <c r="D46" s="41" t="s">
        <v>53</v>
      </c>
      <c r="E46" s="41" t="s">
        <v>63</v>
      </c>
      <c r="F46" s="42">
        <f>VLOOKUP(B:B,[1]Sheet1!$A$1:$B$65536,2,0)</f>
        <v>4167.9</v>
      </c>
      <c r="G46" s="43">
        <f t="shared" si="0"/>
        <v>1389.3</v>
      </c>
      <c r="H46" s="43">
        <f t="shared" si="1"/>
        <v>0.00520126690327508</v>
      </c>
      <c r="I46" s="43">
        <v>3000</v>
      </c>
      <c r="J46" s="9">
        <v>3000</v>
      </c>
      <c r="K46" s="9">
        <f t="shared" si="5"/>
        <v>2700</v>
      </c>
      <c r="L46" s="9">
        <f t="shared" si="6"/>
        <v>1310.7</v>
      </c>
    </row>
    <row r="47" ht="14.25" spans="1:12">
      <c r="A47" s="41">
        <v>54</v>
      </c>
      <c r="B47" s="41">
        <v>737</v>
      </c>
      <c r="C47" s="41" t="s">
        <v>17</v>
      </c>
      <c r="D47" s="41" t="s">
        <v>53</v>
      </c>
      <c r="E47" s="41" t="s">
        <v>64</v>
      </c>
      <c r="F47" s="42">
        <f>VLOOKUP(B:B,[1]Sheet1!$A$1:$B$65536,2,0)</f>
        <v>7974.88</v>
      </c>
      <c r="G47" s="43">
        <f t="shared" si="0"/>
        <v>2658.29333333333</v>
      </c>
      <c r="H47" s="43">
        <f t="shared" si="1"/>
        <v>0.00995212922613075</v>
      </c>
      <c r="I47" s="43">
        <f t="shared" ref="I47:I55" si="7">H47*390000</f>
        <v>3881.33039819099</v>
      </c>
      <c r="J47" s="9">
        <v>3881</v>
      </c>
      <c r="K47" s="9">
        <f t="shared" si="5"/>
        <v>3581</v>
      </c>
      <c r="L47" s="9">
        <f t="shared" si="6"/>
        <v>922.706666666666</v>
      </c>
    </row>
    <row r="48" ht="14.25" spans="1:12">
      <c r="A48" s="41">
        <v>56</v>
      </c>
      <c r="B48" s="41">
        <v>743</v>
      </c>
      <c r="C48" s="41" t="s">
        <v>17</v>
      </c>
      <c r="D48" s="41" t="s">
        <v>53</v>
      </c>
      <c r="E48" s="41" t="s">
        <v>65</v>
      </c>
      <c r="F48" s="42">
        <f>VLOOKUP(B:B,[1]Sheet1!$A$1:$B$65536,2,0)</f>
        <v>8098.57</v>
      </c>
      <c r="G48" s="43">
        <f t="shared" si="0"/>
        <v>2699.52333333333</v>
      </c>
      <c r="H48" s="43">
        <f t="shared" si="1"/>
        <v>0.010106486265231</v>
      </c>
      <c r="I48" s="43">
        <f t="shared" si="7"/>
        <v>3941.52964344011</v>
      </c>
      <c r="J48" s="9">
        <v>3942</v>
      </c>
      <c r="K48" s="9">
        <f t="shared" si="5"/>
        <v>3642</v>
      </c>
      <c r="L48" s="9">
        <f t="shared" si="6"/>
        <v>942.476666666667</v>
      </c>
    </row>
    <row r="49" ht="14.25" spans="1:12">
      <c r="A49" s="41">
        <v>59</v>
      </c>
      <c r="B49" s="41">
        <v>103639</v>
      </c>
      <c r="C49" s="41" t="s">
        <v>17</v>
      </c>
      <c r="D49" s="41" t="s">
        <v>53</v>
      </c>
      <c r="E49" s="41" t="s">
        <v>66</v>
      </c>
      <c r="F49" s="42">
        <f>VLOOKUP(B:B,[1]Sheet1!$A$1:$B$65536,2,0)</f>
        <v>7429.1</v>
      </c>
      <c r="G49" s="43">
        <f t="shared" si="0"/>
        <v>2476.36666666667</v>
      </c>
      <c r="H49" s="43">
        <f t="shared" si="1"/>
        <v>0.0092710314429619</v>
      </c>
      <c r="I49" s="43">
        <f t="shared" si="7"/>
        <v>3615.70226275514</v>
      </c>
      <c r="J49" s="9">
        <v>3616</v>
      </c>
      <c r="K49" s="9">
        <f t="shared" si="5"/>
        <v>3316</v>
      </c>
      <c r="L49" s="9">
        <f t="shared" si="6"/>
        <v>839.633333333333</v>
      </c>
    </row>
    <row r="50" ht="14.25" spans="1:12">
      <c r="A50" s="41">
        <v>67</v>
      </c>
      <c r="B50" s="41">
        <v>54</v>
      </c>
      <c r="C50" s="41" t="s">
        <v>44</v>
      </c>
      <c r="D50" s="41" t="s">
        <v>53</v>
      </c>
      <c r="E50" s="41" t="s">
        <v>67</v>
      </c>
      <c r="F50" s="42">
        <f>VLOOKUP(B:B,[1]Sheet1!$A$1:$B$65536,2,0)</f>
        <v>9996.41</v>
      </c>
      <c r="G50" s="43">
        <f t="shared" si="0"/>
        <v>3332.13666666667</v>
      </c>
      <c r="H50" s="43">
        <f t="shared" si="1"/>
        <v>0.012474866595784</v>
      </c>
      <c r="I50" s="43">
        <f t="shared" si="7"/>
        <v>4865.19797235575</v>
      </c>
      <c r="J50" s="9">
        <v>4865</v>
      </c>
      <c r="K50" s="9">
        <f t="shared" si="5"/>
        <v>4565</v>
      </c>
      <c r="L50" s="9">
        <f t="shared" si="6"/>
        <v>1232.86333333333</v>
      </c>
    </row>
    <row r="51" ht="14.25" spans="1:12">
      <c r="A51" s="41">
        <v>69</v>
      </c>
      <c r="B51" s="41">
        <v>329</v>
      </c>
      <c r="C51" s="41" t="s">
        <v>44</v>
      </c>
      <c r="D51" s="41" t="s">
        <v>53</v>
      </c>
      <c r="E51" s="41" t="s">
        <v>68</v>
      </c>
      <c r="F51" s="42">
        <f>VLOOKUP(B:B,[1]Sheet1!$A$1:$B$65536,2,0)</f>
        <v>10140.11</v>
      </c>
      <c r="G51" s="43">
        <f t="shared" si="0"/>
        <v>3380.03666666667</v>
      </c>
      <c r="H51" s="43">
        <f t="shared" si="1"/>
        <v>0.0126541948075934</v>
      </c>
      <c r="I51" s="43">
        <f t="shared" si="7"/>
        <v>4935.13597496144</v>
      </c>
      <c r="J51" s="9">
        <v>4935</v>
      </c>
      <c r="K51" s="9">
        <f t="shared" si="5"/>
        <v>4635</v>
      </c>
      <c r="L51" s="9">
        <f t="shared" si="6"/>
        <v>1254.96333333333</v>
      </c>
    </row>
    <row r="52" ht="14.25" spans="1:12">
      <c r="A52" s="41">
        <v>70</v>
      </c>
      <c r="B52" s="41">
        <v>351</v>
      </c>
      <c r="C52" s="41" t="s">
        <v>44</v>
      </c>
      <c r="D52" s="41" t="s">
        <v>53</v>
      </c>
      <c r="E52" s="41" t="s">
        <v>69</v>
      </c>
      <c r="F52" s="42">
        <f>VLOOKUP(B:B,[1]Sheet1!$A$1:$B$65536,2,0)</f>
        <v>7658</v>
      </c>
      <c r="G52" s="43">
        <f t="shared" si="0"/>
        <v>2552.66666666667</v>
      </c>
      <c r="H52" s="43">
        <f t="shared" si="1"/>
        <v>0.00955668368849554</v>
      </c>
      <c r="I52" s="43">
        <f t="shared" si="7"/>
        <v>3727.10663851326</v>
      </c>
      <c r="J52" s="9">
        <v>3727</v>
      </c>
      <c r="K52" s="9">
        <f t="shared" si="5"/>
        <v>3427</v>
      </c>
      <c r="L52" s="9">
        <f t="shared" si="6"/>
        <v>874.333333333333</v>
      </c>
    </row>
    <row r="53" s="37" customFormat="1" spans="1:18">
      <c r="A53" s="41">
        <v>71</v>
      </c>
      <c r="B53" s="41">
        <v>367</v>
      </c>
      <c r="C53" s="41" t="s">
        <v>44</v>
      </c>
      <c r="D53" s="41" t="s">
        <v>53</v>
      </c>
      <c r="E53" s="41" t="s">
        <v>70</v>
      </c>
      <c r="F53" s="42">
        <f>VLOOKUP(B:B,[1]Sheet1!$A$1:$B$65536,2,0)</f>
        <v>7447.26</v>
      </c>
      <c r="G53" s="43">
        <f t="shared" si="0"/>
        <v>2482.42</v>
      </c>
      <c r="H53" s="43">
        <f t="shared" si="1"/>
        <v>0.00929369393653503</v>
      </c>
      <c r="I53" s="43">
        <f t="shared" si="7"/>
        <v>3624.54063524866</v>
      </c>
      <c r="J53" s="9">
        <v>3625</v>
      </c>
      <c r="K53" s="9">
        <f t="shared" si="5"/>
        <v>3325</v>
      </c>
      <c r="L53" s="9">
        <f t="shared" si="6"/>
        <v>842.58</v>
      </c>
      <c r="M53" s="10"/>
      <c r="N53" s="10"/>
      <c r="O53" s="10"/>
      <c r="P53" s="10"/>
      <c r="Q53" s="10"/>
      <c r="R53" s="10"/>
    </row>
    <row r="54" s="37" customFormat="1" spans="1:18">
      <c r="A54" s="41">
        <v>79</v>
      </c>
      <c r="B54" s="41">
        <v>101453</v>
      </c>
      <c r="C54" s="41" t="s">
        <v>44</v>
      </c>
      <c r="D54" s="41" t="s">
        <v>53</v>
      </c>
      <c r="E54" s="41" t="s">
        <v>71</v>
      </c>
      <c r="F54" s="42">
        <f>VLOOKUP(B:B,[1]Sheet1!$A$1:$B$65536,2,0)</f>
        <v>13037.42</v>
      </c>
      <c r="G54" s="43">
        <f t="shared" si="0"/>
        <v>4345.80666666667</v>
      </c>
      <c r="H54" s="43">
        <f t="shared" si="1"/>
        <v>0.0162698484008965</v>
      </c>
      <c r="I54" s="43">
        <f t="shared" si="7"/>
        <v>6345.24087634964</v>
      </c>
      <c r="J54" s="9">
        <v>6345</v>
      </c>
      <c r="K54" s="9">
        <f t="shared" si="5"/>
        <v>6045</v>
      </c>
      <c r="L54" s="9">
        <f t="shared" si="6"/>
        <v>1699.19333333333</v>
      </c>
      <c r="M54" s="10"/>
      <c r="N54" s="10"/>
      <c r="O54" s="10"/>
      <c r="P54" s="10"/>
      <c r="Q54" s="10"/>
      <c r="R54" s="10"/>
    </row>
    <row r="55" s="37" customFormat="1" spans="1:18">
      <c r="A55" s="41">
        <v>84</v>
      </c>
      <c r="B55" s="41">
        <v>311</v>
      </c>
      <c r="C55" s="41" t="s">
        <v>19</v>
      </c>
      <c r="D55" s="41" t="s">
        <v>53</v>
      </c>
      <c r="E55" s="41" t="s">
        <v>72</v>
      </c>
      <c r="F55" s="42">
        <f>VLOOKUP(B:B,[1]Sheet1!$A$1:$B$65536,2,0)</f>
        <v>5163.23</v>
      </c>
      <c r="G55" s="43">
        <f t="shared" si="0"/>
        <v>1721.07666666667</v>
      </c>
      <c r="H55" s="43">
        <f t="shared" si="1"/>
        <v>0.00644337371649919</v>
      </c>
      <c r="I55" s="43">
        <f t="shared" si="7"/>
        <v>2512.91574943469</v>
      </c>
      <c r="J55" s="9">
        <v>2513</v>
      </c>
      <c r="K55" s="9">
        <f t="shared" si="5"/>
        <v>2213</v>
      </c>
      <c r="L55" s="9">
        <f t="shared" si="6"/>
        <v>491.923333333333</v>
      </c>
      <c r="M55" s="10"/>
      <c r="N55" s="10"/>
      <c r="O55" s="10"/>
      <c r="P55" s="10"/>
      <c r="Q55" s="10"/>
      <c r="R55" s="10"/>
    </row>
    <row r="56" s="37" customFormat="1" spans="1:18">
      <c r="A56" s="41">
        <v>89</v>
      </c>
      <c r="B56" s="41">
        <v>359</v>
      </c>
      <c r="C56" s="41" t="s">
        <v>19</v>
      </c>
      <c r="D56" s="41" t="s">
        <v>53</v>
      </c>
      <c r="E56" s="41" t="s">
        <v>73</v>
      </c>
      <c r="F56" s="42">
        <f>VLOOKUP(B:B,[1]Sheet1!$A$1:$B$65536,2,0)</f>
        <v>3976.74</v>
      </c>
      <c r="G56" s="43">
        <f t="shared" si="0"/>
        <v>1325.58</v>
      </c>
      <c r="H56" s="43">
        <f t="shared" si="1"/>
        <v>0.00496271171211645</v>
      </c>
      <c r="I56" s="43">
        <v>3000</v>
      </c>
      <c r="J56" s="9">
        <v>3000</v>
      </c>
      <c r="K56" s="9">
        <f t="shared" si="5"/>
        <v>2700</v>
      </c>
      <c r="L56" s="9">
        <f t="shared" si="6"/>
        <v>1374.42</v>
      </c>
      <c r="M56" s="10"/>
      <c r="N56" s="10"/>
      <c r="O56" s="10"/>
      <c r="P56" s="10"/>
      <c r="Q56" s="10"/>
      <c r="R56" s="10"/>
    </row>
    <row r="57" s="37" customFormat="1" spans="1:18">
      <c r="A57" s="41">
        <v>104</v>
      </c>
      <c r="B57" s="41">
        <v>102565</v>
      </c>
      <c r="C57" s="41" t="s">
        <v>19</v>
      </c>
      <c r="D57" s="41" t="s">
        <v>53</v>
      </c>
      <c r="E57" s="41" t="s">
        <v>74</v>
      </c>
      <c r="F57" s="42">
        <f>VLOOKUP(B:B,[1]Sheet1!$A$1:$B$65536,2,0)</f>
        <v>7776.46</v>
      </c>
      <c r="G57" s="43">
        <f t="shared" si="0"/>
        <v>2592.15333333333</v>
      </c>
      <c r="H57" s="43">
        <f t="shared" si="1"/>
        <v>0.00970451402928154</v>
      </c>
      <c r="I57" s="43">
        <f t="shared" ref="I57:I62" si="8">H57*390000</f>
        <v>3784.7604714198</v>
      </c>
      <c r="J57" s="9">
        <v>3785</v>
      </c>
      <c r="K57" s="9">
        <f t="shared" si="5"/>
        <v>3485</v>
      </c>
      <c r="L57" s="9">
        <f t="shared" si="6"/>
        <v>892.846666666667</v>
      </c>
      <c r="M57" s="10"/>
      <c r="N57" s="10"/>
      <c r="O57" s="10"/>
      <c r="P57" s="10"/>
      <c r="Q57" s="10"/>
      <c r="R57" s="10"/>
    </row>
    <row r="58" s="37" customFormat="1" spans="1:18">
      <c r="A58" s="41">
        <v>106</v>
      </c>
      <c r="B58" s="41">
        <v>103198</v>
      </c>
      <c r="C58" s="41" t="s">
        <v>19</v>
      </c>
      <c r="D58" s="41" t="s">
        <v>53</v>
      </c>
      <c r="E58" s="41" t="s">
        <v>75</v>
      </c>
      <c r="F58" s="42">
        <f>VLOOKUP(B:B,[1]Sheet1!$A$1:$B$65536,2,0)</f>
        <v>6854.41</v>
      </c>
      <c r="G58" s="43">
        <f t="shared" si="0"/>
        <v>2284.80333333333</v>
      </c>
      <c r="H58" s="43">
        <f t="shared" si="1"/>
        <v>0.00855385586853757</v>
      </c>
      <c r="I58" s="43">
        <f t="shared" si="8"/>
        <v>3336.00378872965</v>
      </c>
      <c r="J58" s="9">
        <v>3336</v>
      </c>
      <c r="K58" s="9">
        <f t="shared" si="5"/>
        <v>3036</v>
      </c>
      <c r="L58" s="9">
        <f t="shared" si="6"/>
        <v>751.196666666667</v>
      </c>
      <c r="M58" s="10"/>
      <c r="N58" s="10"/>
      <c r="O58" s="10"/>
      <c r="P58" s="10"/>
      <c r="Q58" s="10"/>
      <c r="R58" s="10"/>
    </row>
    <row r="59" ht="14.25" spans="1:12">
      <c r="A59" s="41">
        <v>107</v>
      </c>
      <c r="B59" s="41">
        <v>103199</v>
      </c>
      <c r="C59" s="41" t="s">
        <v>19</v>
      </c>
      <c r="D59" s="41" t="s">
        <v>53</v>
      </c>
      <c r="E59" s="41" t="s">
        <v>76</v>
      </c>
      <c r="F59" s="42">
        <f>VLOOKUP(B:B,[1]Sheet1!$A$1:$B$65536,2,0)</f>
        <v>7114.93</v>
      </c>
      <c r="G59" s="43">
        <f t="shared" si="0"/>
        <v>2371.64333333333</v>
      </c>
      <c r="H59" s="43">
        <f t="shared" si="1"/>
        <v>0.0088789678082773</v>
      </c>
      <c r="I59" s="43">
        <f t="shared" si="8"/>
        <v>3462.79744522815</v>
      </c>
      <c r="J59" s="9">
        <v>3463</v>
      </c>
      <c r="K59" s="9">
        <f t="shared" si="5"/>
        <v>3163</v>
      </c>
      <c r="L59" s="9">
        <f t="shared" si="6"/>
        <v>791.356666666667</v>
      </c>
    </row>
    <row r="60" ht="14.25" spans="1:12">
      <c r="A60" s="41">
        <v>3</v>
      </c>
      <c r="B60" s="41">
        <v>591</v>
      </c>
      <c r="C60" s="41" t="s">
        <v>11</v>
      </c>
      <c r="D60" s="41" t="s">
        <v>77</v>
      </c>
      <c r="E60" s="41" t="s">
        <v>78</v>
      </c>
      <c r="F60" s="42">
        <f>VLOOKUP(B:B,[1]Sheet1!$A$1:$B$65536,2,0)</f>
        <v>3469.54</v>
      </c>
      <c r="G60" s="43">
        <f t="shared" si="0"/>
        <v>1156.51333333333</v>
      </c>
      <c r="H60" s="43">
        <f t="shared" si="1"/>
        <v>0.00432975924844383</v>
      </c>
      <c r="I60" s="43">
        <f t="shared" si="8"/>
        <v>1688.60610689309</v>
      </c>
      <c r="J60" s="9">
        <v>1689</v>
      </c>
      <c r="K60" s="9">
        <f t="shared" si="5"/>
        <v>1389</v>
      </c>
      <c r="L60" s="9">
        <f t="shared" si="6"/>
        <v>232.486666666667</v>
      </c>
    </row>
    <row r="61" ht="14.25" spans="1:12">
      <c r="A61" s="41">
        <v>6</v>
      </c>
      <c r="B61" s="41">
        <v>539</v>
      </c>
      <c r="C61" s="41" t="s">
        <v>11</v>
      </c>
      <c r="D61" s="41" t="s">
        <v>77</v>
      </c>
      <c r="E61" s="41" t="s">
        <v>79</v>
      </c>
      <c r="F61" s="42">
        <f>VLOOKUP(B:B,[1]Sheet1!$A$1:$B$65536,2,0)</f>
        <v>5737.85</v>
      </c>
      <c r="G61" s="43">
        <f t="shared" si="0"/>
        <v>1912.61666666667</v>
      </c>
      <c r="H61" s="43">
        <f t="shared" si="1"/>
        <v>0.00716046193549675</v>
      </c>
      <c r="I61" s="43">
        <f t="shared" si="8"/>
        <v>2792.58015484373</v>
      </c>
      <c r="J61" s="9">
        <v>2793</v>
      </c>
      <c r="K61" s="9">
        <f t="shared" si="5"/>
        <v>2493</v>
      </c>
      <c r="L61" s="9">
        <f t="shared" si="6"/>
        <v>580.383333333333</v>
      </c>
    </row>
    <row r="62" ht="14.25" spans="1:12">
      <c r="A62" s="41">
        <v>7</v>
      </c>
      <c r="B62" s="41">
        <v>549</v>
      </c>
      <c r="C62" s="41" t="s">
        <v>11</v>
      </c>
      <c r="D62" s="41" t="s">
        <v>77</v>
      </c>
      <c r="E62" s="41" t="s">
        <v>80</v>
      </c>
      <c r="F62" s="42">
        <f>VLOOKUP(B:B,[1]Sheet1!$A$1:$B$65536,2,0)</f>
        <v>6668.34</v>
      </c>
      <c r="G62" s="43">
        <f t="shared" si="0"/>
        <v>2222.78</v>
      </c>
      <c r="H62" s="43">
        <f t="shared" si="1"/>
        <v>0.00832165266483969</v>
      </c>
      <c r="I62" s="43">
        <f t="shared" si="8"/>
        <v>3245.44453928748</v>
      </c>
      <c r="J62" s="9">
        <v>3245</v>
      </c>
      <c r="K62" s="9">
        <f t="shared" si="5"/>
        <v>2945</v>
      </c>
      <c r="L62" s="9">
        <f t="shared" si="6"/>
        <v>722.22</v>
      </c>
    </row>
    <row r="63" ht="14.25" spans="1:12">
      <c r="A63" s="41">
        <v>10</v>
      </c>
      <c r="B63" s="41">
        <v>717</v>
      </c>
      <c r="C63" s="41" t="s">
        <v>11</v>
      </c>
      <c r="D63" s="41" t="s">
        <v>77</v>
      </c>
      <c r="E63" s="41" t="s">
        <v>81</v>
      </c>
      <c r="F63" s="42">
        <f>VLOOKUP(B:B,[1]Sheet1!$A$1:$B$65536,2,0)</f>
        <v>4612.46</v>
      </c>
      <c r="G63" s="43">
        <f t="shared" si="0"/>
        <v>1537.48666666667</v>
      </c>
      <c r="H63" s="43">
        <f t="shared" si="1"/>
        <v>0.0057560487393364</v>
      </c>
      <c r="I63" s="43">
        <v>3000</v>
      </c>
      <c r="J63" s="9">
        <v>3000</v>
      </c>
      <c r="K63" s="9">
        <f t="shared" si="5"/>
        <v>2700</v>
      </c>
      <c r="L63" s="9">
        <f t="shared" si="6"/>
        <v>1162.51333333333</v>
      </c>
    </row>
    <row r="64" ht="14.25" spans="1:12">
      <c r="A64" s="41">
        <v>11</v>
      </c>
      <c r="B64" s="41">
        <v>720</v>
      </c>
      <c r="C64" s="41" t="s">
        <v>11</v>
      </c>
      <c r="D64" s="41" t="s">
        <v>77</v>
      </c>
      <c r="E64" s="41" t="s">
        <v>82</v>
      </c>
      <c r="F64" s="42">
        <f>VLOOKUP(B:B,[1]Sheet1!$A$1:$B$65536,2,0)</f>
        <v>16101.61</v>
      </c>
      <c r="G64" s="43">
        <f t="shared" si="0"/>
        <v>5367.20333333333</v>
      </c>
      <c r="H64" s="43">
        <f t="shared" si="1"/>
        <v>0.0200937573316162</v>
      </c>
      <c r="I64" s="43">
        <v>5900</v>
      </c>
      <c r="J64" s="9">
        <v>5900</v>
      </c>
      <c r="K64" s="9">
        <f t="shared" si="5"/>
        <v>5600</v>
      </c>
      <c r="L64" s="9">
        <f t="shared" si="6"/>
        <v>232.796666666666</v>
      </c>
    </row>
    <row r="65" ht="14.25" spans="1:12">
      <c r="A65" s="41">
        <v>33</v>
      </c>
      <c r="B65" s="41">
        <v>723</v>
      </c>
      <c r="C65" s="41" t="s">
        <v>14</v>
      </c>
      <c r="D65" s="41" t="s">
        <v>77</v>
      </c>
      <c r="E65" s="41" t="s">
        <v>83</v>
      </c>
      <c r="F65" s="42">
        <f>VLOOKUP(B:B,[1]Sheet1!$A$1:$B$65536,2,0)</f>
        <v>3734.59</v>
      </c>
      <c r="G65" s="43">
        <f t="shared" si="0"/>
        <v>1244.86333333333</v>
      </c>
      <c r="H65" s="43">
        <f t="shared" si="1"/>
        <v>0.00466052433223016</v>
      </c>
      <c r="I65" s="43">
        <v>3000</v>
      </c>
      <c r="J65" s="9">
        <v>3000</v>
      </c>
      <c r="K65" s="9">
        <f t="shared" si="5"/>
        <v>2700</v>
      </c>
      <c r="L65" s="9">
        <f t="shared" si="6"/>
        <v>1455.13666666667</v>
      </c>
    </row>
    <row r="66" ht="14.25" spans="1:12">
      <c r="A66" s="41">
        <v>38</v>
      </c>
      <c r="B66" s="41">
        <v>102479</v>
      </c>
      <c r="C66" s="41" t="s">
        <v>14</v>
      </c>
      <c r="D66" s="41" t="s">
        <v>77</v>
      </c>
      <c r="E66" s="41" t="s">
        <v>84</v>
      </c>
      <c r="F66" s="42">
        <f>VLOOKUP(B:B,[1]Sheet1!$A$1:$B$65536,2,0)</f>
        <v>3055.27</v>
      </c>
      <c r="G66" s="43">
        <f t="shared" ref="G66:G114" si="9">F66/3</f>
        <v>1018.42333333333</v>
      </c>
      <c r="H66" s="43">
        <f t="shared" ref="H66:H114" si="10">G66/267108</f>
        <v>0.00381277735347999</v>
      </c>
      <c r="I66" s="43">
        <v>3000</v>
      </c>
      <c r="J66" s="9">
        <v>3000</v>
      </c>
      <c r="K66" s="9">
        <f t="shared" si="5"/>
        <v>2700</v>
      </c>
      <c r="L66" s="9">
        <f t="shared" si="6"/>
        <v>1681.57666666667</v>
      </c>
    </row>
    <row r="67" ht="14.25" spans="1:12">
      <c r="A67" s="41">
        <v>39</v>
      </c>
      <c r="B67" s="41">
        <v>102935</v>
      </c>
      <c r="C67" s="41" t="s">
        <v>14</v>
      </c>
      <c r="D67" s="41" t="s">
        <v>77</v>
      </c>
      <c r="E67" s="41" t="s">
        <v>85</v>
      </c>
      <c r="F67" s="42">
        <f>VLOOKUP(B:B,[1]Sheet1!$A$1:$B$65536,2,0)</f>
        <v>11491.03</v>
      </c>
      <c r="G67" s="43">
        <f t="shared" si="9"/>
        <v>3830.34333333333</v>
      </c>
      <c r="H67" s="43">
        <f t="shared" si="10"/>
        <v>0.0143400547094559</v>
      </c>
      <c r="I67" s="43">
        <f>H67*390000</f>
        <v>5592.62133668778</v>
      </c>
      <c r="J67" s="9">
        <v>5593</v>
      </c>
      <c r="K67" s="9">
        <f t="shared" si="5"/>
        <v>5293</v>
      </c>
      <c r="L67" s="9">
        <f t="shared" ref="L67:L98" si="11">K67-G67</f>
        <v>1462.65666666667</v>
      </c>
    </row>
    <row r="68" ht="14.25" spans="1:12">
      <c r="A68" s="41">
        <v>62</v>
      </c>
      <c r="B68" s="41">
        <v>105751</v>
      </c>
      <c r="C68" s="41" t="s">
        <v>17</v>
      </c>
      <c r="D68" s="41" t="s">
        <v>77</v>
      </c>
      <c r="E68" s="41" t="s">
        <v>86</v>
      </c>
      <c r="F68" s="42">
        <f>VLOOKUP(B:B,[1]Sheet1!$A$1:$B$65536,2,0)</f>
        <v>4230.52</v>
      </c>
      <c r="G68" s="43">
        <f t="shared" si="9"/>
        <v>1410.17333333333</v>
      </c>
      <c r="H68" s="43">
        <f t="shared" si="10"/>
        <v>0.00527941257219302</v>
      </c>
      <c r="I68" s="43">
        <f>H68*390000</f>
        <v>2058.97090315528</v>
      </c>
      <c r="J68" s="9">
        <v>2059</v>
      </c>
      <c r="K68" s="9">
        <f t="shared" si="5"/>
        <v>1759</v>
      </c>
      <c r="L68" s="9">
        <f t="shared" si="11"/>
        <v>348.826666666667</v>
      </c>
    </row>
    <row r="69" ht="14.25" spans="1:12">
      <c r="A69" s="41">
        <v>66</v>
      </c>
      <c r="B69" s="41">
        <v>52</v>
      </c>
      <c r="C69" s="41" t="s">
        <v>44</v>
      </c>
      <c r="D69" s="41" t="s">
        <v>77</v>
      </c>
      <c r="E69" s="41" t="s">
        <v>87</v>
      </c>
      <c r="F69" s="42">
        <f>VLOOKUP(B:B,[1]Sheet1!$A$1:$B$65536,2,0)</f>
        <v>3661.19</v>
      </c>
      <c r="G69" s="43">
        <f t="shared" si="9"/>
        <v>1220.39666666667</v>
      </c>
      <c r="H69" s="43">
        <f t="shared" si="10"/>
        <v>0.00456892592758984</v>
      </c>
      <c r="I69" s="43">
        <v>2000</v>
      </c>
      <c r="J69" s="9">
        <v>2000</v>
      </c>
      <c r="K69" s="9">
        <f t="shared" si="5"/>
        <v>1700</v>
      </c>
      <c r="L69" s="9">
        <f t="shared" si="11"/>
        <v>479.603333333333</v>
      </c>
    </row>
    <row r="70" ht="14.25" spans="1:12">
      <c r="A70" s="41">
        <v>72</v>
      </c>
      <c r="B70" s="41">
        <v>587</v>
      </c>
      <c r="C70" s="41" t="s">
        <v>44</v>
      </c>
      <c r="D70" s="41" t="s">
        <v>77</v>
      </c>
      <c r="E70" s="41" t="s">
        <v>88</v>
      </c>
      <c r="F70" s="42">
        <f>VLOOKUP(B:B,[1]Sheet1!$A$1:$B$65536,2,0)</f>
        <v>4756.17</v>
      </c>
      <c r="G70" s="43">
        <f t="shared" si="9"/>
        <v>1585.39</v>
      </c>
      <c r="H70" s="43">
        <f t="shared" si="10"/>
        <v>0.00593538943049253</v>
      </c>
      <c r="I70" s="43">
        <v>2500</v>
      </c>
      <c r="J70" s="9">
        <v>2500</v>
      </c>
      <c r="K70" s="9">
        <f t="shared" si="5"/>
        <v>2200</v>
      </c>
      <c r="L70" s="9">
        <f t="shared" si="11"/>
        <v>614.61</v>
      </c>
    </row>
    <row r="71" ht="14.25" spans="1:12">
      <c r="A71" s="41">
        <v>73</v>
      </c>
      <c r="B71" s="41">
        <v>704</v>
      </c>
      <c r="C71" s="41" t="s">
        <v>44</v>
      </c>
      <c r="D71" s="41" t="s">
        <v>77</v>
      </c>
      <c r="E71" s="41" t="s">
        <v>89</v>
      </c>
      <c r="F71" s="42">
        <f>VLOOKUP(B:B,[1]Sheet1!$A$1:$B$65536,2,0)</f>
        <v>7242.95</v>
      </c>
      <c r="G71" s="43">
        <f t="shared" si="9"/>
        <v>2414.31666666667</v>
      </c>
      <c r="H71" s="43">
        <f t="shared" si="10"/>
        <v>0.00903872840449057</v>
      </c>
      <c r="I71" s="43">
        <f>H71*390000</f>
        <v>3525.10407775132</v>
      </c>
      <c r="J71" s="9">
        <v>3525</v>
      </c>
      <c r="K71" s="9">
        <f t="shared" si="5"/>
        <v>3225</v>
      </c>
      <c r="L71" s="9">
        <f t="shared" si="11"/>
        <v>810.683333333333</v>
      </c>
    </row>
    <row r="72" ht="14.25" spans="1:12">
      <c r="A72" s="41">
        <v>80</v>
      </c>
      <c r="B72" s="41">
        <v>104428</v>
      </c>
      <c r="C72" s="41" t="s">
        <v>44</v>
      </c>
      <c r="D72" s="41" t="s">
        <v>77</v>
      </c>
      <c r="E72" s="41" t="s">
        <v>90</v>
      </c>
      <c r="F72" s="42">
        <f>VLOOKUP(B:B,[1]Sheet1!$A$1:$B$65536,2,0)</f>
        <v>6567.12</v>
      </c>
      <c r="G72" s="43">
        <f t="shared" si="9"/>
        <v>2189.04</v>
      </c>
      <c r="H72" s="43">
        <f t="shared" si="10"/>
        <v>0.00819533671773215</v>
      </c>
      <c r="I72" s="43">
        <f>H72*390000</f>
        <v>3196.18131991554</v>
      </c>
      <c r="J72" s="9">
        <v>3196</v>
      </c>
      <c r="K72" s="9">
        <f t="shared" si="5"/>
        <v>2896</v>
      </c>
      <c r="L72" s="9">
        <f t="shared" si="11"/>
        <v>706.96</v>
      </c>
    </row>
    <row r="73" ht="14.25" spans="1:12">
      <c r="A73" s="41">
        <v>83</v>
      </c>
      <c r="B73" s="41">
        <v>106066</v>
      </c>
      <c r="C73" s="41" t="s">
        <v>8</v>
      </c>
      <c r="D73" s="41" t="s">
        <v>77</v>
      </c>
      <c r="E73" s="41" t="s">
        <v>91</v>
      </c>
      <c r="F73" s="42">
        <f>VLOOKUP(B:B,[1]Sheet1!$A$1:$B$65536,2,0)</f>
        <v>6320.42</v>
      </c>
      <c r="G73" s="43">
        <f t="shared" si="9"/>
        <v>2106.80666666667</v>
      </c>
      <c r="H73" s="43">
        <f t="shared" si="10"/>
        <v>0.0078874712351059</v>
      </c>
      <c r="I73" s="43">
        <f>H73*390000</f>
        <v>3076.1137816913</v>
      </c>
      <c r="J73" s="9">
        <v>3076</v>
      </c>
      <c r="K73" s="9">
        <f t="shared" si="5"/>
        <v>2776</v>
      </c>
      <c r="L73" s="9">
        <f t="shared" si="11"/>
        <v>669.193333333333</v>
      </c>
    </row>
    <row r="74" ht="14.25" spans="1:12">
      <c r="A74" s="41">
        <v>85</v>
      </c>
      <c r="B74" s="41">
        <v>339</v>
      </c>
      <c r="C74" s="41" t="s">
        <v>19</v>
      </c>
      <c r="D74" s="41" t="s">
        <v>77</v>
      </c>
      <c r="E74" s="41" t="s">
        <v>92</v>
      </c>
      <c r="F74" s="42">
        <f>VLOOKUP(B:B,[1]Sheet1!$A$1:$B$65536,2,0)</f>
        <v>5013.96</v>
      </c>
      <c r="G74" s="43">
        <f t="shared" si="9"/>
        <v>1671.32</v>
      </c>
      <c r="H74" s="43">
        <f t="shared" si="10"/>
        <v>0.00625709450858829</v>
      </c>
      <c r="I74" s="43">
        <f>H74*390000</f>
        <v>2440.26685834943</v>
      </c>
      <c r="J74" s="9">
        <v>2440</v>
      </c>
      <c r="K74" s="9">
        <f t="shared" si="5"/>
        <v>2140</v>
      </c>
      <c r="L74" s="9">
        <f t="shared" si="11"/>
        <v>468.68</v>
      </c>
    </row>
    <row r="75" ht="14.25" spans="1:12">
      <c r="A75" s="41">
        <v>87</v>
      </c>
      <c r="B75" s="41">
        <v>347</v>
      </c>
      <c r="C75" s="41" t="s">
        <v>19</v>
      </c>
      <c r="D75" s="41" t="s">
        <v>77</v>
      </c>
      <c r="E75" s="41" t="s">
        <v>93</v>
      </c>
      <c r="F75" s="42">
        <f>VLOOKUP(B:B,[1]Sheet1!$A$1:$B$65536,2,0)</f>
        <v>3445.52</v>
      </c>
      <c r="G75" s="43">
        <f t="shared" si="9"/>
        <v>1148.50666666667</v>
      </c>
      <c r="H75" s="43">
        <f t="shared" si="10"/>
        <v>0.00429978385771548</v>
      </c>
      <c r="I75" s="43">
        <v>1900</v>
      </c>
      <c r="J75" s="9">
        <v>1900</v>
      </c>
      <c r="K75" s="9">
        <f t="shared" si="5"/>
        <v>1600</v>
      </c>
      <c r="L75" s="9">
        <f t="shared" si="11"/>
        <v>451.493333333333</v>
      </c>
    </row>
    <row r="76" ht="14.25" spans="1:12">
      <c r="A76" s="41">
        <v>93</v>
      </c>
      <c r="B76" s="41">
        <v>570</v>
      </c>
      <c r="C76" s="41" t="s">
        <v>19</v>
      </c>
      <c r="D76" s="41" t="s">
        <v>77</v>
      </c>
      <c r="E76" s="41" t="s">
        <v>94</v>
      </c>
      <c r="F76" s="42">
        <f>VLOOKUP(B:B,[1]Sheet1!$A$1:$B$65536,2,0)</f>
        <v>3779.44</v>
      </c>
      <c r="G76" s="43">
        <f t="shared" si="9"/>
        <v>1259.81333333333</v>
      </c>
      <c r="H76" s="43">
        <f t="shared" si="10"/>
        <v>0.00471649420209553</v>
      </c>
      <c r="I76" s="43">
        <v>1900</v>
      </c>
      <c r="J76" s="9">
        <v>1900</v>
      </c>
      <c r="K76" s="9">
        <f t="shared" si="5"/>
        <v>1600</v>
      </c>
      <c r="L76" s="9">
        <f t="shared" si="11"/>
        <v>340.186666666667</v>
      </c>
    </row>
    <row r="77" ht="14.25" spans="1:12">
      <c r="A77" s="41">
        <v>99</v>
      </c>
      <c r="B77" s="41">
        <v>727</v>
      </c>
      <c r="C77" s="41" t="s">
        <v>19</v>
      </c>
      <c r="D77" s="41" t="s">
        <v>77</v>
      </c>
      <c r="E77" s="41" t="s">
        <v>95</v>
      </c>
      <c r="F77" s="42">
        <f>VLOOKUP(B:B,[1]Sheet1!$A$1:$B$65536,2,0)</f>
        <v>3087.26</v>
      </c>
      <c r="G77" s="43">
        <f t="shared" si="9"/>
        <v>1029.08666666667</v>
      </c>
      <c r="H77" s="43">
        <f t="shared" si="10"/>
        <v>0.00385269878351329</v>
      </c>
      <c r="I77" s="43">
        <v>1900</v>
      </c>
      <c r="J77" s="9">
        <v>1900</v>
      </c>
      <c r="K77" s="9">
        <f t="shared" si="5"/>
        <v>1600</v>
      </c>
      <c r="L77" s="9">
        <f t="shared" si="11"/>
        <v>570.913333333333</v>
      </c>
    </row>
    <row r="78" ht="14.25" spans="1:12">
      <c r="A78" s="41">
        <v>102</v>
      </c>
      <c r="B78" s="41">
        <v>745</v>
      </c>
      <c r="C78" s="41" t="s">
        <v>19</v>
      </c>
      <c r="D78" s="41" t="s">
        <v>77</v>
      </c>
      <c r="E78" s="41" t="s">
        <v>96</v>
      </c>
      <c r="F78" s="42">
        <f>VLOOKUP(B:B,[1]Sheet1!$A$1:$B$65536,2,0)</f>
        <v>6748.94</v>
      </c>
      <c r="G78" s="43">
        <f t="shared" si="9"/>
        <v>2249.64666666667</v>
      </c>
      <c r="H78" s="43">
        <f t="shared" si="10"/>
        <v>0.0084222361990905</v>
      </c>
      <c r="I78" s="43">
        <f>H78*390000</f>
        <v>3284.6721176453</v>
      </c>
      <c r="J78" s="9">
        <v>3285</v>
      </c>
      <c r="K78" s="9">
        <f t="shared" si="5"/>
        <v>2985</v>
      </c>
      <c r="L78" s="9">
        <f t="shared" si="11"/>
        <v>735.353333333333</v>
      </c>
    </row>
    <row r="79" ht="14.25" spans="1:12">
      <c r="A79" s="41">
        <v>109</v>
      </c>
      <c r="B79" s="41">
        <v>105267</v>
      </c>
      <c r="C79" s="41" t="s">
        <v>19</v>
      </c>
      <c r="D79" s="41" t="s">
        <v>77</v>
      </c>
      <c r="E79" s="41" t="s">
        <v>97</v>
      </c>
      <c r="F79" s="42">
        <f>VLOOKUP(B:B,[1]Sheet1!$A$1:$B$65536,2,0)</f>
        <v>6338.61</v>
      </c>
      <c r="G79" s="43">
        <f t="shared" si="9"/>
        <v>2112.87</v>
      </c>
      <c r="H79" s="43">
        <f t="shared" si="10"/>
        <v>0.00791017116671908</v>
      </c>
      <c r="I79" s="43">
        <f>H79*390000</f>
        <v>3084.96675502044</v>
      </c>
      <c r="J79" s="9">
        <v>3085</v>
      </c>
      <c r="K79" s="9">
        <f t="shared" si="5"/>
        <v>2785</v>
      </c>
      <c r="L79" s="9">
        <f t="shared" si="11"/>
        <v>672.13</v>
      </c>
    </row>
    <row r="80" ht="14.25" spans="1:12">
      <c r="A80" s="41">
        <v>1</v>
      </c>
      <c r="B80" s="41">
        <v>102564</v>
      </c>
      <c r="C80" s="41" t="s">
        <v>11</v>
      </c>
      <c r="D80" s="41" t="s">
        <v>98</v>
      </c>
      <c r="E80" s="41" t="s">
        <v>99</v>
      </c>
      <c r="F80" s="42">
        <f>VLOOKUP(B:B,[1]Sheet1!$A$1:$B$65536,2,0)</f>
        <v>3563.42</v>
      </c>
      <c r="G80" s="43">
        <f t="shared" si="9"/>
        <v>1187.80666666667</v>
      </c>
      <c r="H80" s="43">
        <f t="shared" si="10"/>
        <v>0.00444691535508733</v>
      </c>
      <c r="I80" s="43">
        <f>H80*390000</f>
        <v>1734.29698848406</v>
      </c>
      <c r="J80" s="9">
        <v>1734</v>
      </c>
      <c r="K80" s="9">
        <f>J80-100</f>
        <v>1634</v>
      </c>
      <c r="L80" s="9">
        <f t="shared" si="11"/>
        <v>446.193333333333</v>
      </c>
    </row>
    <row r="81" ht="14.25" spans="1:12">
      <c r="A81" s="41">
        <v>5</v>
      </c>
      <c r="B81" s="41">
        <v>732</v>
      </c>
      <c r="C81" s="41" t="s">
        <v>11</v>
      </c>
      <c r="D81" s="41" t="s">
        <v>98</v>
      </c>
      <c r="E81" s="41" t="s">
        <v>100</v>
      </c>
      <c r="F81" s="42">
        <f>VLOOKUP(B:B,[1]Sheet1!$A$1:$B$65536,2,0)</f>
        <v>2023.2</v>
      </c>
      <c r="G81" s="43">
        <f t="shared" si="9"/>
        <v>674.4</v>
      </c>
      <c r="H81" s="43">
        <f t="shared" si="10"/>
        <v>0.00252482142054899</v>
      </c>
      <c r="I81" s="43">
        <v>1600</v>
      </c>
      <c r="J81" s="9">
        <v>1600</v>
      </c>
      <c r="K81" s="9">
        <f t="shared" ref="K81:K114" si="12">J81-100</f>
        <v>1500</v>
      </c>
      <c r="L81" s="9">
        <f t="shared" si="11"/>
        <v>825.6</v>
      </c>
    </row>
    <row r="82" ht="14.25" spans="1:12">
      <c r="A82" s="41">
        <v>8</v>
      </c>
      <c r="B82" s="41">
        <v>594</v>
      </c>
      <c r="C82" s="41" t="s">
        <v>11</v>
      </c>
      <c r="D82" s="41" t="s">
        <v>98</v>
      </c>
      <c r="E82" s="41" t="s">
        <v>101</v>
      </c>
      <c r="F82" s="42">
        <f>VLOOKUP(B:B,[1]Sheet1!$A$1:$B$65536,2,0)</f>
        <v>4076.36</v>
      </c>
      <c r="G82" s="43">
        <f t="shared" si="9"/>
        <v>1358.78666666667</v>
      </c>
      <c r="H82" s="43">
        <f t="shared" si="10"/>
        <v>0.00508703096375499</v>
      </c>
      <c r="I82" s="43">
        <f>H82*390000</f>
        <v>1983.94207586444</v>
      </c>
      <c r="J82" s="9">
        <v>1984</v>
      </c>
      <c r="K82" s="9">
        <f t="shared" si="12"/>
        <v>1884</v>
      </c>
      <c r="L82" s="9">
        <f t="shared" si="11"/>
        <v>525.213333333333</v>
      </c>
    </row>
    <row r="83" ht="14.25" spans="1:12">
      <c r="A83" s="41">
        <v>14</v>
      </c>
      <c r="B83" s="41">
        <v>104533</v>
      </c>
      <c r="C83" s="41" t="s">
        <v>11</v>
      </c>
      <c r="D83" s="41" t="s">
        <v>98</v>
      </c>
      <c r="E83" s="41" t="s">
        <v>102</v>
      </c>
      <c r="F83" s="42">
        <f>VLOOKUP(B:B,[1]Sheet1!$A$1:$B$65536,2,0)</f>
        <v>2462.23</v>
      </c>
      <c r="G83" s="43">
        <f t="shared" si="9"/>
        <v>820.743333333333</v>
      </c>
      <c r="H83" s="43">
        <f t="shared" si="10"/>
        <v>0.00307270217789558</v>
      </c>
      <c r="I83" s="43">
        <v>1600</v>
      </c>
      <c r="J83" s="9">
        <v>1600</v>
      </c>
      <c r="K83" s="9">
        <f t="shared" si="12"/>
        <v>1500</v>
      </c>
      <c r="L83" s="9">
        <f t="shared" si="11"/>
        <v>679.256666666667</v>
      </c>
    </row>
    <row r="84" ht="14.25" spans="1:12">
      <c r="A84" s="41">
        <v>16</v>
      </c>
      <c r="B84" s="41">
        <v>371</v>
      </c>
      <c r="C84" s="41" t="s">
        <v>11</v>
      </c>
      <c r="D84" s="41" t="s">
        <v>98</v>
      </c>
      <c r="E84" s="41" t="s">
        <v>103</v>
      </c>
      <c r="F84" s="42">
        <f>VLOOKUP(B:B,[1]Sheet1!$A$1:$B$65536,2,0)</f>
        <v>2348.14</v>
      </c>
      <c r="G84" s="43">
        <f t="shared" si="9"/>
        <v>782.713333333333</v>
      </c>
      <c r="H84" s="43">
        <f t="shared" si="10"/>
        <v>0.00293032531160929</v>
      </c>
      <c r="I84" s="43">
        <v>1600</v>
      </c>
      <c r="J84" s="9">
        <v>1600</v>
      </c>
      <c r="K84" s="9">
        <f t="shared" si="12"/>
        <v>1500</v>
      </c>
      <c r="L84" s="9">
        <f t="shared" si="11"/>
        <v>717.286666666667</v>
      </c>
    </row>
    <row r="85" ht="14.25" spans="1:12">
      <c r="A85" s="41">
        <v>18</v>
      </c>
      <c r="B85" s="41">
        <v>108656</v>
      </c>
      <c r="C85" s="41" t="s">
        <v>11</v>
      </c>
      <c r="D85" s="41" t="s">
        <v>98</v>
      </c>
      <c r="E85" s="41" t="s">
        <v>104</v>
      </c>
      <c r="F85" s="42">
        <f>VLOOKUP(B:B,[1]Sheet1!$A$1:$B$65536,2,0)</f>
        <v>195.07</v>
      </c>
      <c r="G85" s="43">
        <f t="shared" si="9"/>
        <v>65.0233333333333</v>
      </c>
      <c r="H85" s="43">
        <f t="shared" si="10"/>
        <v>0.000243434615710998</v>
      </c>
      <c r="I85" s="43">
        <v>1000</v>
      </c>
      <c r="J85" s="9">
        <v>1000</v>
      </c>
      <c r="K85" s="9">
        <f t="shared" si="12"/>
        <v>900</v>
      </c>
      <c r="L85" s="9">
        <f t="shared" si="11"/>
        <v>834.976666666667</v>
      </c>
    </row>
    <row r="86" ht="14.25" spans="1:12">
      <c r="A86" s="41">
        <v>20</v>
      </c>
      <c r="B86" s="41">
        <v>102567</v>
      </c>
      <c r="C86" s="41" t="s">
        <v>11</v>
      </c>
      <c r="D86" s="41" t="s">
        <v>98</v>
      </c>
      <c r="E86" s="41" t="s">
        <v>105</v>
      </c>
      <c r="F86" s="42">
        <f>VLOOKUP(B:B,[1]Sheet1!$A$1:$B$65536,2,0)</f>
        <v>4376.01</v>
      </c>
      <c r="G86" s="43">
        <f t="shared" si="9"/>
        <v>1458.67</v>
      </c>
      <c r="H86" s="43">
        <f t="shared" si="10"/>
        <v>0.00546097458705842</v>
      </c>
      <c r="I86" s="43">
        <f t="shared" ref="I86:I95" si="13">H86*390000</f>
        <v>2129.78008895278</v>
      </c>
      <c r="J86" s="9">
        <v>2130</v>
      </c>
      <c r="K86" s="9">
        <f t="shared" si="12"/>
        <v>2030</v>
      </c>
      <c r="L86" s="9">
        <f t="shared" si="11"/>
        <v>571.33</v>
      </c>
    </row>
    <row r="87" ht="14.25" spans="1:12">
      <c r="A87" s="41">
        <v>48</v>
      </c>
      <c r="B87" s="41">
        <v>573</v>
      </c>
      <c r="C87" s="41" t="s">
        <v>17</v>
      </c>
      <c r="D87" s="41" t="s">
        <v>98</v>
      </c>
      <c r="E87" s="41" t="s">
        <v>106</v>
      </c>
      <c r="F87" s="42">
        <f>VLOOKUP(B:B,[1]Sheet1!$A$1:$B$65536,2,0)</f>
        <v>4022.99</v>
      </c>
      <c r="G87" s="43">
        <f t="shared" si="9"/>
        <v>1340.99666666667</v>
      </c>
      <c r="H87" s="43">
        <f t="shared" si="10"/>
        <v>0.00502042869051719</v>
      </c>
      <c r="I87" s="43">
        <f t="shared" si="13"/>
        <v>1957.96718930171</v>
      </c>
      <c r="J87" s="9">
        <v>1958</v>
      </c>
      <c r="K87" s="9">
        <f t="shared" si="12"/>
        <v>1858</v>
      </c>
      <c r="L87" s="9">
        <f t="shared" si="11"/>
        <v>517.003333333333</v>
      </c>
    </row>
    <row r="88" ht="14.25" spans="1:12">
      <c r="A88" s="41">
        <v>53</v>
      </c>
      <c r="B88" s="41">
        <v>733</v>
      </c>
      <c r="C88" s="41" t="s">
        <v>17</v>
      </c>
      <c r="D88" s="41" t="s">
        <v>98</v>
      </c>
      <c r="E88" s="41" t="s">
        <v>107</v>
      </c>
      <c r="F88" s="42">
        <f>VLOOKUP(B:B,[1]Sheet1!$A$1:$B$65536,2,0)</f>
        <v>4224.94</v>
      </c>
      <c r="G88" s="43">
        <f t="shared" si="9"/>
        <v>1408.31333333333</v>
      </c>
      <c r="H88" s="43">
        <f t="shared" si="10"/>
        <v>0.00527244909674489</v>
      </c>
      <c r="I88" s="43">
        <f t="shared" si="13"/>
        <v>2056.25514773051</v>
      </c>
      <c r="J88" s="9">
        <v>2056</v>
      </c>
      <c r="K88" s="9">
        <f t="shared" si="12"/>
        <v>1956</v>
      </c>
      <c r="L88" s="9">
        <f t="shared" si="11"/>
        <v>547.686666666667</v>
      </c>
    </row>
    <row r="89" ht="14.25" spans="1:12">
      <c r="A89" s="41">
        <v>55</v>
      </c>
      <c r="B89" s="41">
        <v>740</v>
      </c>
      <c r="C89" s="41" t="s">
        <v>17</v>
      </c>
      <c r="D89" s="41" t="s">
        <v>98</v>
      </c>
      <c r="E89" s="41" t="s">
        <v>108</v>
      </c>
      <c r="F89" s="42">
        <f>VLOOKUP(B:B,[1]Sheet1!$A$1:$B$65536,2,0)</f>
        <v>5235.29</v>
      </c>
      <c r="G89" s="43">
        <f t="shared" si="9"/>
        <v>1745.09666666667</v>
      </c>
      <c r="H89" s="43">
        <f t="shared" si="10"/>
        <v>0.00653329988868423</v>
      </c>
      <c r="I89" s="43">
        <f t="shared" si="13"/>
        <v>2547.98695658685</v>
      </c>
      <c r="J89" s="9">
        <v>2548</v>
      </c>
      <c r="K89" s="9">
        <f t="shared" si="12"/>
        <v>2448</v>
      </c>
      <c r="L89" s="9">
        <f t="shared" si="11"/>
        <v>702.903333333333</v>
      </c>
    </row>
    <row r="90" ht="14.25" spans="1:12">
      <c r="A90" s="41">
        <v>68</v>
      </c>
      <c r="B90" s="41">
        <v>56</v>
      </c>
      <c r="C90" s="41" t="s">
        <v>44</v>
      </c>
      <c r="D90" s="41" t="s">
        <v>98</v>
      </c>
      <c r="E90" s="41" t="s">
        <v>109</v>
      </c>
      <c r="F90" s="42">
        <f>VLOOKUP(B:B,[1]Sheet1!$A$1:$B$65536,2,0)</f>
        <v>2510.11</v>
      </c>
      <c r="G90" s="43">
        <f t="shared" si="9"/>
        <v>836.703333333333</v>
      </c>
      <c r="H90" s="43">
        <f t="shared" si="10"/>
        <v>0.00313245328980537</v>
      </c>
      <c r="I90" s="43">
        <f t="shared" si="13"/>
        <v>1221.6567830241</v>
      </c>
      <c r="J90" s="9">
        <v>1222</v>
      </c>
      <c r="K90" s="9">
        <f t="shared" si="12"/>
        <v>1122</v>
      </c>
      <c r="L90" s="9">
        <f t="shared" si="11"/>
        <v>285.296666666667</v>
      </c>
    </row>
    <row r="91" ht="14.25" spans="1:12">
      <c r="A91" s="41">
        <v>74</v>
      </c>
      <c r="B91" s="41">
        <v>706</v>
      </c>
      <c r="C91" s="41" t="s">
        <v>44</v>
      </c>
      <c r="D91" s="41" t="s">
        <v>98</v>
      </c>
      <c r="E91" s="41" t="s">
        <v>110</v>
      </c>
      <c r="F91" s="42">
        <f>VLOOKUP(B:B,[1]Sheet1!$A$1:$B$65536,2,0)</f>
        <v>4461.53</v>
      </c>
      <c r="G91" s="43">
        <f t="shared" si="9"/>
        <v>1487.17666666667</v>
      </c>
      <c r="H91" s="43">
        <f t="shared" si="10"/>
        <v>0.0055676979598764</v>
      </c>
      <c r="I91" s="43">
        <f t="shared" si="13"/>
        <v>2171.4022043518</v>
      </c>
      <c r="J91" s="9">
        <v>2171</v>
      </c>
      <c r="K91" s="9">
        <f t="shared" si="12"/>
        <v>2071</v>
      </c>
      <c r="L91" s="9">
        <f t="shared" si="11"/>
        <v>583.823333333333</v>
      </c>
    </row>
    <row r="92" ht="14.25" spans="1:12">
      <c r="A92" s="41">
        <v>75</v>
      </c>
      <c r="B92" s="41">
        <v>710</v>
      </c>
      <c r="C92" s="41" t="s">
        <v>44</v>
      </c>
      <c r="D92" s="41" t="s">
        <v>98</v>
      </c>
      <c r="E92" s="41" t="s">
        <v>111</v>
      </c>
      <c r="F92" s="42">
        <f>VLOOKUP(B:B,[1]Sheet1!$A$1:$B$65536,2,0)</f>
        <v>7489.71</v>
      </c>
      <c r="G92" s="43">
        <f t="shared" si="9"/>
        <v>2496.57</v>
      </c>
      <c r="H92" s="43">
        <f t="shared" si="10"/>
        <v>0.00934666876319691</v>
      </c>
      <c r="I92" s="43">
        <f t="shared" si="13"/>
        <v>3645.20081764679</v>
      </c>
      <c r="J92" s="9">
        <v>3645</v>
      </c>
      <c r="K92" s="9">
        <f t="shared" si="12"/>
        <v>3545</v>
      </c>
      <c r="L92" s="9">
        <f t="shared" si="11"/>
        <v>1048.43</v>
      </c>
    </row>
    <row r="93" ht="14.25" spans="1:12">
      <c r="A93" s="41">
        <v>76</v>
      </c>
      <c r="B93" s="41">
        <v>713</v>
      </c>
      <c r="C93" s="41" t="s">
        <v>44</v>
      </c>
      <c r="D93" s="41" t="s">
        <v>98</v>
      </c>
      <c r="E93" s="41" t="s">
        <v>112</v>
      </c>
      <c r="F93" s="42">
        <f>VLOOKUP(B:B,[1]Sheet1!$A$1:$B$65536,2,0)</f>
        <v>3577.78</v>
      </c>
      <c r="G93" s="43">
        <f t="shared" si="9"/>
        <v>1192.59333333333</v>
      </c>
      <c r="H93" s="43">
        <f t="shared" si="10"/>
        <v>0.0044648356969216</v>
      </c>
      <c r="I93" s="43">
        <f t="shared" si="13"/>
        <v>1741.28592179942</v>
      </c>
      <c r="J93" s="9">
        <v>1741</v>
      </c>
      <c r="K93" s="9">
        <f t="shared" si="12"/>
        <v>1641</v>
      </c>
      <c r="L93" s="9">
        <f t="shared" si="11"/>
        <v>448.406666666667</v>
      </c>
    </row>
    <row r="94" ht="14.25" spans="1:12">
      <c r="A94" s="41">
        <v>77</v>
      </c>
      <c r="B94" s="41">
        <v>738</v>
      </c>
      <c r="C94" s="41" t="s">
        <v>44</v>
      </c>
      <c r="D94" s="41" t="s">
        <v>98</v>
      </c>
      <c r="E94" s="41" t="s">
        <v>113</v>
      </c>
      <c r="F94" s="42">
        <f>VLOOKUP(B:B,[1]Sheet1!$A$1:$B$65536,2,0)</f>
        <v>3782.79</v>
      </c>
      <c r="G94" s="43">
        <f t="shared" si="9"/>
        <v>1260.93</v>
      </c>
      <c r="H94" s="43">
        <f t="shared" si="10"/>
        <v>0.00472067478323375</v>
      </c>
      <c r="I94" s="43">
        <f t="shared" si="13"/>
        <v>1841.06316546116</v>
      </c>
      <c r="J94" s="9">
        <v>1841</v>
      </c>
      <c r="K94" s="9">
        <f t="shared" si="12"/>
        <v>1741</v>
      </c>
      <c r="L94" s="9">
        <f t="shared" si="11"/>
        <v>480.07</v>
      </c>
    </row>
    <row r="95" ht="14.25" spans="1:12">
      <c r="A95" s="41">
        <v>103</v>
      </c>
      <c r="B95" s="41">
        <v>752</v>
      </c>
      <c r="C95" s="41" t="s">
        <v>19</v>
      </c>
      <c r="D95" s="41" t="s">
        <v>98</v>
      </c>
      <c r="E95" s="41" t="s">
        <v>114</v>
      </c>
      <c r="F95" s="42">
        <f>VLOOKUP(B:B,[1]Sheet1!$A$1:$B$65536,2,0)</f>
        <v>4286.11</v>
      </c>
      <c r="G95" s="43">
        <f t="shared" si="9"/>
        <v>1428.70333333333</v>
      </c>
      <c r="H95" s="43">
        <f t="shared" si="10"/>
        <v>0.00534878526039405</v>
      </c>
      <c r="I95" s="43">
        <f t="shared" si="13"/>
        <v>2086.02625155368</v>
      </c>
      <c r="J95" s="9">
        <v>2086</v>
      </c>
      <c r="K95" s="9">
        <f t="shared" si="12"/>
        <v>1986</v>
      </c>
      <c r="L95" s="9">
        <f t="shared" si="11"/>
        <v>557.296666666667</v>
      </c>
    </row>
    <row r="96" ht="14.25" spans="1:12">
      <c r="A96" s="41">
        <v>108</v>
      </c>
      <c r="B96" s="41">
        <v>104429</v>
      </c>
      <c r="C96" s="41" t="s">
        <v>19</v>
      </c>
      <c r="D96" s="41" t="s">
        <v>98</v>
      </c>
      <c r="E96" s="41" t="s">
        <v>115</v>
      </c>
      <c r="F96" s="42">
        <f>VLOOKUP(B:B,[1]Sheet1!$A$1:$B$65536,2,0)</f>
        <v>2205.2</v>
      </c>
      <c r="G96" s="43">
        <f t="shared" si="9"/>
        <v>735.066666666667</v>
      </c>
      <c r="H96" s="43">
        <f t="shared" si="10"/>
        <v>0.00275194553014761</v>
      </c>
      <c r="I96" s="43">
        <v>1600</v>
      </c>
      <c r="J96" s="9">
        <v>1600</v>
      </c>
      <c r="K96" s="9">
        <f t="shared" si="12"/>
        <v>1500</v>
      </c>
      <c r="L96" s="9">
        <f t="shared" si="11"/>
        <v>764.933333333333</v>
      </c>
    </row>
    <row r="97" ht="14.25" spans="1:12">
      <c r="A97" s="41">
        <v>15</v>
      </c>
      <c r="B97" s="29">
        <v>107728</v>
      </c>
      <c r="C97" s="29" t="s">
        <v>11</v>
      </c>
      <c r="D97" s="41" t="s">
        <v>116</v>
      </c>
      <c r="E97" s="29" t="s">
        <v>117</v>
      </c>
      <c r="F97" s="42">
        <f>VLOOKUP(B:B,[1]Sheet1!$A$1:$B$65536,2,0)</f>
        <v>1018.75</v>
      </c>
      <c r="G97" s="43">
        <f t="shared" si="9"/>
        <v>339.583333333333</v>
      </c>
      <c r="H97" s="43">
        <f t="shared" si="10"/>
        <v>0.00127133344315158</v>
      </c>
      <c r="I97" s="43">
        <v>1600</v>
      </c>
      <c r="J97" s="9">
        <v>1600</v>
      </c>
      <c r="K97" s="9">
        <f t="shared" si="12"/>
        <v>1500</v>
      </c>
      <c r="L97" s="9">
        <f t="shared" si="11"/>
        <v>1160.41666666667</v>
      </c>
    </row>
    <row r="98" ht="14.25" spans="1:12">
      <c r="A98" s="41">
        <v>32</v>
      </c>
      <c r="B98" s="41">
        <v>718</v>
      </c>
      <c r="C98" s="41" t="s">
        <v>14</v>
      </c>
      <c r="D98" s="41" t="s">
        <v>116</v>
      </c>
      <c r="E98" s="41" t="s">
        <v>118</v>
      </c>
      <c r="F98" s="42">
        <f>VLOOKUP(B:B,[1]Sheet1!$A$1:$B$65536,2,0)</f>
        <v>3256.4</v>
      </c>
      <c r="G98" s="43">
        <f t="shared" si="9"/>
        <v>1085.46666666667</v>
      </c>
      <c r="H98" s="43">
        <f t="shared" si="10"/>
        <v>0.00406377445327982</v>
      </c>
      <c r="I98" s="43">
        <f>H98*390000</f>
        <v>1584.87203677913</v>
      </c>
      <c r="J98" s="9">
        <v>1585</v>
      </c>
      <c r="K98" s="9">
        <f t="shared" si="12"/>
        <v>1485</v>
      </c>
      <c r="L98" s="9">
        <f t="shared" si="11"/>
        <v>399.533333333333</v>
      </c>
    </row>
    <row r="99" ht="14.25" spans="1:12">
      <c r="A99" s="41">
        <v>37</v>
      </c>
      <c r="B99" s="41">
        <v>102478</v>
      </c>
      <c r="C99" s="41" t="s">
        <v>14</v>
      </c>
      <c r="D99" s="41" t="s">
        <v>116</v>
      </c>
      <c r="E99" s="41" t="s">
        <v>119</v>
      </c>
      <c r="F99" s="42">
        <f>VLOOKUP(B:B,[1]Sheet1!$A$1:$B$65536,2,0)</f>
        <v>2688.1</v>
      </c>
      <c r="G99" s="43">
        <f t="shared" si="9"/>
        <v>896.033333333333</v>
      </c>
      <c r="H99" s="43">
        <f t="shared" si="10"/>
        <v>0.00335457318138481</v>
      </c>
      <c r="I99" s="43">
        <f>H99*390000</f>
        <v>1308.28354074008</v>
      </c>
      <c r="J99" s="9">
        <v>1308</v>
      </c>
      <c r="K99" s="9">
        <f t="shared" si="12"/>
        <v>1208</v>
      </c>
      <c r="L99" s="9">
        <f t="shared" ref="L99:L115" si="14">K99-G99</f>
        <v>311.966666666667</v>
      </c>
    </row>
    <row r="100" ht="14.25" spans="1:12">
      <c r="A100" s="41">
        <v>40</v>
      </c>
      <c r="B100" s="44">
        <v>106865</v>
      </c>
      <c r="C100" s="44" t="s">
        <v>14</v>
      </c>
      <c r="D100" s="41" t="s">
        <v>116</v>
      </c>
      <c r="E100" s="44" t="s">
        <v>120</v>
      </c>
      <c r="F100" s="42">
        <f>VLOOKUP(B:B,[1]Sheet1!$A$1:$B$65536,2,0)</f>
        <v>1639.11</v>
      </c>
      <c r="G100" s="43">
        <f t="shared" si="9"/>
        <v>546.37</v>
      </c>
      <c r="H100" s="43">
        <f t="shared" si="10"/>
        <v>0.00204550219386915</v>
      </c>
      <c r="I100" s="43">
        <v>1000</v>
      </c>
      <c r="J100" s="9">
        <v>1000</v>
      </c>
      <c r="K100" s="9">
        <v>1000</v>
      </c>
      <c r="L100" s="9">
        <f t="shared" si="14"/>
        <v>453.63</v>
      </c>
    </row>
    <row r="101" ht="14.25" spans="1:12">
      <c r="A101" s="41">
        <v>41</v>
      </c>
      <c r="B101" s="44">
        <v>107829</v>
      </c>
      <c r="C101" s="44" t="s">
        <v>14</v>
      </c>
      <c r="D101" s="41" t="s">
        <v>116</v>
      </c>
      <c r="E101" s="44" t="s">
        <v>121</v>
      </c>
      <c r="F101" s="42">
        <f>VLOOKUP(B:B,[1]Sheet1!$A$1:$B$65536,2,0)</f>
        <v>393.3</v>
      </c>
      <c r="G101" s="43">
        <f t="shared" si="9"/>
        <v>131.1</v>
      </c>
      <c r="H101" s="43">
        <f t="shared" si="10"/>
        <v>0.000490812704973269</v>
      </c>
      <c r="I101" s="43">
        <v>1000</v>
      </c>
      <c r="J101" s="9">
        <v>1000</v>
      </c>
      <c r="K101" s="9">
        <f t="shared" si="12"/>
        <v>900</v>
      </c>
      <c r="L101" s="9">
        <f t="shared" si="14"/>
        <v>768.9</v>
      </c>
    </row>
    <row r="102" ht="14.25" spans="1:12">
      <c r="A102" s="41">
        <v>45</v>
      </c>
      <c r="B102" s="41">
        <v>545</v>
      </c>
      <c r="C102" s="41" t="s">
        <v>17</v>
      </c>
      <c r="D102" s="41" t="s">
        <v>116</v>
      </c>
      <c r="E102" s="41" t="s">
        <v>122</v>
      </c>
      <c r="F102" s="42">
        <f>VLOOKUP(B:B,[1]Sheet1!$A$1:$B$65536,2,0)</f>
        <v>2474.55</v>
      </c>
      <c r="G102" s="43">
        <f t="shared" si="9"/>
        <v>824.85</v>
      </c>
      <c r="H102" s="43">
        <f t="shared" si="10"/>
        <v>0.00308807673300687</v>
      </c>
      <c r="I102" s="43">
        <v>1500</v>
      </c>
      <c r="J102" s="9">
        <v>1500</v>
      </c>
      <c r="K102" s="9">
        <f t="shared" si="12"/>
        <v>1400</v>
      </c>
      <c r="L102" s="9">
        <f t="shared" si="14"/>
        <v>575.15</v>
      </c>
    </row>
    <row r="103" ht="14.25" spans="1:12">
      <c r="A103" s="41">
        <v>58</v>
      </c>
      <c r="B103" s="41">
        <v>753</v>
      </c>
      <c r="C103" s="41" t="s">
        <v>17</v>
      </c>
      <c r="D103" s="41" t="s">
        <v>116</v>
      </c>
      <c r="E103" s="41" t="s">
        <v>123</v>
      </c>
      <c r="F103" s="42">
        <f>VLOOKUP(B:B,[1]Sheet1!$A$1:$B$65536,2,0)</f>
        <v>3281.02</v>
      </c>
      <c r="G103" s="43">
        <f t="shared" si="9"/>
        <v>1093.67333333333</v>
      </c>
      <c r="H103" s="43">
        <f t="shared" si="10"/>
        <v>0.00409449860480904</v>
      </c>
      <c r="I103" s="43">
        <f>H103*390000</f>
        <v>1596.85445587553</v>
      </c>
      <c r="J103" s="9">
        <v>1597</v>
      </c>
      <c r="K103" s="9">
        <f t="shared" si="12"/>
        <v>1497</v>
      </c>
      <c r="L103" s="9">
        <f t="shared" si="14"/>
        <v>403.326666666667</v>
      </c>
    </row>
    <row r="104" ht="14.25" spans="1:12">
      <c r="A104" s="41">
        <v>60</v>
      </c>
      <c r="B104" s="41">
        <v>104430</v>
      </c>
      <c r="C104" s="41" t="s">
        <v>17</v>
      </c>
      <c r="D104" s="41" t="s">
        <v>116</v>
      </c>
      <c r="E104" s="41" t="s">
        <v>124</v>
      </c>
      <c r="F104" s="42">
        <f>VLOOKUP(B:B,[1]Sheet1!$A$1:$B$65536,2,0)</f>
        <v>822.97</v>
      </c>
      <c r="G104" s="43">
        <f t="shared" si="9"/>
        <v>274.323333333333</v>
      </c>
      <c r="H104" s="43">
        <f t="shared" si="10"/>
        <v>0.00102701279382622</v>
      </c>
      <c r="I104" s="43">
        <v>1000</v>
      </c>
      <c r="J104" s="9">
        <v>1000</v>
      </c>
      <c r="K104" s="9">
        <f t="shared" si="12"/>
        <v>900</v>
      </c>
      <c r="L104" s="9">
        <f t="shared" si="14"/>
        <v>625.676666666667</v>
      </c>
    </row>
    <row r="105" ht="14.25" spans="1:12">
      <c r="A105" s="41">
        <v>61</v>
      </c>
      <c r="B105" s="41">
        <v>105396</v>
      </c>
      <c r="C105" s="41" t="s">
        <v>17</v>
      </c>
      <c r="D105" s="41" t="s">
        <v>116</v>
      </c>
      <c r="E105" s="41" t="s">
        <v>125</v>
      </c>
      <c r="F105" s="42">
        <f>VLOOKUP(B:B,[1]Sheet1!$A$1:$B$65536,2,0)</f>
        <v>1266.5</v>
      </c>
      <c r="G105" s="43">
        <f t="shared" si="9"/>
        <v>422.166666666667</v>
      </c>
      <c r="H105" s="43">
        <f t="shared" si="10"/>
        <v>0.00158050925717937</v>
      </c>
      <c r="I105" s="43">
        <v>1000</v>
      </c>
      <c r="J105" s="9">
        <v>1000</v>
      </c>
      <c r="K105" s="9">
        <f t="shared" si="12"/>
        <v>900</v>
      </c>
      <c r="L105" s="9">
        <f t="shared" si="14"/>
        <v>477.833333333333</v>
      </c>
    </row>
    <row r="106" ht="14.25" spans="1:12">
      <c r="A106" s="41">
        <v>63</v>
      </c>
      <c r="B106" s="41">
        <v>105910</v>
      </c>
      <c r="C106" s="41" t="s">
        <v>17</v>
      </c>
      <c r="D106" s="41" t="s">
        <v>116</v>
      </c>
      <c r="E106" s="41" t="s">
        <v>126</v>
      </c>
      <c r="F106" s="42">
        <f>VLOOKUP(B:B,[1]Sheet1!$A$1:$B$65536,2,0)</f>
        <v>1115.25</v>
      </c>
      <c r="G106" s="43">
        <f t="shared" si="9"/>
        <v>371.75</v>
      </c>
      <c r="H106" s="43">
        <f t="shared" si="10"/>
        <v>0.00139175913862557</v>
      </c>
      <c r="I106" s="43">
        <v>1000</v>
      </c>
      <c r="J106" s="9">
        <v>1000</v>
      </c>
      <c r="K106" s="9">
        <f t="shared" si="12"/>
        <v>900</v>
      </c>
      <c r="L106" s="9">
        <f t="shared" si="14"/>
        <v>528.25</v>
      </c>
    </row>
    <row r="107" ht="14.25" spans="1:12">
      <c r="A107" s="41">
        <v>64</v>
      </c>
      <c r="B107" s="41">
        <v>106485</v>
      </c>
      <c r="C107" s="41" t="s">
        <v>17</v>
      </c>
      <c r="D107" s="41" t="s">
        <v>116</v>
      </c>
      <c r="E107" s="41" t="s">
        <v>127</v>
      </c>
      <c r="F107" s="42">
        <f>VLOOKUP(B:B,[1]Sheet1!$A$1:$B$65536,2,0)</f>
        <v>1335.89</v>
      </c>
      <c r="G107" s="43">
        <f t="shared" si="9"/>
        <v>445.296666666667</v>
      </c>
      <c r="H107" s="43">
        <f t="shared" si="10"/>
        <v>0.00166710344380051</v>
      </c>
      <c r="I107" s="43">
        <v>1000</v>
      </c>
      <c r="J107" s="9">
        <v>1000</v>
      </c>
      <c r="K107" s="9">
        <f t="shared" si="12"/>
        <v>900</v>
      </c>
      <c r="L107" s="9">
        <f t="shared" si="14"/>
        <v>454.703333333333</v>
      </c>
    </row>
    <row r="108" ht="14.25" spans="1:12">
      <c r="A108" s="41">
        <v>65</v>
      </c>
      <c r="B108" s="41">
        <v>106568</v>
      </c>
      <c r="C108" s="41" t="s">
        <v>17</v>
      </c>
      <c r="D108" s="41" t="s">
        <v>116</v>
      </c>
      <c r="E108" s="41" t="s">
        <v>128</v>
      </c>
      <c r="F108" s="42">
        <f>VLOOKUP(B:B,[1]Sheet1!$A$1:$B$65536,2,0)</f>
        <v>1868.45</v>
      </c>
      <c r="G108" s="43">
        <f t="shared" si="9"/>
        <v>622.816666666667</v>
      </c>
      <c r="H108" s="43">
        <f t="shared" si="10"/>
        <v>0.00233170353065676</v>
      </c>
      <c r="I108" s="43">
        <v>1200</v>
      </c>
      <c r="J108" s="9">
        <v>1200</v>
      </c>
      <c r="K108" s="9">
        <f t="shared" si="12"/>
        <v>1100</v>
      </c>
      <c r="L108" s="9">
        <f t="shared" si="14"/>
        <v>477.183333333333</v>
      </c>
    </row>
    <row r="109" ht="14.25" spans="1:12">
      <c r="A109" s="41">
        <v>81</v>
      </c>
      <c r="B109" s="41">
        <v>104838</v>
      </c>
      <c r="C109" s="41" t="s">
        <v>44</v>
      </c>
      <c r="D109" s="41" t="s">
        <v>116</v>
      </c>
      <c r="E109" s="41" t="s">
        <v>129</v>
      </c>
      <c r="F109" s="42">
        <f>VLOOKUP(B:B,[1]Sheet1!$A$1:$B$65536,2,0)</f>
        <v>4092.25</v>
      </c>
      <c r="G109" s="43">
        <f t="shared" si="9"/>
        <v>1364.08333333333</v>
      </c>
      <c r="H109" s="43">
        <f t="shared" si="10"/>
        <v>0.00510686064563148</v>
      </c>
      <c r="I109" s="43">
        <f>H109*390000</f>
        <v>1991.67565179628</v>
      </c>
      <c r="J109" s="9">
        <v>1992</v>
      </c>
      <c r="K109" s="9">
        <f t="shared" si="12"/>
        <v>1892</v>
      </c>
      <c r="L109" s="9">
        <f t="shared" si="14"/>
        <v>527.916666666667</v>
      </c>
    </row>
    <row r="110" ht="14.25" spans="1:12">
      <c r="A110" s="41">
        <v>101</v>
      </c>
      <c r="B110" s="41">
        <v>741</v>
      </c>
      <c r="C110" s="41" t="s">
        <v>19</v>
      </c>
      <c r="D110" s="41" t="s">
        <v>116</v>
      </c>
      <c r="E110" s="41" t="s">
        <v>130</v>
      </c>
      <c r="F110" s="42">
        <f>VLOOKUP(B:B,[1]Sheet1!$A$1:$B$65536,2,0)</f>
        <v>2482.32</v>
      </c>
      <c r="G110" s="43">
        <f t="shared" si="9"/>
        <v>827.44</v>
      </c>
      <c r="H110" s="43">
        <f t="shared" si="10"/>
        <v>0.0030977731853782</v>
      </c>
      <c r="I110" s="43">
        <f>H110*390000</f>
        <v>1208.1315422975</v>
      </c>
      <c r="J110" s="9">
        <v>1208</v>
      </c>
      <c r="K110" s="9">
        <f t="shared" si="12"/>
        <v>1108</v>
      </c>
      <c r="L110" s="9">
        <f t="shared" si="14"/>
        <v>280.56</v>
      </c>
    </row>
    <row r="111" ht="14.25" spans="1:12">
      <c r="A111" s="41">
        <v>110</v>
      </c>
      <c r="B111" s="41">
        <v>106399</v>
      </c>
      <c r="C111" s="41" t="s">
        <v>19</v>
      </c>
      <c r="D111" s="41" t="s">
        <v>116</v>
      </c>
      <c r="E111" s="41" t="s">
        <v>131</v>
      </c>
      <c r="F111" s="42">
        <f>VLOOKUP(B:B,[1]Sheet1!$A$1:$B$65536,2,0)</f>
        <v>3269.7</v>
      </c>
      <c r="G111" s="43">
        <f t="shared" si="9"/>
        <v>1089.9</v>
      </c>
      <c r="H111" s="43">
        <f t="shared" si="10"/>
        <v>0.00408037198436587</v>
      </c>
      <c r="I111" s="43">
        <f>H111*390000</f>
        <v>1591.34507390269</v>
      </c>
      <c r="J111" s="9">
        <v>1591</v>
      </c>
      <c r="K111" s="9">
        <f t="shared" si="12"/>
        <v>1491</v>
      </c>
      <c r="L111" s="9">
        <f t="shared" si="14"/>
        <v>401.1</v>
      </c>
    </row>
    <row r="112" ht="14.25" spans="1:12">
      <c r="A112" s="41">
        <v>111</v>
      </c>
      <c r="B112" s="41">
        <v>107658</v>
      </c>
      <c r="C112" s="41" t="s">
        <v>19</v>
      </c>
      <c r="D112" s="41" t="s">
        <v>116</v>
      </c>
      <c r="E112" s="41" t="s">
        <v>132</v>
      </c>
      <c r="F112" s="42">
        <f>VLOOKUP(B:B,[1]Sheet1!$A$1:$B$65536,2,0)</f>
        <v>1883.82</v>
      </c>
      <c r="G112" s="43">
        <f t="shared" si="9"/>
        <v>627.94</v>
      </c>
      <c r="H112" s="43">
        <f t="shared" si="10"/>
        <v>0.00235088428650583</v>
      </c>
      <c r="I112" s="43">
        <v>1100</v>
      </c>
      <c r="J112" s="9">
        <v>1100</v>
      </c>
      <c r="K112" s="9">
        <v>1100</v>
      </c>
      <c r="L112" s="9">
        <f t="shared" si="14"/>
        <v>472.06</v>
      </c>
    </row>
    <row r="113" ht="14.25" spans="1:12">
      <c r="A113" s="41">
        <v>112</v>
      </c>
      <c r="B113" s="41">
        <v>106569</v>
      </c>
      <c r="C113" s="41" t="s">
        <v>19</v>
      </c>
      <c r="D113" s="41" t="s">
        <v>116</v>
      </c>
      <c r="E113" s="41" t="s">
        <v>133</v>
      </c>
      <c r="F113" s="42">
        <f>VLOOKUP(B:B,[1]Sheet1!$A$1:$B$65536,2,0)</f>
        <v>12807.61</v>
      </c>
      <c r="G113" s="43">
        <f t="shared" si="9"/>
        <v>4269.20333333333</v>
      </c>
      <c r="H113" s="43">
        <f t="shared" si="10"/>
        <v>0.0159830605348149</v>
      </c>
      <c r="I113" s="43">
        <v>4800</v>
      </c>
      <c r="J113" s="9">
        <v>4800</v>
      </c>
      <c r="K113" s="9">
        <f t="shared" si="12"/>
        <v>4700</v>
      </c>
      <c r="L113" s="9">
        <f t="shared" si="14"/>
        <v>430.796666666666</v>
      </c>
    </row>
    <row r="114" ht="14.25" spans="1:12">
      <c r="A114" s="41">
        <v>113</v>
      </c>
      <c r="B114" s="29">
        <v>108277</v>
      </c>
      <c r="C114" s="45" t="s">
        <v>19</v>
      </c>
      <c r="D114" s="41" t="s">
        <v>116</v>
      </c>
      <c r="E114" s="29" t="s">
        <v>134</v>
      </c>
      <c r="F114" s="42">
        <f>VLOOKUP(B:B,[1]Sheet1!$A$1:$B$65536,2,0)</f>
        <v>2312.7</v>
      </c>
      <c r="G114" s="43">
        <f t="shared" si="9"/>
        <v>770.9</v>
      </c>
      <c r="H114" s="43">
        <f t="shared" si="10"/>
        <v>0.00288609850697096</v>
      </c>
      <c r="I114" s="43">
        <v>1300</v>
      </c>
      <c r="J114" s="9">
        <v>1300</v>
      </c>
      <c r="K114" s="9">
        <f t="shared" si="12"/>
        <v>1200</v>
      </c>
      <c r="L114" s="9">
        <f t="shared" si="14"/>
        <v>429.1</v>
      </c>
    </row>
    <row r="115" spans="10:12">
      <c r="J115" s="9">
        <f>SUM(J2:J114)</f>
        <v>411406</v>
      </c>
      <c r="K115" s="9">
        <f>SUM(K2:K114)</f>
        <v>384506</v>
      </c>
      <c r="L115" s="9">
        <f t="shared" si="14"/>
        <v>384506</v>
      </c>
    </row>
  </sheetData>
  <sortState ref="A3:I114">
    <sortCondition ref="D3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26" workbookViewId="0">
      <selection activeCell="B113" sqref="B2:B113"/>
    </sheetView>
  </sheetViews>
  <sheetFormatPr defaultColWidth="9" defaultRowHeight="14.25" outlineLevelCol="5"/>
  <cols>
    <col min="1" max="1" width="6.45" style="24" customWidth="1"/>
    <col min="2" max="2" width="23.9083333333333" style="25" customWidth="1"/>
    <col min="3" max="3" width="17.3666666666667" style="25" customWidth="1"/>
    <col min="4" max="4" width="24.0916666666667" customWidth="1"/>
  </cols>
  <sheetData>
    <row r="1" ht="13.5" spans="1:3">
      <c r="A1" s="26" t="s">
        <v>135</v>
      </c>
      <c r="B1" s="26" t="s">
        <v>136</v>
      </c>
      <c r="C1" s="26" t="s">
        <v>2</v>
      </c>
    </row>
    <row r="2" ht="13.5" spans="1:4">
      <c r="A2" s="27">
        <v>307</v>
      </c>
      <c r="B2" s="27" t="s">
        <v>137</v>
      </c>
      <c r="C2" s="27" t="s">
        <v>138</v>
      </c>
      <c r="D2" t="str">
        <f>VLOOKUP(A:A,Sheet1!B:E,3,0)</f>
        <v>T</v>
      </c>
    </row>
    <row r="3" ht="13.5" spans="1:4">
      <c r="A3" s="27">
        <v>308</v>
      </c>
      <c r="B3" s="27" t="s">
        <v>139</v>
      </c>
      <c r="C3" s="27" t="s">
        <v>14</v>
      </c>
      <c r="D3" t="str">
        <f>VLOOKUP(A:A,Sheet1!B:E,3,0)</f>
        <v>A3</v>
      </c>
    </row>
    <row r="4" ht="13.5" spans="1:4">
      <c r="A4" s="27">
        <v>311</v>
      </c>
      <c r="B4" s="27" t="s">
        <v>140</v>
      </c>
      <c r="C4" s="27" t="s">
        <v>19</v>
      </c>
      <c r="D4" t="str">
        <f>VLOOKUP(A:A,Sheet1!B:E,3,0)</f>
        <v>B1</v>
      </c>
    </row>
    <row r="5" ht="13.5" spans="1:4">
      <c r="A5" s="27">
        <v>52</v>
      </c>
      <c r="B5" s="27" t="s">
        <v>141</v>
      </c>
      <c r="C5" s="27" t="s">
        <v>44</v>
      </c>
      <c r="D5" t="str">
        <f>VLOOKUP(A:A,Sheet1!B:E,3,0)</f>
        <v>B2</v>
      </c>
    </row>
    <row r="6" ht="13.5" spans="1:4">
      <c r="A6" s="27">
        <v>56</v>
      </c>
      <c r="B6" s="27" t="s">
        <v>142</v>
      </c>
      <c r="C6" s="27" t="s">
        <v>44</v>
      </c>
      <c r="D6" t="str">
        <f>VLOOKUP(A:A,Sheet1!B:E,3,0)</f>
        <v>C1</v>
      </c>
    </row>
    <row r="7" ht="13.5" spans="1:4">
      <c r="A7" s="27">
        <v>54</v>
      </c>
      <c r="B7" s="27" t="s">
        <v>143</v>
      </c>
      <c r="C7" s="27" t="s">
        <v>44</v>
      </c>
      <c r="D7" t="str">
        <f>VLOOKUP(A:A,Sheet1!B:E,3,0)</f>
        <v>B1</v>
      </c>
    </row>
    <row r="8" ht="13.5" spans="1:4">
      <c r="A8" s="27">
        <v>329</v>
      </c>
      <c r="B8" s="27" t="s">
        <v>144</v>
      </c>
      <c r="C8" s="27" t="s">
        <v>44</v>
      </c>
      <c r="D8" t="str">
        <f>VLOOKUP(A:A,Sheet1!B:E,3,0)</f>
        <v>B1</v>
      </c>
    </row>
    <row r="9" ht="13.5" spans="1:4">
      <c r="A9" s="27">
        <v>337</v>
      </c>
      <c r="B9" s="27" t="s">
        <v>145</v>
      </c>
      <c r="C9" s="27" t="s">
        <v>14</v>
      </c>
      <c r="D9" t="str">
        <f>VLOOKUP(A:A,Sheet1!B:E,3,0)</f>
        <v>A1</v>
      </c>
    </row>
    <row r="10" ht="13.5" spans="1:4">
      <c r="A10" s="27">
        <v>343</v>
      </c>
      <c r="B10" s="27" t="s">
        <v>146</v>
      </c>
      <c r="C10" s="27" t="s">
        <v>19</v>
      </c>
      <c r="D10" t="str">
        <f>VLOOKUP(A:A,Sheet1!B:E,3,0)</f>
        <v>A2</v>
      </c>
    </row>
    <row r="11" ht="13.5" spans="1:4">
      <c r="A11" s="27">
        <v>341</v>
      </c>
      <c r="B11" s="27" t="s">
        <v>147</v>
      </c>
      <c r="C11" s="27" t="s">
        <v>148</v>
      </c>
      <c r="D11" t="str">
        <f>VLOOKUP(A:A,Sheet1!B:E,3,0)</f>
        <v>A1</v>
      </c>
    </row>
    <row r="12" ht="13.5" spans="1:4">
      <c r="A12" s="27">
        <v>339</v>
      </c>
      <c r="B12" s="27" t="s">
        <v>149</v>
      </c>
      <c r="C12" s="27" t="s">
        <v>19</v>
      </c>
      <c r="D12" t="str">
        <f>VLOOKUP(A:A,Sheet1!B:E,3,0)</f>
        <v>B2</v>
      </c>
    </row>
    <row r="13" ht="13.5" spans="1:4">
      <c r="A13" s="27">
        <v>349</v>
      </c>
      <c r="B13" s="27" t="s">
        <v>150</v>
      </c>
      <c r="C13" s="27" t="s">
        <v>14</v>
      </c>
      <c r="D13" t="str">
        <f>VLOOKUP(A:A,Sheet1!B:E,3,0)</f>
        <v>B1</v>
      </c>
    </row>
    <row r="14" ht="13.5" spans="1:4">
      <c r="A14" s="27">
        <v>351</v>
      </c>
      <c r="B14" s="27" t="s">
        <v>151</v>
      </c>
      <c r="C14" s="27" t="s">
        <v>44</v>
      </c>
      <c r="D14" t="str">
        <f>VLOOKUP(A:A,Sheet1!B:E,3,0)</f>
        <v>B1</v>
      </c>
    </row>
    <row r="15" ht="13.5" spans="1:4">
      <c r="A15" s="27">
        <v>357</v>
      </c>
      <c r="B15" s="27" t="s">
        <v>152</v>
      </c>
      <c r="C15" s="27" t="s">
        <v>19</v>
      </c>
      <c r="D15" t="str">
        <f>VLOOKUP(A:A,Sheet1!B:E,3,0)</f>
        <v>A3</v>
      </c>
    </row>
    <row r="16" ht="13.5" spans="1:4">
      <c r="A16" s="27">
        <v>355</v>
      </c>
      <c r="B16" s="27" t="s">
        <v>153</v>
      </c>
      <c r="C16" s="27" t="s">
        <v>14</v>
      </c>
      <c r="D16" t="str">
        <f>VLOOKUP(A:A,Sheet1!B:E,3,0)</f>
        <v>A3</v>
      </c>
    </row>
    <row r="17" ht="13.5" spans="1:4">
      <c r="A17" s="27">
        <v>367</v>
      </c>
      <c r="B17" s="27" t="s">
        <v>154</v>
      </c>
      <c r="C17" s="27" t="s">
        <v>44</v>
      </c>
      <c r="D17" t="str">
        <f>VLOOKUP(A:A,Sheet1!B:E,3,0)</f>
        <v>B1</v>
      </c>
    </row>
    <row r="18" ht="13.5" spans="1:4">
      <c r="A18" s="27">
        <v>359</v>
      </c>
      <c r="B18" s="27" t="s">
        <v>155</v>
      </c>
      <c r="C18" s="27" t="s">
        <v>19</v>
      </c>
      <c r="D18" t="str">
        <f>VLOOKUP(A:A,Sheet1!B:E,3,0)</f>
        <v>B1</v>
      </c>
    </row>
    <row r="19" ht="13.5" spans="1:4">
      <c r="A19" s="27">
        <v>371</v>
      </c>
      <c r="B19" s="27" t="s">
        <v>156</v>
      </c>
      <c r="C19" s="27" t="s">
        <v>157</v>
      </c>
      <c r="D19" t="str">
        <f>VLOOKUP(A:A,Sheet1!B:E,3,0)</f>
        <v>C1</v>
      </c>
    </row>
    <row r="20" ht="13.5" spans="1:4">
      <c r="A20" s="27">
        <v>365</v>
      </c>
      <c r="B20" s="27" t="s">
        <v>158</v>
      </c>
      <c r="C20" s="27" t="s">
        <v>19</v>
      </c>
      <c r="D20" t="str">
        <f>VLOOKUP(A:A,Sheet1!B:E,3,0)</f>
        <v>A2</v>
      </c>
    </row>
    <row r="21" ht="13.5" spans="1:4">
      <c r="A21" s="27">
        <v>373</v>
      </c>
      <c r="B21" s="27" t="s">
        <v>159</v>
      </c>
      <c r="C21" s="27" t="s">
        <v>14</v>
      </c>
      <c r="D21" t="str">
        <f>VLOOKUP(A:A,Sheet1!B:E,3,0)</f>
        <v>A3</v>
      </c>
    </row>
    <row r="22" ht="13.5" spans="1:4">
      <c r="A22" s="27">
        <v>385</v>
      </c>
      <c r="B22" s="27" t="s">
        <v>160</v>
      </c>
      <c r="C22" s="27" t="s">
        <v>157</v>
      </c>
      <c r="D22" t="str">
        <f>VLOOKUP(A:A,Sheet1!B:E,3,0)</f>
        <v>A2</v>
      </c>
    </row>
    <row r="23" ht="13.5" spans="1:4">
      <c r="A23" s="27">
        <v>387</v>
      </c>
      <c r="B23" s="27" t="s">
        <v>161</v>
      </c>
      <c r="C23" s="27" t="s">
        <v>17</v>
      </c>
      <c r="D23" t="str">
        <f>VLOOKUP(A:A,Sheet1!B:E,3,0)</f>
        <v>A3</v>
      </c>
    </row>
    <row r="24" ht="13.5" spans="1:4">
      <c r="A24" s="27">
        <v>391</v>
      </c>
      <c r="B24" s="27" t="s">
        <v>162</v>
      </c>
      <c r="C24" s="27" t="s">
        <v>14</v>
      </c>
      <c r="D24" t="str">
        <f>VLOOKUP(A:A,Sheet1!B:E,3,0)</f>
        <v>B1</v>
      </c>
    </row>
    <row r="25" ht="13.5" spans="1:4">
      <c r="A25" s="27">
        <v>379</v>
      </c>
      <c r="B25" s="27" t="s">
        <v>163</v>
      </c>
      <c r="C25" s="27" t="s">
        <v>19</v>
      </c>
      <c r="D25" t="str">
        <f>VLOOKUP(A:A,Sheet1!B:E,3,0)</f>
        <v>A3</v>
      </c>
    </row>
    <row r="26" ht="13.5" spans="1:4">
      <c r="A26" s="27">
        <v>377</v>
      </c>
      <c r="B26" s="27" t="s">
        <v>164</v>
      </c>
      <c r="C26" s="27" t="s">
        <v>17</v>
      </c>
      <c r="D26" t="str">
        <f>VLOOKUP(A:A,Sheet1!B:E,3,0)</f>
        <v>B1</v>
      </c>
    </row>
    <row r="27" ht="13.5" spans="1:4">
      <c r="A27" s="27">
        <v>399</v>
      </c>
      <c r="B27" s="27" t="s">
        <v>165</v>
      </c>
      <c r="C27" s="27" t="s">
        <v>17</v>
      </c>
      <c r="D27" t="str">
        <f>VLOOKUP(A:A,Sheet1!B:E,3,0)</f>
        <v>A3</v>
      </c>
    </row>
    <row r="28" ht="13.5" spans="1:4">
      <c r="A28" s="27">
        <v>539</v>
      </c>
      <c r="B28" s="27" t="s">
        <v>166</v>
      </c>
      <c r="C28" s="27" t="s">
        <v>167</v>
      </c>
      <c r="D28" t="str">
        <f>VLOOKUP(A:A,Sheet1!B:E,3,0)</f>
        <v>B2</v>
      </c>
    </row>
    <row r="29" ht="13.5" spans="1:4">
      <c r="A29" s="27">
        <v>517</v>
      </c>
      <c r="B29" s="27" t="s">
        <v>168</v>
      </c>
      <c r="C29" s="27" t="s">
        <v>14</v>
      </c>
      <c r="D29" t="str">
        <f>VLOOKUP(A:A,Sheet1!B:E,3,0)</f>
        <v>A1</v>
      </c>
    </row>
    <row r="30" ht="13.5" spans="1:4">
      <c r="A30" s="27">
        <v>514</v>
      </c>
      <c r="B30" s="27" t="s">
        <v>169</v>
      </c>
      <c r="C30" s="27" t="s">
        <v>157</v>
      </c>
      <c r="D30" t="str">
        <f>VLOOKUP(A:A,Sheet1!B:E,3,0)</f>
        <v>A3</v>
      </c>
    </row>
    <row r="31" ht="13.5" spans="1:4">
      <c r="A31" s="27">
        <v>545</v>
      </c>
      <c r="B31" s="27" t="s">
        <v>170</v>
      </c>
      <c r="C31" s="27" t="s">
        <v>17</v>
      </c>
      <c r="D31" t="str">
        <f>VLOOKUP(A:A,Sheet1!B:E,3,0)</f>
        <v>C2</v>
      </c>
    </row>
    <row r="32" ht="13.5" spans="1:4">
      <c r="A32" s="27">
        <v>511</v>
      </c>
      <c r="B32" s="27" t="s">
        <v>171</v>
      </c>
      <c r="C32" s="27" t="s">
        <v>14</v>
      </c>
      <c r="D32" t="str">
        <f>VLOOKUP(A:A,Sheet1!B:E,3,0)</f>
        <v>B1</v>
      </c>
    </row>
    <row r="33" ht="13.5" spans="1:4">
      <c r="A33" s="27">
        <v>513</v>
      </c>
      <c r="B33" s="27" t="s">
        <v>172</v>
      </c>
      <c r="C33" s="27" t="s">
        <v>19</v>
      </c>
      <c r="D33" t="str">
        <f>VLOOKUP(A:A,Sheet1!B:E,3,0)</f>
        <v>A3</v>
      </c>
    </row>
    <row r="34" ht="13.5" spans="1:4">
      <c r="A34" s="27">
        <v>570</v>
      </c>
      <c r="B34" s="27" t="s">
        <v>173</v>
      </c>
      <c r="C34" s="27" t="s">
        <v>19</v>
      </c>
      <c r="D34" t="str">
        <f>VLOOKUP(A:A,Sheet1!B:E,3,0)</f>
        <v>B2</v>
      </c>
    </row>
    <row r="35" ht="13.5" spans="1:4">
      <c r="A35" s="27">
        <v>546</v>
      </c>
      <c r="B35" s="27" t="s">
        <v>174</v>
      </c>
      <c r="C35" s="27" t="s">
        <v>17</v>
      </c>
      <c r="D35" t="str">
        <f>VLOOKUP(A:A,Sheet1!B:E,3,0)</f>
        <v>A3</v>
      </c>
    </row>
    <row r="36" ht="13.5" spans="1:6">
      <c r="A36" s="27">
        <v>571</v>
      </c>
      <c r="B36" s="27" t="s">
        <v>175</v>
      </c>
      <c r="C36" s="27" t="s">
        <v>17</v>
      </c>
      <c r="D36" t="str">
        <f>VLOOKUP(A:A,Sheet1!B:E,3,0)</f>
        <v>A2</v>
      </c>
      <c r="F36" s="28" t="s">
        <v>176</v>
      </c>
    </row>
    <row r="37" ht="13.5" spans="1:4">
      <c r="A37" s="27">
        <v>515</v>
      </c>
      <c r="B37" s="27" t="s">
        <v>177</v>
      </c>
      <c r="C37" s="27" t="s">
        <v>14</v>
      </c>
      <c r="D37" t="str">
        <f>VLOOKUP(A:A,Sheet1!B:E,3,0)</f>
        <v>B1</v>
      </c>
    </row>
    <row r="38" ht="13.5" spans="1:4">
      <c r="A38" s="27">
        <v>549</v>
      </c>
      <c r="B38" s="27" t="s">
        <v>178</v>
      </c>
      <c r="C38" s="27" t="s">
        <v>167</v>
      </c>
      <c r="D38" t="str">
        <f>VLOOKUP(A:A,Sheet1!B:E,3,0)</f>
        <v>B2</v>
      </c>
    </row>
    <row r="39" ht="13.5" spans="1:4">
      <c r="A39" s="27">
        <v>573</v>
      </c>
      <c r="B39" s="27" t="s">
        <v>179</v>
      </c>
      <c r="C39" s="27" t="s">
        <v>17</v>
      </c>
      <c r="D39" t="str">
        <f>VLOOKUP(A:A,Sheet1!B:E,3,0)</f>
        <v>C1</v>
      </c>
    </row>
    <row r="40" ht="13.5" spans="1:4">
      <c r="A40" s="27">
        <v>572</v>
      </c>
      <c r="B40" s="27" t="s">
        <v>180</v>
      </c>
      <c r="C40" s="27" t="s">
        <v>14</v>
      </c>
      <c r="D40" t="str">
        <f>VLOOKUP(A:A,Sheet1!B:E,3,0)</f>
        <v>B1</v>
      </c>
    </row>
    <row r="41" ht="13.5" spans="1:4">
      <c r="A41" s="27">
        <v>582</v>
      </c>
      <c r="B41" s="27" t="s">
        <v>181</v>
      </c>
      <c r="C41" s="27" t="s">
        <v>19</v>
      </c>
      <c r="D41" t="str">
        <f>VLOOKUP(A:A,Sheet1!B:E,3,0)</f>
        <v>A1</v>
      </c>
    </row>
    <row r="42" ht="13.5" spans="1:4">
      <c r="A42" s="27">
        <v>581</v>
      </c>
      <c r="B42" s="27" t="s">
        <v>182</v>
      </c>
      <c r="C42" s="27" t="s">
        <v>19</v>
      </c>
      <c r="D42" t="str">
        <f>VLOOKUP(A:A,Sheet1!B:E,3,0)</f>
        <v>A3</v>
      </c>
    </row>
    <row r="43" ht="13.5" spans="1:4">
      <c r="A43" s="27">
        <v>585</v>
      </c>
      <c r="B43" s="27" t="s">
        <v>183</v>
      </c>
      <c r="C43" s="27" t="s">
        <v>19</v>
      </c>
      <c r="D43" t="str">
        <f>VLOOKUP(A:A,Sheet1!B:E,3,0)</f>
        <v>A2</v>
      </c>
    </row>
    <row r="44" ht="13.5" spans="1:4">
      <c r="A44" s="27">
        <v>578</v>
      </c>
      <c r="B44" s="27" t="s">
        <v>184</v>
      </c>
      <c r="C44" s="27" t="s">
        <v>14</v>
      </c>
      <c r="D44" t="str">
        <f>VLOOKUP(A:A,Sheet1!B:E,3,0)</f>
        <v>A3</v>
      </c>
    </row>
    <row r="45" ht="13.5" spans="1:4">
      <c r="A45" s="27">
        <v>594</v>
      </c>
      <c r="B45" s="27" t="s">
        <v>185</v>
      </c>
      <c r="C45" s="27" t="s">
        <v>167</v>
      </c>
      <c r="D45" t="str">
        <f>VLOOKUP(A:A,Sheet1!B:E,3,0)</f>
        <v>C1</v>
      </c>
    </row>
    <row r="46" ht="13.5" spans="1:4">
      <c r="A46" s="27">
        <v>587</v>
      </c>
      <c r="B46" s="27" t="s">
        <v>186</v>
      </c>
      <c r="C46" s="27" t="s">
        <v>44</v>
      </c>
      <c r="D46" t="str">
        <f>VLOOKUP(A:A,Sheet1!B:E,3,0)</f>
        <v>B2</v>
      </c>
    </row>
    <row r="47" ht="13.5" spans="1:4">
      <c r="A47" s="27">
        <v>591</v>
      </c>
      <c r="B47" s="27" t="s">
        <v>187</v>
      </c>
      <c r="C47" s="27" t="s">
        <v>148</v>
      </c>
      <c r="D47" t="str">
        <f>VLOOKUP(A:A,Sheet1!B:E,3,0)</f>
        <v>B2</v>
      </c>
    </row>
    <row r="48" ht="13.5" spans="1:4">
      <c r="A48" s="27">
        <v>707</v>
      </c>
      <c r="B48" s="27" t="s">
        <v>188</v>
      </c>
      <c r="C48" s="27" t="s">
        <v>17</v>
      </c>
      <c r="D48" t="str">
        <f>VLOOKUP(A:A,Sheet1!B:E,3,0)</f>
        <v>A2</v>
      </c>
    </row>
    <row r="49" ht="13.5" spans="1:4">
      <c r="A49" s="27">
        <v>598</v>
      </c>
      <c r="B49" s="27" t="s">
        <v>189</v>
      </c>
      <c r="C49" s="27" t="s">
        <v>17</v>
      </c>
      <c r="D49" t="str">
        <f>VLOOKUP(A:A,Sheet1!B:E,3,0)</f>
        <v>B1</v>
      </c>
    </row>
    <row r="50" ht="13.5" spans="1:4">
      <c r="A50" s="27">
        <v>704</v>
      </c>
      <c r="B50" s="27" t="s">
        <v>190</v>
      </c>
      <c r="C50" s="27" t="s">
        <v>44</v>
      </c>
      <c r="D50" t="str">
        <f>VLOOKUP(A:A,Sheet1!B:E,3,0)</f>
        <v>B2</v>
      </c>
    </row>
    <row r="51" ht="13.5" spans="1:4">
      <c r="A51" s="27">
        <v>706</v>
      </c>
      <c r="B51" s="27" t="s">
        <v>191</v>
      </c>
      <c r="C51" s="27" t="s">
        <v>44</v>
      </c>
      <c r="D51" t="str">
        <f>VLOOKUP(A:A,Sheet1!B:E,3,0)</f>
        <v>C1</v>
      </c>
    </row>
    <row r="52" ht="13.5" spans="1:4">
      <c r="A52" s="27">
        <v>710</v>
      </c>
      <c r="B52" s="27" t="s">
        <v>192</v>
      </c>
      <c r="C52" s="27" t="s">
        <v>44</v>
      </c>
      <c r="D52" t="str">
        <f>VLOOKUP(A:A,Sheet1!B:E,3,0)</f>
        <v>C1</v>
      </c>
    </row>
    <row r="53" ht="13.5" spans="1:4">
      <c r="A53" s="27">
        <v>709</v>
      </c>
      <c r="B53" s="27" t="s">
        <v>193</v>
      </c>
      <c r="C53" s="27" t="s">
        <v>19</v>
      </c>
      <c r="D53" t="str">
        <f>VLOOKUP(A:A,Sheet1!B:E,3,0)</f>
        <v>A3</v>
      </c>
    </row>
    <row r="54" ht="13.5" spans="1:4">
      <c r="A54" s="27">
        <v>713</v>
      </c>
      <c r="B54" s="27" t="s">
        <v>194</v>
      </c>
      <c r="C54" s="27" t="s">
        <v>44</v>
      </c>
      <c r="D54" t="str">
        <f>VLOOKUP(A:A,Sheet1!B:E,3,0)</f>
        <v>C1</v>
      </c>
    </row>
    <row r="55" ht="13.5" spans="1:4">
      <c r="A55" s="27">
        <v>712</v>
      </c>
      <c r="B55" s="27" t="s">
        <v>195</v>
      </c>
      <c r="C55" s="27" t="s">
        <v>17</v>
      </c>
      <c r="D55" t="str">
        <f>VLOOKUP(A:A,Sheet1!B:E,3,0)</f>
        <v>A2</v>
      </c>
    </row>
    <row r="56" ht="13.5" spans="1:4">
      <c r="A56" s="27">
        <v>716</v>
      </c>
      <c r="B56" s="27" t="s">
        <v>196</v>
      </c>
      <c r="C56" s="27" t="s">
        <v>167</v>
      </c>
      <c r="D56" t="str">
        <f>VLOOKUP(A:A,Sheet1!B:E,3,0)</f>
        <v>B1</v>
      </c>
    </row>
    <row r="57" ht="13.5" spans="1:4">
      <c r="A57" s="27">
        <v>721</v>
      </c>
      <c r="B57" s="27" t="s">
        <v>197</v>
      </c>
      <c r="C57" s="27" t="s">
        <v>148</v>
      </c>
      <c r="D57" t="str">
        <f>VLOOKUP(A:A,Sheet1!B:E,3,0)</f>
        <v>B1</v>
      </c>
    </row>
    <row r="58" ht="13.5" spans="1:4">
      <c r="A58" s="27">
        <v>717</v>
      </c>
      <c r="B58" s="27" t="s">
        <v>198</v>
      </c>
      <c r="C58" s="27" t="s">
        <v>167</v>
      </c>
      <c r="D58" t="str">
        <f>VLOOKUP(A:A,Sheet1!B:E,3,0)</f>
        <v>B2</v>
      </c>
    </row>
    <row r="59" ht="13.5" spans="1:4">
      <c r="A59" s="27">
        <v>720</v>
      </c>
      <c r="B59" s="27" t="s">
        <v>199</v>
      </c>
      <c r="C59" s="27" t="s">
        <v>167</v>
      </c>
      <c r="D59" t="str">
        <f>VLOOKUP(A:A,Sheet1!B:E,3,0)</f>
        <v>B2</v>
      </c>
    </row>
    <row r="60" ht="13.5" spans="1:4">
      <c r="A60" s="27">
        <v>723</v>
      </c>
      <c r="B60" s="27" t="s">
        <v>200</v>
      </c>
      <c r="C60" s="27" t="s">
        <v>14</v>
      </c>
      <c r="D60" t="str">
        <f>VLOOKUP(A:A,Sheet1!B:E,3,0)</f>
        <v>B2</v>
      </c>
    </row>
    <row r="61" ht="13.5" spans="1:4">
      <c r="A61" s="27">
        <v>746</v>
      </c>
      <c r="B61" s="27" t="s">
        <v>201</v>
      </c>
      <c r="C61" s="27" t="s">
        <v>167</v>
      </c>
      <c r="D61" t="str">
        <f>VLOOKUP(A:A,Sheet1!B:E,3,0)</f>
        <v>A3</v>
      </c>
    </row>
    <row r="62" ht="13.5" spans="1:4">
      <c r="A62" s="27">
        <v>724</v>
      </c>
      <c r="B62" s="27" t="s">
        <v>202</v>
      </c>
      <c r="C62" s="27" t="s">
        <v>17</v>
      </c>
      <c r="D62" t="str">
        <f>VLOOKUP(A:A,Sheet1!B:E,3,0)</f>
        <v>A3</v>
      </c>
    </row>
    <row r="63" ht="13.5" spans="1:4">
      <c r="A63" s="27">
        <v>726</v>
      </c>
      <c r="B63" s="27" t="s">
        <v>203</v>
      </c>
      <c r="C63" s="27" t="s">
        <v>19</v>
      </c>
      <c r="D63" t="str">
        <f>VLOOKUP(A:A,Sheet1!B:E,3,0)</f>
        <v>A3</v>
      </c>
    </row>
    <row r="64" ht="13.5" spans="1:4">
      <c r="A64" s="27">
        <v>727</v>
      </c>
      <c r="B64" s="27" t="s">
        <v>204</v>
      </c>
      <c r="C64" s="27" t="s">
        <v>19</v>
      </c>
      <c r="D64" t="str">
        <f>VLOOKUP(A:A,Sheet1!B:E,3,0)</f>
        <v>B2</v>
      </c>
    </row>
    <row r="65" ht="13.5" spans="1:4">
      <c r="A65" s="27">
        <v>732</v>
      </c>
      <c r="B65" s="27" t="s">
        <v>205</v>
      </c>
      <c r="C65" s="27" t="s">
        <v>148</v>
      </c>
      <c r="D65" t="str">
        <f>VLOOKUP(A:A,Sheet1!B:E,3,0)</f>
        <v>C1</v>
      </c>
    </row>
    <row r="66" ht="13.5" spans="1:4">
      <c r="A66" s="27">
        <v>730</v>
      </c>
      <c r="B66" s="27" t="s">
        <v>206</v>
      </c>
      <c r="C66" s="27" t="s">
        <v>19</v>
      </c>
      <c r="D66" t="str">
        <f>VLOOKUP(A:A,Sheet1!B:E,3,0)</f>
        <v>A2</v>
      </c>
    </row>
    <row r="67" ht="13.5" spans="1:4">
      <c r="A67" s="27">
        <v>737</v>
      </c>
      <c r="B67" s="27" t="s">
        <v>207</v>
      </c>
      <c r="C67" s="27" t="s">
        <v>17</v>
      </c>
      <c r="D67" t="str">
        <f>VLOOKUP(A:A,Sheet1!B:E,3,0)</f>
        <v>B1</v>
      </c>
    </row>
    <row r="68" ht="13.5" spans="1:4">
      <c r="A68" s="27">
        <v>738</v>
      </c>
      <c r="B68" s="27" t="s">
        <v>208</v>
      </c>
      <c r="C68" s="27" t="s">
        <v>44</v>
      </c>
      <c r="D68" t="str">
        <f>VLOOKUP(A:A,Sheet1!B:E,3,0)</f>
        <v>C1</v>
      </c>
    </row>
    <row r="69" ht="13.5" spans="1:4">
      <c r="A69" s="27">
        <v>740</v>
      </c>
      <c r="B69" s="27" t="s">
        <v>209</v>
      </c>
      <c r="C69" s="27" t="s">
        <v>17</v>
      </c>
      <c r="D69" t="str">
        <f>VLOOKUP(A:A,Sheet1!B:E,3,0)</f>
        <v>C1</v>
      </c>
    </row>
    <row r="70" ht="13.5" spans="1:4">
      <c r="A70" s="27">
        <v>741</v>
      </c>
      <c r="B70" s="27" t="s">
        <v>210</v>
      </c>
      <c r="C70" s="27" t="s">
        <v>14</v>
      </c>
      <c r="D70" t="str">
        <f>VLOOKUP(A:A,Sheet1!B:E,3,0)</f>
        <v>C2</v>
      </c>
    </row>
    <row r="71" ht="13.5" spans="1:4">
      <c r="A71" s="27">
        <v>743</v>
      </c>
      <c r="B71" s="27" t="s">
        <v>211</v>
      </c>
      <c r="C71" s="27" t="s">
        <v>17</v>
      </c>
      <c r="D71" t="str">
        <f>VLOOKUP(A:A,Sheet1!B:E,3,0)</f>
        <v>B1</v>
      </c>
    </row>
    <row r="72" ht="13.5" spans="1:4">
      <c r="A72" s="27">
        <v>742</v>
      </c>
      <c r="B72" s="27" t="s">
        <v>212</v>
      </c>
      <c r="C72" s="27" t="s">
        <v>14</v>
      </c>
      <c r="D72" t="str">
        <f>VLOOKUP(A:A,Sheet1!B:E,3,0)</f>
        <v>A3</v>
      </c>
    </row>
    <row r="73" ht="13.5" spans="1:4">
      <c r="A73" s="27">
        <v>347</v>
      </c>
      <c r="B73" s="27" t="s">
        <v>213</v>
      </c>
      <c r="C73" s="27" t="s">
        <v>19</v>
      </c>
      <c r="D73" t="str">
        <f>VLOOKUP(A:A,Sheet1!B:E,3,0)</f>
        <v>B2</v>
      </c>
    </row>
    <row r="74" ht="13.5" spans="1:4">
      <c r="A74" s="27">
        <v>733</v>
      </c>
      <c r="B74" s="27" t="s">
        <v>214</v>
      </c>
      <c r="C74" s="27" t="s">
        <v>17</v>
      </c>
      <c r="D74" t="str">
        <f>VLOOKUP(A:A,Sheet1!B:E,3,0)</f>
        <v>C1</v>
      </c>
    </row>
    <row r="75" ht="13.5" spans="1:4">
      <c r="A75" s="27">
        <v>744</v>
      </c>
      <c r="B75" s="27" t="s">
        <v>215</v>
      </c>
      <c r="C75" s="27" t="s">
        <v>14</v>
      </c>
      <c r="D75" t="str">
        <f>VLOOKUP(A:A,Sheet1!B:E,3,0)</f>
        <v>A3</v>
      </c>
    </row>
    <row r="76" ht="13.5" spans="1:4">
      <c r="A76" s="27">
        <v>745</v>
      </c>
      <c r="B76" s="27" t="s">
        <v>216</v>
      </c>
      <c r="C76" s="27" t="s">
        <v>19</v>
      </c>
      <c r="D76" t="str">
        <f>VLOOKUP(A:A,Sheet1!B:E,3,0)</f>
        <v>B2</v>
      </c>
    </row>
    <row r="77" ht="13.5" spans="1:4">
      <c r="A77" s="27">
        <v>718</v>
      </c>
      <c r="B77" s="27" t="s">
        <v>217</v>
      </c>
      <c r="C77" s="27" t="s">
        <v>14</v>
      </c>
      <c r="D77" t="str">
        <f>VLOOKUP(A:A,Sheet1!B:E,3,0)</f>
        <v>C2</v>
      </c>
    </row>
    <row r="78" ht="13.5" spans="1:4">
      <c r="A78" s="27">
        <v>747</v>
      </c>
      <c r="B78" s="27" t="s">
        <v>218</v>
      </c>
      <c r="C78" s="27" t="s">
        <v>14</v>
      </c>
      <c r="D78" t="str">
        <f>VLOOKUP(A:A,Sheet1!B:E,3,0)</f>
        <v>A3</v>
      </c>
    </row>
    <row r="79" ht="13.5" spans="1:4">
      <c r="A79" s="27">
        <v>748</v>
      </c>
      <c r="B79" s="27" t="s">
        <v>219</v>
      </c>
      <c r="C79" s="27" t="s">
        <v>167</v>
      </c>
      <c r="D79" t="str">
        <f>VLOOKUP(A:A,Sheet1!B:E,3,0)</f>
        <v>B1</v>
      </c>
    </row>
    <row r="80" ht="13.5" spans="1:4">
      <c r="A80" s="27">
        <v>750</v>
      </c>
      <c r="B80" s="27" t="s">
        <v>220</v>
      </c>
      <c r="C80" s="27" t="s">
        <v>17</v>
      </c>
      <c r="D80" t="str">
        <f>VLOOKUP(A:A,Sheet1!B:E,3,0)</f>
        <v>A1</v>
      </c>
    </row>
    <row r="81" ht="13.5" spans="1:4">
      <c r="A81" s="27">
        <v>752</v>
      </c>
      <c r="B81" s="27" t="s">
        <v>221</v>
      </c>
      <c r="C81" s="27" t="s">
        <v>19</v>
      </c>
      <c r="D81" t="str">
        <f>VLOOKUP(A:A,Sheet1!B:E,3,0)</f>
        <v>C1</v>
      </c>
    </row>
    <row r="82" ht="13.5" spans="1:4">
      <c r="A82" s="27">
        <v>753</v>
      </c>
      <c r="B82" s="27" t="s">
        <v>222</v>
      </c>
      <c r="C82" s="27" t="s">
        <v>17</v>
      </c>
      <c r="D82" t="str">
        <f>VLOOKUP(A:A,Sheet1!B:E,3,0)</f>
        <v>C2</v>
      </c>
    </row>
    <row r="83" ht="13.5" spans="1:4">
      <c r="A83" s="27">
        <v>754</v>
      </c>
      <c r="B83" s="27" t="s">
        <v>223</v>
      </c>
      <c r="C83" s="27" t="s">
        <v>44</v>
      </c>
      <c r="D83" t="str">
        <f>VLOOKUP(A:A,Sheet1!B:E,3,0)</f>
        <v>A3</v>
      </c>
    </row>
    <row r="84" ht="13.5" spans="1:4">
      <c r="A84" s="27">
        <v>101453</v>
      </c>
      <c r="B84" s="27" t="s">
        <v>224</v>
      </c>
      <c r="C84" s="27" t="s">
        <v>44</v>
      </c>
      <c r="D84" t="str">
        <f>VLOOKUP(A:A,Sheet1!B:E,3,0)</f>
        <v>B1</v>
      </c>
    </row>
    <row r="85" ht="13.5" spans="1:4">
      <c r="A85" s="27">
        <v>102479</v>
      </c>
      <c r="B85" s="27" t="s">
        <v>225</v>
      </c>
      <c r="C85" s="27" t="s">
        <v>14</v>
      </c>
      <c r="D85" t="str">
        <f>VLOOKUP(A:A,Sheet1!B:E,3,0)</f>
        <v>B2</v>
      </c>
    </row>
    <row r="86" ht="13.5" spans="1:4">
      <c r="A86" s="27">
        <v>102478</v>
      </c>
      <c r="B86" s="27" t="s">
        <v>226</v>
      </c>
      <c r="C86" s="27" t="s">
        <v>14</v>
      </c>
      <c r="D86" t="str">
        <f>VLOOKUP(A:A,Sheet1!B:E,3,0)</f>
        <v>C2</v>
      </c>
    </row>
    <row r="87" ht="13.5" spans="1:4">
      <c r="A87" s="27">
        <v>102567</v>
      </c>
      <c r="B87" s="27" t="s">
        <v>227</v>
      </c>
      <c r="C87" s="27" t="s">
        <v>157</v>
      </c>
      <c r="D87" t="str">
        <f>VLOOKUP(A:A,Sheet1!B:E,3,0)</f>
        <v>C1</v>
      </c>
    </row>
    <row r="88" ht="13.5" spans="1:4">
      <c r="A88" s="27">
        <v>102564</v>
      </c>
      <c r="B88" s="27" t="s">
        <v>228</v>
      </c>
      <c r="C88" s="27" t="s">
        <v>148</v>
      </c>
      <c r="D88" t="str">
        <f>VLOOKUP(A:A,Sheet1!B:E,3,0)</f>
        <v>C1</v>
      </c>
    </row>
    <row r="89" ht="13.5" spans="1:4">
      <c r="A89" s="27">
        <v>102565</v>
      </c>
      <c r="B89" s="27" t="s">
        <v>229</v>
      </c>
      <c r="C89" s="27" t="s">
        <v>19</v>
      </c>
      <c r="D89" t="str">
        <f>VLOOKUP(A:A,Sheet1!B:E,3,0)</f>
        <v>B1</v>
      </c>
    </row>
    <row r="90" ht="13.5" spans="1:4">
      <c r="A90" s="27">
        <v>102934</v>
      </c>
      <c r="B90" s="27" t="s">
        <v>230</v>
      </c>
      <c r="C90" s="27" t="s">
        <v>19</v>
      </c>
      <c r="D90" t="str">
        <f>VLOOKUP(A:A,Sheet1!B:E,3,0)</f>
        <v>A3</v>
      </c>
    </row>
    <row r="91" ht="13.5" spans="1:4">
      <c r="A91" s="27">
        <v>102935</v>
      </c>
      <c r="B91" s="27" t="s">
        <v>231</v>
      </c>
      <c r="C91" s="27" t="s">
        <v>14</v>
      </c>
      <c r="D91" t="str">
        <f>VLOOKUP(A:A,Sheet1!B:E,3,0)</f>
        <v>B2</v>
      </c>
    </row>
    <row r="92" ht="13.5" spans="1:4">
      <c r="A92" s="27">
        <v>103198</v>
      </c>
      <c r="B92" s="27" t="s">
        <v>232</v>
      </c>
      <c r="C92" s="27" t="s">
        <v>19</v>
      </c>
      <c r="D92" t="str">
        <f>VLOOKUP(A:A,Sheet1!B:E,3,0)</f>
        <v>B1</v>
      </c>
    </row>
    <row r="93" ht="13.5" spans="1:4">
      <c r="A93" s="27">
        <v>103199</v>
      </c>
      <c r="B93" s="27" t="s">
        <v>233</v>
      </c>
      <c r="C93" s="27" t="s">
        <v>19</v>
      </c>
      <c r="D93" t="str">
        <f>VLOOKUP(A:A,Sheet1!B:E,3,0)</f>
        <v>B1</v>
      </c>
    </row>
    <row r="94" ht="13.5" spans="1:4">
      <c r="A94" s="27">
        <v>103639</v>
      </c>
      <c r="B94" s="27" t="s">
        <v>234</v>
      </c>
      <c r="C94" s="27" t="s">
        <v>17</v>
      </c>
      <c r="D94" t="str">
        <f>VLOOKUP(A:A,Sheet1!B:E,3,0)</f>
        <v>B1</v>
      </c>
    </row>
    <row r="95" spans="1:4">
      <c r="A95" s="19">
        <v>104838</v>
      </c>
      <c r="B95" s="19" t="s">
        <v>235</v>
      </c>
      <c r="C95" s="19" t="s">
        <v>44</v>
      </c>
      <c r="D95" t="str">
        <f>VLOOKUP(A:A,Sheet1!B:E,3,0)</f>
        <v>C2</v>
      </c>
    </row>
    <row r="96" spans="1:4">
      <c r="A96" s="19">
        <v>104533</v>
      </c>
      <c r="B96" s="19" t="s">
        <v>236</v>
      </c>
      <c r="C96" s="19" t="s">
        <v>44</v>
      </c>
      <c r="D96" t="str">
        <f>VLOOKUP(A:A,Sheet1!B:E,3,0)</f>
        <v>C1</v>
      </c>
    </row>
    <row r="97" spans="1:4">
      <c r="A97" s="19">
        <v>104429</v>
      </c>
      <c r="B97" s="19" t="s">
        <v>237</v>
      </c>
      <c r="C97" s="19" t="s">
        <v>19</v>
      </c>
      <c r="D97" t="str">
        <f>VLOOKUP(A:A,Sheet1!B:E,3,0)</f>
        <v>C1</v>
      </c>
    </row>
    <row r="98" spans="1:4">
      <c r="A98" s="19">
        <v>104430</v>
      </c>
      <c r="B98" s="19" t="s">
        <v>238</v>
      </c>
      <c r="C98" s="19" t="s">
        <v>17</v>
      </c>
      <c r="D98" t="str">
        <f>VLOOKUP(A:A,Sheet1!B:E,3,0)</f>
        <v>C2</v>
      </c>
    </row>
    <row r="99" spans="1:4">
      <c r="A99" s="19">
        <v>104428</v>
      </c>
      <c r="B99" s="19" t="s">
        <v>239</v>
      </c>
      <c r="C99" s="19" t="s">
        <v>44</v>
      </c>
      <c r="D99" t="str">
        <f>VLOOKUP(A:A,Sheet1!B:E,3,0)</f>
        <v>B2</v>
      </c>
    </row>
    <row r="100" spans="1:4">
      <c r="A100" s="19">
        <v>105267</v>
      </c>
      <c r="B100" s="19" t="s">
        <v>97</v>
      </c>
      <c r="C100" s="19" t="s">
        <v>19</v>
      </c>
      <c r="D100" t="str">
        <f>VLOOKUP(A:A,Sheet1!B:E,3,0)</f>
        <v>B2</v>
      </c>
    </row>
    <row r="101" spans="1:4">
      <c r="A101" s="19">
        <v>105396</v>
      </c>
      <c r="B101" s="19" t="s">
        <v>240</v>
      </c>
      <c r="C101" s="19" t="s">
        <v>17</v>
      </c>
      <c r="D101" t="str">
        <f>VLOOKUP(A:A,Sheet1!B:E,3,0)</f>
        <v>C2</v>
      </c>
    </row>
    <row r="102" spans="1:4">
      <c r="A102" s="18">
        <v>105751</v>
      </c>
      <c r="B102" s="29" t="s">
        <v>241</v>
      </c>
      <c r="C102" s="19" t="s">
        <v>17</v>
      </c>
      <c r="D102" t="str">
        <f>VLOOKUP(A:A,Sheet1!B:E,3,0)</f>
        <v>B2</v>
      </c>
    </row>
    <row r="103" spans="1:4">
      <c r="A103" s="18">
        <v>105910</v>
      </c>
      <c r="B103" s="29" t="s">
        <v>126</v>
      </c>
      <c r="C103" s="19" t="s">
        <v>17</v>
      </c>
      <c r="D103" t="str">
        <f>VLOOKUP(A:A,Sheet1!B:E,3,0)</f>
        <v>C2</v>
      </c>
    </row>
    <row r="104" spans="1:4">
      <c r="A104" s="18">
        <v>106066</v>
      </c>
      <c r="B104" s="29" t="s">
        <v>242</v>
      </c>
      <c r="C104" s="19" t="s">
        <v>138</v>
      </c>
      <c r="D104" t="str">
        <f>VLOOKUP(A:A,Sheet1!B:E,3,0)</f>
        <v>B2</v>
      </c>
    </row>
    <row r="105" spans="1:4">
      <c r="A105" s="30">
        <v>106569</v>
      </c>
      <c r="B105" s="30" t="s">
        <v>133</v>
      </c>
      <c r="C105" s="19" t="s">
        <v>19</v>
      </c>
      <c r="D105" t="str">
        <f>VLOOKUP(A:A,Sheet1!B:E,3,0)</f>
        <v>C2</v>
      </c>
    </row>
    <row r="106" spans="1:4">
      <c r="A106" s="31">
        <v>106485</v>
      </c>
      <c r="B106" s="31" t="s">
        <v>243</v>
      </c>
      <c r="C106" s="32" t="s">
        <v>17</v>
      </c>
      <c r="D106" t="str">
        <f>VLOOKUP(A:A,Sheet1!B:E,3,0)</f>
        <v>C2</v>
      </c>
    </row>
    <row r="107" spans="1:4">
      <c r="A107" s="30">
        <v>106399</v>
      </c>
      <c r="B107" s="30" t="s">
        <v>244</v>
      </c>
      <c r="C107" s="19" t="s">
        <v>19</v>
      </c>
      <c r="D107" t="str">
        <f>VLOOKUP(A:A,Sheet1!B:E,3,0)</f>
        <v>C2</v>
      </c>
    </row>
    <row r="108" spans="1:4">
      <c r="A108" s="30">
        <v>106568</v>
      </c>
      <c r="B108" s="30" t="s">
        <v>128</v>
      </c>
      <c r="C108" s="19" t="s">
        <v>17</v>
      </c>
      <c r="D108" t="str">
        <f>VLOOKUP(A:A,Sheet1!B:E,3,0)</f>
        <v>C2</v>
      </c>
    </row>
    <row r="109" spans="1:4">
      <c r="A109" s="33">
        <v>106865</v>
      </c>
      <c r="B109" s="34" t="s">
        <v>245</v>
      </c>
      <c r="C109" s="33" t="s">
        <v>19</v>
      </c>
      <c r="D109" t="str">
        <f>VLOOKUP(A:A,Sheet1!B:E,3,0)</f>
        <v>C2</v>
      </c>
    </row>
    <row r="110" spans="1:4">
      <c r="A110" s="18">
        <v>107658</v>
      </c>
      <c r="B110" s="29" t="s">
        <v>246</v>
      </c>
      <c r="C110" s="18" t="s">
        <v>19</v>
      </c>
      <c r="D110" t="str">
        <f>VLOOKUP(A:A,Sheet1!B:E,3,0)</f>
        <v>C2</v>
      </c>
    </row>
    <row r="111" spans="1:4">
      <c r="A111" s="33">
        <v>107829</v>
      </c>
      <c r="B111" s="34" t="s">
        <v>247</v>
      </c>
      <c r="C111" s="33" t="s">
        <v>14</v>
      </c>
      <c r="D111" t="str">
        <f>VLOOKUP(A:A,Sheet1!B:E,3,0)</f>
        <v>C2</v>
      </c>
    </row>
    <row r="112" spans="1:4">
      <c r="A112" s="18">
        <v>107728</v>
      </c>
      <c r="B112" s="29" t="s">
        <v>117</v>
      </c>
      <c r="C112" s="18" t="s">
        <v>167</v>
      </c>
      <c r="D112" t="str">
        <f>VLOOKUP(A:A,Sheet1!B:E,3,0)</f>
        <v>C2</v>
      </c>
    </row>
    <row r="113" spans="1:4">
      <c r="A113" s="33">
        <v>108277</v>
      </c>
      <c r="B113" s="34" t="s">
        <v>134</v>
      </c>
      <c r="C113" s="35" t="s">
        <v>19</v>
      </c>
      <c r="D113" t="str">
        <f>VLOOKUP(A:A,Sheet1!B:E,3,0)</f>
        <v>C2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tabSelected="1" workbookViewId="0">
      <selection activeCell="H4" sqref="H4"/>
    </sheetView>
  </sheetViews>
  <sheetFormatPr defaultColWidth="7" defaultRowHeight="22" customHeight="1" outlineLevelCol="4"/>
  <cols>
    <col min="1" max="1" width="7.75" style="11" customWidth="1"/>
    <col min="2" max="2" width="10.25" style="11" customWidth="1"/>
    <col min="3" max="3" width="13.75" style="11" customWidth="1"/>
    <col min="4" max="4" width="38.625" style="12" customWidth="1"/>
    <col min="5" max="5" width="9.75" style="9" customWidth="1"/>
    <col min="6" max="16377" width="7" style="9" customWidth="1"/>
    <col min="16378" max="16384" width="7" style="9"/>
  </cols>
  <sheetData>
    <row r="1" s="9" customFormat="1" customHeight="1" spans="1:5">
      <c r="A1" s="13" t="s">
        <v>0</v>
      </c>
      <c r="B1" s="13" t="s">
        <v>1</v>
      </c>
      <c r="C1" s="13" t="s">
        <v>2</v>
      </c>
      <c r="D1" s="14" t="s">
        <v>4</v>
      </c>
      <c r="E1" s="15" t="s">
        <v>7</v>
      </c>
    </row>
    <row r="2" customHeight="1" spans="1:5">
      <c r="A2" s="16">
        <v>1</v>
      </c>
      <c r="B2" s="16">
        <v>582</v>
      </c>
      <c r="C2" s="16" t="s">
        <v>19</v>
      </c>
      <c r="D2" s="17" t="s">
        <v>20</v>
      </c>
      <c r="E2" s="15">
        <v>8000</v>
      </c>
    </row>
    <row r="3" customHeight="1" spans="1:5">
      <c r="A3" s="16">
        <v>2</v>
      </c>
      <c r="B3" s="16">
        <v>343</v>
      </c>
      <c r="C3" s="16" t="s">
        <v>19</v>
      </c>
      <c r="D3" s="17" t="s">
        <v>26</v>
      </c>
      <c r="E3" s="15">
        <v>9500</v>
      </c>
    </row>
    <row r="4" customHeight="1" spans="1:5">
      <c r="A4" s="16">
        <v>3</v>
      </c>
      <c r="B4" s="16">
        <v>365</v>
      </c>
      <c r="C4" s="16" t="s">
        <v>19</v>
      </c>
      <c r="D4" s="17" t="s">
        <v>27</v>
      </c>
      <c r="E4" s="15">
        <v>4500</v>
      </c>
    </row>
    <row r="5" customHeight="1" spans="1:5">
      <c r="A5" s="16">
        <v>4</v>
      </c>
      <c r="B5" s="16">
        <v>585</v>
      </c>
      <c r="C5" s="16" t="s">
        <v>19</v>
      </c>
      <c r="D5" s="17" t="s">
        <v>28</v>
      </c>
      <c r="E5" s="15">
        <v>4700</v>
      </c>
    </row>
    <row r="6" customHeight="1" spans="1:5">
      <c r="A6" s="16">
        <v>5</v>
      </c>
      <c r="B6" s="16">
        <v>730</v>
      </c>
      <c r="C6" s="16" t="s">
        <v>19</v>
      </c>
      <c r="D6" s="17" t="s">
        <v>29</v>
      </c>
      <c r="E6" s="15">
        <v>6291</v>
      </c>
    </row>
    <row r="7" customHeight="1" spans="1:5">
      <c r="A7" s="16">
        <v>6</v>
      </c>
      <c r="B7" s="16">
        <v>357</v>
      </c>
      <c r="C7" s="16" t="s">
        <v>19</v>
      </c>
      <c r="D7" s="17" t="s">
        <v>46</v>
      </c>
      <c r="E7" s="15">
        <v>3319</v>
      </c>
    </row>
    <row r="8" customHeight="1" spans="1:5">
      <c r="A8" s="16">
        <v>7</v>
      </c>
      <c r="B8" s="16">
        <v>379</v>
      </c>
      <c r="C8" s="16" t="s">
        <v>19</v>
      </c>
      <c r="D8" s="17" t="s">
        <v>47</v>
      </c>
      <c r="E8" s="15">
        <v>3407</v>
      </c>
    </row>
    <row r="9" customHeight="1" spans="1:5">
      <c r="A9" s="16">
        <v>8</v>
      </c>
      <c r="B9" s="16">
        <v>513</v>
      </c>
      <c r="C9" s="16" t="s">
        <v>19</v>
      </c>
      <c r="D9" s="17" t="s">
        <v>48</v>
      </c>
      <c r="E9" s="15">
        <v>6129</v>
      </c>
    </row>
    <row r="10" customHeight="1" spans="1:5">
      <c r="A10" s="16">
        <v>9</v>
      </c>
      <c r="B10" s="16">
        <v>581</v>
      </c>
      <c r="C10" s="16" t="s">
        <v>19</v>
      </c>
      <c r="D10" s="17" t="s">
        <v>49</v>
      </c>
      <c r="E10" s="15">
        <v>5081</v>
      </c>
    </row>
    <row r="11" customHeight="1" spans="1:5">
      <c r="A11" s="16">
        <v>10</v>
      </c>
      <c r="B11" s="16">
        <v>709</v>
      </c>
      <c r="C11" s="16" t="s">
        <v>19</v>
      </c>
      <c r="D11" s="17" t="s">
        <v>50</v>
      </c>
      <c r="E11" s="15">
        <v>6549</v>
      </c>
    </row>
    <row r="12" customHeight="1" spans="1:5">
      <c r="A12" s="16">
        <v>11</v>
      </c>
      <c r="B12" s="16">
        <v>726</v>
      </c>
      <c r="C12" s="16" t="s">
        <v>19</v>
      </c>
      <c r="D12" s="17" t="s">
        <v>51</v>
      </c>
      <c r="E12" s="15">
        <v>5079</v>
      </c>
    </row>
    <row r="13" customHeight="1" spans="1:5">
      <c r="A13" s="16">
        <v>12</v>
      </c>
      <c r="B13" s="16">
        <v>102934</v>
      </c>
      <c r="C13" s="16" t="s">
        <v>19</v>
      </c>
      <c r="D13" s="17" t="s">
        <v>52</v>
      </c>
      <c r="E13" s="15">
        <v>6321</v>
      </c>
    </row>
    <row r="14" customHeight="1" spans="1:5">
      <c r="A14" s="16">
        <v>13</v>
      </c>
      <c r="B14" s="16">
        <v>311</v>
      </c>
      <c r="C14" s="16" t="s">
        <v>19</v>
      </c>
      <c r="D14" s="17" t="s">
        <v>72</v>
      </c>
      <c r="E14" s="15">
        <v>2213</v>
      </c>
    </row>
    <row r="15" customHeight="1" spans="1:5">
      <c r="A15" s="16">
        <v>14</v>
      </c>
      <c r="B15" s="16">
        <v>359</v>
      </c>
      <c r="C15" s="16" t="s">
        <v>19</v>
      </c>
      <c r="D15" s="17" t="s">
        <v>73</v>
      </c>
      <c r="E15" s="15">
        <v>2700</v>
      </c>
    </row>
    <row r="16" customHeight="1" spans="1:5">
      <c r="A16" s="16">
        <v>15</v>
      </c>
      <c r="B16" s="16">
        <v>102565</v>
      </c>
      <c r="C16" s="16" t="s">
        <v>19</v>
      </c>
      <c r="D16" s="17" t="s">
        <v>74</v>
      </c>
      <c r="E16" s="15">
        <v>3485</v>
      </c>
    </row>
    <row r="17" customHeight="1" spans="1:5">
      <c r="A17" s="16">
        <v>16</v>
      </c>
      <c r="B17" s="16">
        <v>103198</v>
      </c>
      <c r="C17" s="16" t="s">
        <v>19</v>
      </c>
      <c r="D17" s="17" t="s">
        <v>75</v>
      </c>
      <c r="E17" s="15">
        <v>3036</v>
      </c>
    </row>
    <row r="18" customHeight="1" spans="1:5">
      <c r="A18" s="16">
        <v>17</v>
      </c>
      <c r="B18" s="16">
        <v>103199</v>
      </c>
      <c r="C18" s="16" t="s">
        <v>19</v>
      </c>
      <c r="D18" s="17" t="s">
        <v>76</v>
      </c>
      <c r="E18" s="15">
        <v>3163</v>
      </c>
    </row>
    <row r="19" customHeight="1" spans="1:5">
      <c r="A19" s="16">
        <v>18</v>
      </c>
      <c r="B19" s="16">
        <v>339</v>
      </c>
      <c r="C19" s="16" t="s">
        <v>19</v>
      </c>
      <c r="D19" s="17" t="s">
        <v>92</v>
      </c>
      <c r="E19" s="15">
        <v>2140</v>
      </c>
    </row>
    <row r="20" customHeight="1" spans="1:5">
      <c r="A20" s="16">
        <v>19</v>
      </c>
      <c r="B20" s="16">
        <v>347</v>
      </c>
      <c r="C20" s="16" t="s">
        <v>19</v>
      </c>
      <c r="D20" s="17" t="s">
        <v>93</v>
      </c>
      <c r="E20" s="15">
        <v>1600</v>
      </c>
    </row>
    <row r="21" customHeight="1" spans="1:5">
      <c r="A21" s="16">
        <v>20</v>
      </c>
      <c r="B21" s="16">
        <v>570</v>
      </c>
      <c r="C21" s="16" t="s">
        <v>19</v>
      </c>
      <c r="D21" s="17" t="s">
        <v>94</v>
      </c>
      <c r="E21" s="15">
        <v>1600</v>
      </c>
    </row>
    <row r="22" customHeight="1" spans="1:5">
      <c r="A22" s="16">
        <v>21</v>
      </c>
      <c r="B22" s="16">
        <v>727</v>
      </c>
      <c r="C22" s="16" t="s">
        <v>19</v>
      </c>
      <c r="D22" s="17" t="s">
        <v>95</v>
      </c>
      <c r="E22" s="15">
        <v>1600</v>
      </c>
    </row>
    <row r="23" customHeight="1" spans="1:5">
      <c r="A23" s="16">
        <v>22</v>
      </c>
      <c r="B23" s="16">
        <v>745</v>
      </c>
      <c r="C23" s="16" t="s">
        <v>19</v>
      </c>
      <c r="D23" s="17" t="s">
        <v>96</v>
      </c>
      <c r="E23" s="15">
        <v>2985</v>
      </c>
    </row>
    <row r="24" customHeight="1" spans="1:5">
      <c r="A24" s="16">
        <v>23</v>
      </c>
      <c r="B24" s="16">
        <v>105267</v>
      </c>
      <c r="C24" s="16" t="s">
        <v>19</v>
      </c>
      <c r="D24" s="17" t="s">
        <v>97</v>
      </c>
      <c r="E24" s="15">
        <v>2785</v>
      </c>
    </row>
    <row r="25" customHeight="1" spans="1:5">
      <c r="A25" s="16">
        <v>24</v>
      </c>
      <c r="B25" s="16">
        <v>752</v>
      </c>
      <c r="C25" s="16" t="s">
        <v>19</v>
      </c>
      <c r="D25" s="17" t="s">
        <v>114</v>
      </c>
      <c r="E25" s="15">
        <v>1986</v>
      </c>
    </row>
    <row r="26" customHeight="1" spans="1:5">
      <c r="A26" s="16">
        <v>25</v>
      </c>
      <c r="B26" s="16">
        <v>104429</v>
      </c>
      <c r="C26" s="16" t="s">
        <v>19</v>
      </c>
      <c r="D26" s="17" t="s">
        <v>115</v>
      </c>
      <c r="E26" s="15">
        <v>1500</v>
      </c>
    </row>
    <row r="27" customHeight="1" spans="1:5">
      <c r="A27" s="16">
        <v>26</v>
      </c>
      <c r="B27" s="16">
        <v>741</v>
      </c>
      <c r="C27" s="16" t="s">
        <v>19</v>
      </c>
      <c r="D27" s="17" t="s">
        <v>130</v>
      </c>
      <c r="E27" s="15">
        <v>1108</v>
      </c>
    </row>
    <row r="28" customHeight="1" spans="1:5">
      <c r="A28" s="16">
        <v>27</v>
      </c>
      <c r="B28" s="16">
        <v>106399</v>
      </c>
      <c r="C28" s="16" t="s">
        <v>19</v>
      </c>
      <c r="D28" s="17" t="s">
        <v>131</v>
      </c>
      <c r="E28" s="15">
        <v>1491</v>
      </c>
    </row>
    <row r="29" customHeight="1" spans="1:5">
      <c r="A29" s="16">
        <v>28</v>
      </c>
      <c r="B29" s="16">
        <v>107658</v>
      </c>
      <c r="C29" s="16" t="s">
        <v>19</v>
      </c>
      <c r="D29" s="17" t="s">
        <v>132</v>
      </c>
      <c r="E29" s="15">
        <v>1100</v>
      </c>
    </row>
    <row r="30" customHeight="1" spans="1:5">
      <c r="A30" s="16">
        <v>29</v>
      </c>
      <c r="B30" s="16">
        <v>106569</v>
      </c>
      <c r="C30" s="16" t="s">
        <v>19</v>
      </c>
      <c r="D30" s="17" t="s">
        <v>133</v>
      </c>
      <c r="E30" s="15">
        <v>4700</v>
      </c>
    </row>
    <row r="31" customHeight="1" spans="1:5">
      <c r="A31" s="16">
        <v>30</v>
      </c>
      <c r="B31" s="18">
        <v>108277</v>
      </c>
      <c r="C31" s="19" t="s">
        <v>19</v>
      </c>
      <c r="D31" s="20" t="s">
        <v>134</v>
      </c>
      <c r="E31" s="15">
        <v>1200</v>
      </c>
    </row>
    <row r="32" customHeight="1" spans="1:5">
      <c r="A32" s="16">
        <v>31</v>
      </c>
      <c r="B32" s="16">
        <v>307</v>
      </c>
      <c r="C32" s="16" t="s">
        <v>8</v>
      </c>
      <c r="D32" s="17" t="s">
        <v>10</v>
      </c>
      <c r="E32" s="15">
        <v>18046</v>
      </c>
    </row>
    <row r="33" customHeight="1" spans="1:5">
      <c r="A33" s="16">
        <v>32</v>
      </c>
      <c r="B33" s="16">
        <v>106066</v>
      </c>
      <c r="C33" s="16" t="s">
        <v>8</v>
      </c>
      <c r="D33" s="17" t="s">
        <v>91</v>
      </c>
      <c r="E33" s="15">
        <v>2776</v>
      </c>
    </row>
    <row r="34" customHeight="1" spans="1:5">
      <c r="A34" s="16">
        <v>33</v>
      </c>
      <c r="B34" s="16">
        <v>750</v>
      </c>
      <c r="C34" s="16" t="s">
        <v>17</v>
      </c>
      <c r="D34" s="17" t="s">
        <v>18</v>
      </c>
      <c r="E34" s="15">
        <v>11573</v>
      </c>
    </row>
    <row r="35" customHeight="1" spans="1:5">
      <c r="A35" s="16">
        <v>34</v>
      </c>
      <c r="B35" s="16">
        <v>571</v>
      </c>
      <c r="C35" s="16" t="s">
        <v>17</v>
      </c>
      <c r="D35" s="17" t="s">
        <v>23</v>
      </c>
      <c r="E35" s="15">
        <v>5243</v>
      </c>
    </row>
    <row r="36" customHeight="1" spans="1:5">
      <c r="A36" s="16">
        <v>35</v>
      </c>
      <c r="B36" s="16">
        <v>707</v>
      </c>
      <c r="C36" s="16" t="s">
        <v>17</v>
      </c>
      <c r="D36" s="17" t="s">
        <v>24</v>
      </c>
      <c r="E36" s="15">
        <v>4700</v>
      </c>
    </row>
    <row r="37" customHeight="1" spans="1:5">
      <c r="A37" s="16">
        <v>36</v>
      </c>
      <c r="B37" s="16">
        <v>712</v>
      </c>
      <c r="C37" s="16" t="s">
        <v>17</v>
      </c>
      <c r="D37" s="17" t="s">
        <v>25</v>
      </c>
      <c r="E37" s="15">
        <v>5835</v>
      </c>
    </row>
    <row r="38" customHeight="1" spans="1:5">
      <c r="A38" s="16">
        <v>37</v>
      </c>
      <c r="B38" s="16">
        <v>387</v>
      </c>
      <c r="C38" s="16" t="s">
        <v>17</v>
      </c>
      <c r="D38" s="17" t="s">
        <v>40</v>
      </c>
      <c r="E38" s="15">
        <v>3228</v>
      </c>
    </row>
    <row r="39" customHeight="1" spans="1:5">
      <c r="A39" s="16">
        <v>38</v>
      </c>
      <c r="B39" s="16">
        <v>399</v>
      </c>
      <c r="C39" s="16" t="s">
        <v>17</v>
      </c>
      <c r="D39" s="17" t="s">
        <v>41</v>
      </c>
      <c r="E39" s="15">
        <v>3622</v>
      </c>
    </row>
    <row r="40" customHeight="1" spans="1:5">
      <c r="A40" s="16">
        <v>39</v>
      </c>
      <c r="B40" s="16">
        <v>546</v>
      </c>
      <c r="C40" s="16" t="s">
        <v>17</v>
      </c>
      <c r="D40" s="17" t="s">
        <v>42</v>
      </c>
      <c r="E40" s="15">
        <v>6337</v>
      </c>
    </row>
    <row r="41" customHeight="1" spans="1:5">
      <c r="A41" s="16">
        <v>40</v>
      </c>
      <c r="B41" s="16">
        <v>724</v>
      </c>
      <c r="C41" s="16" t="s">
        <v>17</v>
      </c>
      <c r="D41" s="17" t="s">
        <v>43</v>
      </c>
      <c r="E41" s="15">
        <v>3200</v>
      </c>
    </row>
    <row r="42" customHeight="1" spans="1:5">
      <c r="A42" s="16">
        <v>41</v>
      </c>
      <c r="B42" s="16">
        <v>377</v>
      </c>
      <c r="C42" s="16" t="s">
        <v>17</v>
      </c>
      <c r="D42" s="17" t="s">
        <v>62</v>
      </c>
      <c r="E42" s="15">
        <v>3284</v>
      </c>
    </row>
    <row r="43" customHeight="1" spans="1:5">
      <c r="A43" s="16">
        <v>42</v>
      </c>
      <c r="B43" s="16">
        <v>598</v>
      </c>
      <c r="C43" s="16" t="s">
        <v>17</v>
      </c>
      <c r="D43" s="17" t="s">
        <v>63</v>
      </c>
      <c r="E43" s="15">
        <v>2700</v>
      </c>
    </row>
    <row r="44" customHeight="1" spans="1:5">
      <c r="A44" s="16">
        <v>43</v>
      </c>
      <c r="B44" s="16">
        <v>737</v>
      </c>
      <c r="C44" s="16" t="s">
        <v>17</v>
      </c>
      <c r="D44" s="17" t="s">
        <v>64</v>
      </c>
      <c r="E44" s="15">
        <v>3581</v>
      </c>
    </row>
    <row r="45" customHeight="1" spans="1:5">
      <c r="A45" s="16">
        <v>44</v>
      </c>
      <c r="B45" s="16">
        <v>743</v>
      </c>
      <c r="C45" s="16" t="s">
        <v>17</v>
      </c>
      <c r="D45" s="17" t="s">
        <v>65</v>
      </c>
      <c r="E45" s="15">
        <v>3642</v>
      </c>
    </row>
    <row r="46" customHeight="1" spans="1:5">
      <c r="A46" s="16">
        <v>45</v>
      </c>
      <c r="B46" s="16">
        <v>103639</v>
      </c>
      <c r="C46" s="16" t="s">
        <v>17</v>
      </c>
      <c r="D46" s="17" t="s">
        <v>66</v>
      </c>
      <c r="E46" s="15">
        <v>3316</v>
      </c>
    </row>
    <row r="47" customHeight="1" spans="1:5">
      <c r="A47" s="16">
        <v>46</v>
      </c>
      <c r="B47" s="16">
        <v>105751</v>
      </c>
      <c r="C47" s="16" t="s">
        <v>17</v>
      </c>
      <c r="D47" s="17" t="s">
        <v>86</v>
      </c>
      <c r="E47" s="15">
        <v>1759</v>
      </c>
    </row>
    <row r="48" customHeight="1" spans="1:5">
      <c r="A48" s="16">
        <v>47</v>
      </c>
      <c r="B48" s="16">
        <v>573</v>
      </c>
      <c r="C48" s="16" t="s">
        <v>17</v>
      </c>
      <c r="D48" s="17" t="s">
        <v>106</v>
      </c>
      <c r="E48" s="15">
        <v>1858</v>
      </c>
    </row>
    <row r="49" customHeight="1" spans="1:5">
      <c r="A49" s="16">
        <v>48</v>
      </c>
      <c r="B49" s="16">
        <v>733</v>
      </c>
      <c r="C49" s="16" t="s">
        <v>17</v>
      </c>
      <c r="D49" s="17" t="s">
        <v>107</v>
      </c>
      <c r="E49" s="15">
        <v>1956</v>
      </c>
    </row>
    <row r="50" customHeight="1" spans="1:5">
      <c r="A50" s="16">
        <v>49</v>
      </c>
      <c r="B50" s="16">
        <v>740</v>
      </c>
      <c r="C50" s="16" t="s">
        <v>17</v>
      </c>
      <c r="D50" s="17" t="s">
        <v>108</v>
      </c>
      <c r="E50" s="15">
        <v>2448</v>
      </c>
    </row>
    <row r="51" customHeight="1" spans="1:5">
      <c r="A51" s="16">
        <v>50</v>
      </c>
      <c r="B51" s="16">
        <v>545</v>
      </c>
      <c r="C51" s="16" t="s">
        <v>17</v>
      </c>
      <c r="D51" s="17" t="s">
        <v>122</v>
      </c>
      <c r="E51" s="15">
        <v>1400</v>
      </c>
    </row>
    <row r="52" customHeight="1" spans="1:5">
      <c r="A52" s="16">
        <v>51</v>
      </c>
      <c r="B52" s="16">
        <v>753</v>
      </c>
      <c r="C52" s="16" t="s">
        <v>17</v>
      </c>
      <c r="D52" s="17" t="s">
        <v>123</v>
      </c>
      <c r="E52" s="15">
        <v>1497</v>
      </c>
    </row>
    <row r="53" s="10" customFormat="1" customHeight="1" spans="1:5">
      <c r="A53" s="16">
        <v>52</v>
      </c>
      <c r="B53" s="16">
        <v>104430</v>
      </c>
      <c r="C53" s="16" t="s">
        <v>17</v>
      </c>
      <c r="D53" s="17" t="s">
        <v>124</v>
      </c>
      <c r="E53" s="15">
        <v>900</v>
      </c>
    </row>
    <row r="54" s="10" customFormat="1" customHeight="1" spans="1:5">
      <c r="A54" s="16">
        <v>53</v>
      </c>
      <c r="B54" s="16">
        <v>105396</v>
      </c>
      <c r="C54" s="16" t="s">
        <v>17</v>
      </c>
      <c r="D54" s="17" t="s">
        <v>125</v>
      </c>
      <c r="E54" s="15">
        <v>900</v>
      </c>
    </row>
    <row r="55" s="10" customFormat="1" customHeight="1" spans="1:5">
      <c r="A55" s="16">
        <v>54</v>
      </c>
      <c r="B55" s="16">
        <v>105910</v>
      </c>
      <c r="C55" s="16" t="s">
        <v>17</v>
      </c>
      <c r="D55" s="17" t="s">
        <v>126</v>
      </c>
      <c r="E55" s="15">
        <v>900</v>
      </c>
    </row>
    <row r="56" s="10" customFormat="1" customHeight="1" spans="1:5">
      <c r="A56" s="16">
        <v>55</v>
      </c>
      <c r="B56" s="16">
        <v>106485</v>
      </c>
      <c r="C56" s="16" t="s">
        <v>17</v>
      </c>
      <c r="D56" s="17" t="s">
        <v>127</v>
      </c>
      <c r="E56" s="15">
        <v>900</v>
      </c>
    </row>
    <row r="57" s="10" customFormat="1" customHeight="1" spans="1:5">
      <c r="A57" s="16">
        <v>56</v>
      </c>
      <c r="B57" s="16">
        <v>106568</v>
      </c>
      <c r="C57" s="16" t="s">
        <v>17</v>
      </c>
      <c r="D57" s="17" t="s">
        <v>128</v>
      </c>
      <c r="E57" s="15">
        <v>1100</v>
      </c>
    </row>
    <row r="58" s="10" customFormat="1" customHeight="1" spans="1:5">
      <c r="A58" s="16">
        <v>57</v>
      </c>
      <c r="B58" s="16">
        <v>337</v>
      </c>
      <c r="C58" s="16" t="s">
        <v>14</v>
      </c>
      <c r="D58" s="17" t="s">
        <v>15</v>
      </c>
      <c r="E58" s="15">
        <v>10700</v>
      </c>
    </row>
    <row r="59" customHeight="1" spans="1:5">
      <c r="A59" s="16">
        <v>58</v>
      </c>
      <c r="B59" s="16">
        <v>517</v>
      </c>
      <c r="C59" s="16" t="s">
        <v>14</v>
      </c>
      <c r="D59" s="17" t="s">
        <v>16</v>
      </c>
      <c r="E59" s="15">
        <v>8000</v>
      </c>
    </row>
    <row r="60" customHeight="1" spans="1:5">
      <c r="A60" s="16">
        <v>59</v>
      </c>
      <c r="B60" s="16">
        <v>308</v>
      </c>
      <c r="C60" s="16" t="s">
        <v>14</v>
      </c>
      <c r="D60" s="17" t="s">
        <v>33</v>
      </c>
      <c r="E60" s="15">
        <v>3200</v>
      </c>
    </row>
    <row r="61" customHeight="1" spans="1:5">
      <c r="A61" s="16">
        <v>60</v>
      </c>
      <c r="B61" s="16">
        <v>355</v>
      </c>
      <c r="C61" s="16" t="s">
        <v>14</v>
      </c>
      <c r="D61" s="17" t="s">
        <v>34</v>
      </c>
      <c r="E61" s="15">
        <v>3389</v>
      </c>
    </row>
    <row r="62" customHeight="1" spans="1:5">
      <c r="A62" s="16">
        <v>61</v>
      </c>
      <c r="B62" s="16">
        <v>373</v>
      </c>
      <c r="C62" s="16" t="s">
        <v>14</v>
      </c>
      <c r="D62" s="17" t="s">
        <v>35</v>
      </c>
      <c r="E62" s="15">
        <v>3700</v>
      </c>
    </row>
    <row r="63" customHeight="1" spans="1:5">
      <c r="A63" s="16">
        <v>62</v>
      </c>
      <c r="B63" s="16">
        <v>578</v>
      </c>
      <c r="C63" s="16" t="s">
        <v>14</v>
      </c>
      <c r="D63" s="17" t="s">
        <v>36</v>
      </c>
      <c r="E63" s="15">
        <v>4034</v>
      </c>
    </row>
    <row r="64" customHeight="1" spans="1:5">
      <c r="A64" s="16">
        <v>63</v>
      </c>
      <c r="B64" s="16">
        <v>742</v>
      </c>
      <c r="C64" s="16" t="s">
        <v>14</v>
      </c>
      <c r="D64" s="17" t="s">
        <v>37</v>
      </c>
      <c r="E64" s="15">
        <v>3200</v>
      </c>
    </row>
    <row r="65" customHeight="1" spans="1:5">
      <c r="A65" s="16">
        <v>64</v>
      </c>
      <c r="B65" s="16">
        <v>744</v>
      </c>
      <c r="C65" s="16" t="s">
        <v>14</v>
      </c>
      <c r="D65" s="17" t="s">
        <v>38</v>
      </c>
      <c r="E65" s="15">
        <v>3200</v>
      </c>
    </row>
    <row r="66" customHeight="1" spans="1:5">
      <c r="A66" s="16">
        <v>65</v>
      </c>
      <c r="B66" s="16">
        <v>747</v>
      </c>
      <c r="C66" s="16" t="s">
        <v>14</v>
      </c>
      <c r="D66" s="17" t="s">
        <v>39</v>
      </c>
      <c r="E66" s="15">
        <v>3200</v>
      </c>
    </row>
    <row r="67" customHeight="1" spans="1:5">
      <c r="A67" s="16">
        <v>66</v>
      </c>
      <c r="B67" s="16">
        <v>349</v>
      </c>
      <c r="C67" s="16" t="s">
        <v>14</v>
      </c>
      <c r="D67" s="17" t="s">
        <v>57</v>
      </c>
      <c r="E67" s="15">
        <v>2848</v>
      </c>
    </row>
    <row r="68" customHeight="1" spans="1:5">
      <c r="A68" s="16">
        <v>67</v>
      </c>
      <c r="B68" s="16">
        <v>391</v>
      </c>
      <c r="C68" s="16" t="s">
        <v>14</v>
      </c>
      <c r="D68" s="17" t="s">
        <v>58</v>
      </c>
      <c r="E68" s="15">
        <v>2746</v>
      </c>
    </row>
    <row r="69" customHeight="1" spans="1:5">
      <c r="A69" s="16">
        <v>68</v>
      </c>
      <c r="B69" s="16">
        <v>511</v>
      </c>
      <c r="C69" s="16" t="s">
        <v>14</v>
      </c>
      <c r="D69" s="17" t="s">
        <v>59</v>
      </c>
      <c r="E69" s="15">
        <v>3451</v>
      </c>
    </row>
    <row r="70" customHeight="1" spans="1:5">
      <c r="A70" s="16">
        <v>69</v>
      </c>
      <c r="B70" s="16">
        <v>515</v>
      </c>
      <c r="C70" s="16" t="s">
        <v>14</v>
      </c>
      <c r="D70" s="17" t="s">
        <v>60</v>
      </c>
      <c r="E70" s="15">
        <v>3293</v>
      </c>
    </row>
    <row r="71" customHeight="1" spans="1:5">
      <c r="A71" s="16">
        <v>70</v>
      </c>
      <c r="B71" s="16">
        <v>572</v>
      </c>
      <c r="C71" s="16" t="s">
        <v>14</v>
      </c>
      <c r="D71" s="17" t="s">
        <v>61</v>
      </c>
      <c r="E71" s="15">
        <v>2800</v>
      </c>
    </row>
    <row r="72" customHeight="1" spans="1:5">
      <c r="A72" s="16">
        <v>71</v>
      </c>
      <c r="B72" s="16">
        <v>723</v>
      </c>
      <c r="C72" s="16" t="s">
        <v>14</v>
      </c>
      <c r="D72" s="17" t="s">
        <v>83</v>
      </c>
      <c r="E72" s="15">
        <v>2700</v>
      </c>
    </row>
    <row r="73" customHeight="1" spans="1:5">
      <c r="A73" s="16">
        <v>72</v>
      </c>
      <c r="B73" s="16">
        <v>102479</v>
      </c>
      <c r="C73" s="16" t="s">
        <v>14</v>
      </c>
      <c r="D73" s="17" t="s">
        <v>84</v>
      </c>
      <c r="E73" s="15">
        <v>2700</v>
      </c>
    </row>
    <row r="74" customHeight="1" spans="1:5">
      <c r="A74" s="16">
        <v>73</v>
      </c>
      <c r="B74" s="16">
        <v>102935</v>
      </c>
      <c r="C74" s="16" t="s">
        <v>14</v>
      </c>
      <c r="D74" s="17" t="s">
        <v>85</v>
      </c>
      <c r="E74" s="15">
        <v>5293</v>
      </c>
    </row>
    <row r="75" customHeight="1" spans="1:5">
      <c r="A75" s="16">
        <v>74</v>
      </c>
      <c r="B75" s="16">
        <v>718</v>
      </c>
      <c r="C75" s="16" t="s">
        <v>14</v>
      </c>
      <c r="D75" s="17" t="s">
        <v>118</v>
      </c>
      <c r="E75" s="15">
        <v>1485</v>
      </c>
    </row>
    <row r="76" customHeight="1" spans="1:5">
      <c r="A76" s="16">
        <v>75</v>
      </c>
      <c r="B76" s="16">
        <v>102478</v>
      </c>
      <c r="C76" s="16" t="s">
        <v>14</v>
      </c>
      <c r="D76" s="17" t="s">
        <v>119</v>
      </c>
      <c r="E76" s="15">
        <v>1208</v>
      </c>
    </row>
    <row r="77" customHeight="1" spans="1:5">
      <c r="A77" s="16">
        <v>76</v>
      </c>
      <c r="B77" s="21">
        <v>106865</v>
      </c>
      <c r="C77" s="21" t="s">
        <v>14</v>
      </c>
      <c r="D77" s="22" t="s">
        <v>120</v>
      </c>
      <c r="E77" s="15">
        <v>1000</v>
      </c>
    </row>
    <row r="78" customHeight="1" spans="1:5">
      <c r="A78" s="16">
        <v>77</v>
      </c>
      <c r="B78" s="21">
        <v>107829</v>
      </c>
      <c r="C78" s="21" t="s">
        <v>14</v>
      </c>
      <c r="D78" s="22" t="s">
        <v>121</v>
      </c>
      <c r="E78" s="15">
        <v>900</v>
      </c>
    </row>
    <row r="79" customHeight="1" spans="1:5">
      <c r="A79" s="16">
        <v>78</v>
      </c>
      <c r="B79" s="16">
        <v>341</v>
      </c>
      <c r="C79" s="16" t="s">
        <v>11</v>
      </c>
      <c r="D79" s="17" t="s">
        <v>13</v>
      </c>
      <c r="E79" s="15">
        <v>8008</v>
      </c>
    </row>
    <row r="80" customHeight="1" spans="1:5">
      <c r="A80" s="16">
        <v>79</v>
      </c>
      <c r="B80" s="16">
        <v>385</v>
      </c>
      <c r="C80" s="16" t="s">
        <v>11</v>
      </c>
      <c r="D80" s="17" t="s">
        <v>22</v>
      </c>
      <c r="E80" s="15">
        <v>5389</v>
      </c>
    </row>
    <row r="81" customHeight="1" spans="1:5">
      <c r="A81" s="16">
        <v>80</v>
      </c>
      <c r="B81" s="16">
        <v>746</v>
      </c>
      <c r="C81" s="16" t="s">
        <v>11</v>
      </c>
      <c r="D81" s="17" t="s">
        <v>31</v>
      </c>
      <c r="E81" s="15">
        <v>3313</v>
      </c>
    </row>
    <row r="82" customHeight="1" spans="1:5">
      <c r="A82" s="16">
        <v>81</v>
      </c>
      <c r="B82" s="16">
        <v>514</v>
      </c>
      <c r="C82" s="16" t="s">
        <v>11</v>
      </c>
      <c r="D82" s="17" t="s">
        <v>32</v>
      </c>
      <c r="E82" s="15">
        <v>3868</v>
      </c>
    </row>
    <row r="83" customHeight="1" spans="1:5">
      <c r="A83" s="16">
        <v>82</v>
      </c>
      <c r="B83" s="16">
        <v>721</v>
      </c>
      <c r="C83" s="16" t="s">
        <v>11</v>
      </c>
      <c r="D83" s="17" t="s">
        <v>54</v>
      </c>
      <c r="E83" s="15">
        <v>2700</v>
      </c>
    </row>
    <row r="84" customHeight="1" spans="1:5">
      <c r="A84" s="16">
        <v>83</v>
      </c>
      <c r="B84" s="16">
        <v>716</v>
      </c>
      <c r="C84" s="16" t="s">
        <v>11</v>
      </c>
      <c r="D84" s="17" t="s">
        <v>55</v>
      </c>
      <c r="E84" s="15">
        <v>4060</v>
      </c>
    </row>
    <row r="85" customHeight="1" spans="1:5">
      <c r="A85" s="16">
        <v>84</v>
      </c>
      <c r="B85" s="16">
        <v>748</v>
      </c>
      <c r="C85" s="16" t="s">
        <v>11</v>
      </c>
      <c r="D85" s="17" t="s">
        <v>56</v>
      </c>
      <c r="E85" s="15">
        <v>3347</v>
      </c>
    </row>
    <row r="86" customHeight="1" spans="1:5">
      <c r="A86" s="16">
        <v>85</v>
      </c>
      <c r="B86" s="16">
        <v>591</v>
      </c>
      <c r="C86" s="16" t="s">
        <v>11</v>
      </c>
      <c r="D86" s="17" t="s">
        <v>78</v>
      </c>
      <c r="E86" s="15">
        <v>1389</v>
      </c>
    </row>
    <row r="87" customHeight="1" spans="1:5">
      <c r="A87" s="16">
        <v>86</v>
      </c>
      <c r="B87" s="16">
        <v>539</v>
      </c>
      <c r="C87" s="16" t="s">
        <v>11</v>
      </c>
      <c r="D87" s="17" t="s">
        <v>79</v>
      </c>
      <c r="E87" s="15">
        <v>2493</v>
      </c>
    </row>
    <row r="88" customHeight="1" spans="1:5">
      <c r="A88" s="16">
        <v>87</v>
      </c>
      <c r="B88" s="16">
        <v>549</v>
      </c>
      <c r="C88" s="16" t="s">
        <v>11</v>
      </c>
      <c r="D88" s="17" t="s">
        <v>80</v>
      </c>
      <c r="E88" s="15">
        <v>2945</v>
      </c>
    </row>
    <row r="89" customHeight="1" spans="1:5">
      <c r="A89" s="16">
        <v>88</v>
      </c>
      <c r="B89" s="16">
        <v>717</v>
      </c>
      <c r="C89" s="16" t="s">
        <v>11</v>
      </c>
      <c r="D89" s="17" t="s">
        <v>81</v>
      </c>
      <c r="E89" s="15">
        <v>2700</v>
      </c>
    </row>
    <row r="90" customHeight="1" spans="1:5">
      <c r="A90" s="16">
        <v>89</v>
      </c>
      <c r="B90" s="16">
        <v>720</v>
      </c>
      <c r="C90" s="16" t="s">
        <v>11</v>
      </c>
      <c r="D90" s="17" t="s">
        <v>82</v>
      </c>
      <c r="E90" s="15">
        <v>5600</v>
      </c>
    </row>
    <row r="91" customHeight="1" spans="1:5">
      <c r="A91" s="16">
        <v>90</v>
      </c>
      <c r="B91" s="16">
        <v>102564</v>
      </c>
      <c r="C91" s="16" t="s">
        <v>11</v>
      </c>
      <c r="D91" s="17" t="s">
        <v>99</v>
      </c>
      <c r="E91" s="15">
        <v>1634</v>
      </c>
    </row>
    <row r="92" customHeight="1" spans="1:5">
      <c r="A92" s="16">
        <v>91</v>
      </c>
      <c r="B92" s="16">
        <v>732</v>
      </c>
      <c r="C92" s="16" t="s">
        <v>11</v>
      </c>
      <c r="D92" s="17" t="s">
        <v>100</v>
      </c>
      <c r="E92" s="15">
        <v>1500</v>
      </c>
    </row>
    <row r="93" customHeight="1" spans="1:5">
      <c r="A93" s="16">
        <v>92</v>
      </c>
      <c r="B93" s="16">
        <v>594</v>
      </c>
      <c r="C93" s="16" t="s">
        <v>11</v>
      </c>
      <c r="D93" s="17" t="s">
        <v>101</v>
      </c>
      <c r="E93" s="15">
        <v>1884</v>
      </c>
    </row>
    <row r="94" customHeight="1" spans="1:5">
      <c r="A94" s="16">
        <v>93</v>
      </c>
      <c r="B94" s="16">
        <v>104533</v>
      </c>
      <c r="C94" s="16" t="s">
        <v>11</v>
      </c>
      <c r="D94" s="17" t="s">
        <v>102</v>
      </c>
      <c r="E94" s="15">
        <v>1500</v>
      </c>
    </row>
    <row r="95" customHeight="1" spans="1:5">
      <c r="A95" s="16">
        <v>94</v>
      </c>
      <c r="B95" s="16">
        <v>371</v>
      </c>
      <c r="C95" s="16" t="s">
        <v>11</v>
      </c>
      <c r="D95" s="17" t="s">
        <v>103</v>
      </c>
      <c r="E95" s="15">
        <v>1500</v>
      </c>
    </row>
    <row r="96" customHeight="1" spans="1:5">
      <c r="A96" s="16">
        <v>95</v>
      </c>
      <c r="B96" s="16">
        <v>108656</v>
      </c>
      <c r="C96" s="16" t="s">
        <v>11</v>
      </c>
      <c r="D96" s="17" t="s">
        <v>104</v>
      </c>
      <c r="E96" s="15">
        <v>900</v>
      </c>
    </row>
    <row r="97" customHeight="1" spans="1:5">
      <c r="A97" s="16">
        <v>96</v>
      </c>
      <c r="B97" s="16">
        <v>102567</v>
      </c>
      <c r="C97" s="16" t="s">
        <v>11</v>
      </c>
      <c r="D97" s="17" t="s">
        <v>105</v>
      </c>
      <c r="E97" s="15">
        <v>2030</v>
      </c>
    </row>
    <row r="98" customHeight="1" spans="1:5">
      <c r="A98" s="16">
        <v>97</v>
      </c>
      <c r="B98" s="18">
        <v>107728</v>
      </c>
      <c r="C98" s="18" t="s">
        <v>11</v>
      </c>
      <c r="D98" s="20" t="s">
        <v>117</v>
      </c>
      <c r="E98" s="15">
        <v>1500</v>
      </c>
    </row>
    <row r="99" customHeight="1" spans="1:5">
      <c r="A99" s="16">
        <v>98</v>
      </c>
      <c r="B99" s="16">
        <v>754</v>
      </c>
      <c r="C99" s="16" t="s">
        <v>44</v>
      </c>
      <c r="D99" s="17" t="s">
        <v>45</v>
      </c>
      <c r="E99" s="15">
        <v>3200</v>
      </c>
    </row>
    <row r="100" customHeight="1" spans="1:5">
      <c r="A100" s="16">
        <v>99</v>
      </c>
      <c r="B100" s="16">
        <v>54</v>
      </c>
      <c r="C100" s="16" t="s">
        <v>44</v>
      </c>
      <c r="D100" s="17" t="s">
        <v>67</v>
      </c>
      <c r="E100" s="15">
        <v>4565</v>
      </c>
    </row>
    <row r="101" customHeight="1" spans="1:5">
      <c r="A101" s="16">
        <v>100</v>
      </c>
      <c r="B101" s="16">
        <v>329</v>
      </c>
      <c r="C101" s="16" t="s">
        <v>44</v>
      </c>
      <c r="D101" s="17" t="s">
        <v>68</v>
      </c>
      <c r="E101" s="15">
        <v>4635</v>
      </c>
    </row>
    <row r="102" customHeight="1" spans="1:5">
      <c r="A102" s="16">
        <v>101</v>
      </c>
      <c r="B102" s="16">
        <v>351</v>
      </c>
      <c r="C102" s="16" t="s">
        <v>44</v>
      </c>
      <c r="D102" s="17" t="s">
        <v>69</v>
      </c>
      <c r="E102" s="15">
        <v>3427</v>
      </c>
    </row>
    <row r="103" customHeight="1" spans="1:5">
      <c r="A103" s="16">
        <v>102</v>
      </c>
      <c r="B103" s="16">
        <v>367</v>
      </c>
      <c r="C103" s="16" t="s">
        <v>44</v>
      </c>
      <c r="D103" s="17" t="s">
        <v>70</v>
      </c>
      <c r="E103" s="15">
        <v>3325</v>
      </c>
    </row>
    <row r="104" customHeight="1" spans="1:5">
      <c r="A104" s="16">
        <v>103</v>
      </c>
      <c r="B104" s="16">
        <v>101453</v>
      </c>
      <c r="C104" s="16" t="s">
        <v>44</v>
      </c>
      <c r="D104" s="17" t="s">
        <v>71</v>
      </c>
      <c r="E104" s="15">
        <v>6045</v>
      </c>
    </row>
    <row r="105" customHeight="1" spans="1:5">
      <c r="A105" s="16">
        <v>104</v>
      </c>
      <c r="B105" s="16">
        <v>52</v>
      </c>
      <c r="C105" s="16" t="s">
        <v>44</v>
      </c>
      <c r="D105" s="17" t="s">
        <v>87</v>
      </c>
      <c r="E105" s="15">
        <v>1700</v>
      </c>
    </row>
    <row r="106" customHeight="1" spans="1:5">
      <c r="A106" s="16">
        <v>105</v>
      </c>
      <c r="B106" s="16">
        <v>587</v>
      </c>
      <c r="C106" s="16" t="s">
        <v>44</v>
      </c>
      <c r="D106" s="17" t="s">
        <v>88</v>
      </c>
      <c r="E106" s="15">
        <v>2200</v>
      </c>
    </row>
    <row r="107" customHeight="1" spans="1:5">
      <c r="A107" s="16">
        <v>106</v>
      </c>
      <c r="B107" s="16">
        <v>704</v>
      </c>
      <c r="C107" s="16" t="s">
        <v>44</v>
      </c>
      <c r="D107" s="17" t="s">
        <v>89</v>
      </c>
      <c r="E107" s="15">
        <v>3225</v>
      </c>
    </row>
    <row r="108" customHeight="1" spans="1:5">
      <c r="A108" s="16">
        <v>107</v>
      </c>
      <c r="B108" s="16">
        <v>104428</v>
      </c>
      <c r="C108" s="16" t="s">
        <v>44</v>
      </c>
      <c r="D108" s="17" t="s">
        <v>90</v>
      </c>
      <c r="E108" s="15">
        <v>2896</v>
      </c>
    </row>
    <row r="109" customHeight="1" spans="1:5">
      <c r="A109" s="16">
        <v>108</v>
      </c>
      <c r="B109" s="16">
        <v>56</v>
      </c>
      <c r="C109" s="16" t="s">
        <v>44</v>
      </c>
      <c r="D109" s="17" t="s">
        <v>109</v>
      </c>
      <c r="E109" s="15">
        <v>1122</v>
      </c>
    </row>
    <row r="110" customHeight="1" spans="1:5">
      <c r="A110" s="16">
        <v>109</v>
      </c>
      <c r="B110" s="16">
        <v>706</v>
      </c>
      <c r="C110" s="16" t="s">
        <v>44</v>
      </c>
      <c r="D110" s="17" t="s">
        <v>110</v>
      </c>
      <c r="E110" s="15">
        <v>2071</v>
      </c>
    </row>
    <row r="111" customHeight="1" spans="1:5">
      <c r="A111" s="16">
        <v>110</v>
      </c>
      <c r="B111" s="16">
        <v>710</v>
      </c>
      <c r="C111" s="16" t="s">
        <v>44</v>
      </c>
      <c r="D111" s="17" t="s">
        <v>111</v>
      </c>
      <c r="E111" s="15">
        <v>3545</v>
      </c>
    </row>
    <row r="112" customHeight="1" spans="1:5">
      <c r="A112" s="16">
        <v>111</v>
      </c>
      <c r="B112" s="16">
        <v>713</v>
      </c>
      <c r="C112" s="16" t="s">
        <v>44</v>
      </c>
      <c r="D112" s="17" t="s">
        <v>112</v>
      </c>
      <c r="E112" s="15">
        <v>1641</v>
      </c>
    </row>
    <row r="113" customHeight="1" spans="1:5">
      <c r="A113" s="16">
        <v>112</v>
      </c>
      <c r="B113" s="16">
        <v>738</v>
      </c>
      <c r="C113" s="16" t="s">
        <v>44</v>
      </c>
      <c r="D113" s="17" t="s">
        <v>113</v>
      </c>
      <c r="E113" s="15">
        <v>1741</v>
      </c>
    </row>
    <row r="114" customHeight="1" spans="1:5">
      <c r="A114" s="16">
        <v>113</v>
      </c>
      <c r="B114" s="16">
        <v>104838</v>
      </c>
      <c r="C114" s="16" t="s">
        <v>44</v>
      </c>
      <c r="D114" s="17" t="s">
        <v>129</v>
      </c>
      <c r="E114" s="15">
        <v>1892</v>
      </c>
    </row>
    <row r="115" customHeight="1" spans="1:5">
      <c r="A115" s="15"/>
      <c r="B115" s="15"/>
      <c r="C115" s="15"/>
      <c r="D115" s="23" t="s">
        <v>248</v>
      </c>
      <c r="E115" s="15">
        <f>SUM(E2:E114)</f>
        <v>384506</v>
      </c>
    </row>
  </sheetData>
  <sortState ref="A2:E115">
    <sortCondition ref="C2" descending="1"/>
  </sortState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7" workbookViewId="0">
      <selection activeCell="E2" sqref="E2:E41"/>
    </sheetView>
  </sheetViews>
  <sheetFormatPr defaultColWidth="9" defaultRowHeight="13.5"/>
  <cols>
    <col min="1" max="1" width="4.5" customWidth="1"/>
    <col min="10" max="10" width="9.25"/>
  </cols>
  <sheetData>
    <row r="1" ht="24" spans="1:13">
      <c r="A1" s="1" t="s">
        <v>0</v>
      </c>
      <c r="B1" s="1" t="s">
        <v>249</v>
      </c>
      <c r="C1" s="1" t="s">
        <v>250</v>
      </c>
      <c r="D1" s="1"/>
      <c r="E1" s="1"/>
      <c r="F1" s="1" t="s">
        <v>251</v>
      </c>
      <c r="G1" s="1" t="s">
        <v>252</v>
      </c>
      <c r="H1" s="1" t="s">
        <v>253</v>
      </c>
      <c r="I1" s="1" t="s">
        <v>254</v>
      </c>
      <c r="J1" s="1" t="s">
        <v>255</v>
      </c>
      <c r="K1" s="1" t="s">
        <v>256</v>
      </c>
      <c r="L1" s="1" t="s">
        <v>257</v>
      </c>
      <c r="M1" s="1" t="s">
        <v>258</v>
      </c>
    </row>
    <row r="2" ht="24" spans="1:13">
      <c r="A2" s="2">
        <v>1</v>
      </c>
      <c r="B2" s="2" t="s">
        <v>259</v>
      </c>
      <c r="C2" s="2">
        <v>180867</v>
      </c>
      <c r="D2" s="2" t="s">
        <v>260</v>
      </c>
      <c r="E2" s="2" t="str">
        <f>C2&amp;D2</f>
        <v>180867,</v>
      </c>
      <c r="F2" s="2" t="s">
        <v>261</v>
      </c>
      <c r="G2" s="2" t="s">
        <v>262</v>
      </c>
      <c r="H2" s="2" t="s">
        <v>263</v>
      </c>
      <c r="I2" s="2"/>
      <c r="J2" s="7">
        <v>7.8</v>
      </c>
      <c r="K2" s="7">
        <v>16</v>
      </c>
      <c r="L2" s="8">
        <v>0.5125</v>
      </c>
      <c r="M2" s="8">
        <v>0.35</v>
      </c>
    </row>
    <row r="3" ht="24" spans="1:13">
      <c r="A3" s="2">
        <v>2</v>
      </c>
      <c r="B3" s="2" t="s">
        <v>259</v>
      </c>
      <c r="C3" s="2">
        <v>182767</v>
      </c>
      <c r="D3" s="2" t="s">
        <v>260</v>
      </c>
      <c r="E3" s="2" t="str">
        <f t="shared" ref="E3:E41" si="0">C3&amp;D3</f>
        <v>182767,</v>
      </c>
      <c r="F3" s="2" t="s">
        <v>264</v>
      </c>
      <c r="G3" s="2" t="s">
        <v>265</v>
      </c>
      <c r="H3" s="2" t="s">
        <v>263</v>
      </c>
      <c r="I3" s="2"/>
      <c r="J3" s="7">
        <v>11.63</v>
      </c>
      <c r="K3" s="7">
        <v>28</v>
      </c>
      <c r="L3" s="8">
        <v>0.5846</v>
      </c>
      <c r="M3" s="8">
        <v>0.4462</v>
      </c>
    </row>
    <row r="4" ht="24" spans="1:13">
      <c r="A4" s="2">
        <v>3</v>
      </c>
      <c r="B4" s="2" t="s">
        <v>259</v>
      </c>
      <c r="C4" s="3">
        <v>188540</v>
      </c>
      <c r="D4" s="2" t="s">
        <v>260</v>
      </c>
      <c r="E4" s="2" t="str">
        <f t="shared" si="0"/>
        <v>188540,</v>
      </c>
      <c r="F4" s="3" t="s">
        <v>266</v>
      </c>
      <c r="G4" s="3" t="s">
        <v>267</v>
      </c>
      <c r="H4" s="2" t="s">
        <v>263</v>
      </c>
      <c r="I4" s="2"/>
      <c r="J4" s="7">
        <v>22.3</v>
      </c>
      <c r="K4" s="7">
        <v>45</v>
      </c>
      <c r="L4" s="8">
        <v>0.5044</v>
      </c>
      <c r="M4" s="8">
        <v>0.3393</v>
      </c>
    </row>
    <row r="5" ht="24" spans="1:13">
      <c r="A5" s="2">
        <v>4</v>
      </c>
      <c r="B5" s="2" t="s">
        <v>259</v>
      </c>
      <c r="C5" s="2">
        <v>13752</v>
      </c>
      <c r="D5" s="2" t="s">
        <v>260</v>
      </c>
      <c r="E5" s="2" t="str">
        <f t="shared" si="0"/>
        <v>13752,</v>
      </c>
      <c r="F5" s="2" t="s">
        <v>268</v>
      </c>
      <c r="G5" s="2" t="s">
        <v>269</v>
      </c>
      <c r="H5" s="2" t="s">
        <v>263</v>
      </c>
      <c r="I5" s="2"/>
      <c r="J5" s="7">
        <v>13.68</v>
      </c>
      <c r="K5" s="7">
        <v>24</v>
      </c>
      <c r="L5" s="8">
        <v>0.43</v>
      </c>
      <c r="M5" s="8">
        <v>0.24</v>
      </c>
    </row>
    <row r="6" ht="24" spans="1:13">
      <c r="A6" s="2">
        <v>5</v>
      </c>
      <c r="B6" s="2" t="s">
        <v>259</v>
      </c>
      <c r="C6" s="2">
        <v>55863</v>
      </c>
      <c r="D6" s="2" t="s">
        <v>260</v>
      </c>
      <c r="E6" s="2" t="str">
        <f t="shared" si="0"/>
        <v>55863,</v>
      </c>
      <c r="F6" s="2" t="s">
        <v>270</v>
      </c>
      <c r="G6" s="2" t="s">
        <v>271</v>
      </c>
      <c r="H6" s="2" t="s">
        <v>272</v>
      </c>
      <c r="I6" s="2" t="s">
        <v>273</v>
      </c>
      <c r="J6" s="7">
        <v>17</v>
      </c>
      <c r="K6" s="7">
        <v>26</v>
      </c>
      <c r="L6" s="8">
        <v>0.3461</v>
      </c>
      <c r="M6" s="8">
        <v>0.2848</v>
      </c>
    </row>
    <row r="7" ht="48" spans="1:13">
      <c r="A7" s="2">
        <v>6</v>
      </c>
      <c r="B7" s="2" t="s">
        <v>259</v>
      </c>
      <c r="C7" s="2">
        <v>165176</v>
      </c>
      <c r="D7" s="2" t="s">
        <v>260</v>
      </c>
      <c r="E7" s="2" t="str">
        <f t="shared" si="0"/>
        <v>165176,</v>
      </c>
      <c r="F7" s="2" t="s">
        <v>274</v>
      </c>
      <c r="G7" s="2" t="s">
        <v>275</v>
      </c>
      <c r="H7" s="2" t="s">
        <v>276</v>
      </c>
      <c r="I7" s="2" t="s">
        <v>277</v>
      </c>
      <c r="J7" s="7">
        <v>94</v>
      </c>
      <c r="K7" s="7">
        <v>288</v>
      </c>
      <c r="L7" s="8">
        <v>0.6736</v>
      </c>
      <c r="M7" s="8">
        <v>0.5104</v>
      </c>
    </row>
    <row r="8" ht="24" spans="1:13">
      <c r="A8" s="2">
        <v>7</v>
      </c>
      <c r="B8" s="2" t="s">
        <v>278</v>
      </c>
      <c r="C8" s="3">
        <v>181632</v>
      </c>
      <c r="D8" s="2" t="s">
        <v>260</v>
      </c>
      <c r="E8" s="2" t="str">
        <f t="shared" si="0"/>
        <v>181632,</v>
      </c>
      <c r="F8" s="3" t="s">
        <v>279</v>
      </c>
      <c r="G8" s="3" t="s">
        <v>280</v>
      </c>
      <c r="H8" s="2" t="s">
        <v>276</v>
      </c>
      <c r="I8" s="2"/>
      <c r="J8" s="7">
        <v>10.8666</v>
      </c>
      <c r="K8" s="7">
        <v>29.5</v>
      </c>
      <c r="L8" s="8">
        <v>0.6316</v>
      </c>
      <c r="M8" s="8">
        <v>0.4475</v>
      </c>
    </row>
    <row r="9" ht="24" spans="1:13">
      <c r="A9" s="2">
        <v>8</v>
      </c>
      <c r="B9" s="2" t="s">
        <v>278</v>
      </c>
      <c r="C9" s="3">
        <v>181862</v>
      </c>
      <c r="D9" s="2" t="s">
        <v>260</v>
      </c>
      <c r="E9" s="2" t="str">
        <f t="shared" si="0"/>
        <v>181862,</v>
      </c>
      <c r="F9" s="3" t="s">
        <v>281</v>
      </c>
      <c r="G9" s="3" t="s">
        <v>282</v>
      </c>
      <c r="H9" s="2" t="s">
        <v>276</v>
      </c>
      <c r="I9" s="2"/>
      <c r="J9" s="7">
        <v>11.44</v>
      </c>
      <c r="K9" s="7">
        <v>30.9</v>
      </c>
      <c r="L9" s="8">
        <v>0.6298</v>
      </c>
      <c r="M9" s="8">
        <v>0.4447</v>
      </c>
    </row>
    <row r="10" ht="24" spans="1:13">
      <c r="A10" s="2">
        <v>9</v>
      </c>
      <c r="B10" s="2" t="s">
        <v>278</v>
      </c>
      <c r="C10" s="2">
        <v>120113</v>
      </c>
      <c r="D10" s="2" t="s">
        <v>260</v>
      </c>
      <c r="E10" s="2" t="str">
        <f t="shared" si="0"/>
        <v>120113,</v>
      </c>
      <c r="F10" s="2" t="s">
        <v>283</v>
      </c>
      <c r="G10" s="2" t="s">
        <v>284</v>
      </c>
      <c r="H10" s="2" t="s">
        <v>276</v>
      </c>
      <c r="I10" s="2"/>
      <c r="J10" s="7">
        <v>26.11</v>
      </c>
      <c r="K10" s="7">
        <v>46</v>
      </c>
      <c r="L10" s="8">
        <v>0.4324</v>
      </c>
      <c r="M10" s="8">
        <v>0.1486</v>
      </c>
    </row>
    <row r="11" spans="1:13">
      <c r="A11" s="2">
        <v>10</v>
      </c>
      <c r="B11" s="2" t="s">
        <v>278</v>
      </c>
      <c r="C11" s="2">
        <v>116985</v>
      </c>
      <c r="D11" s="2" t="s">
        <v>260</v>
      </c>
      <c r="E11" s="2" t="str">
        <f t="shared" si="0"/>
        <v>116985,</v>
      </c>
      <c r="F11" s="2" t="s">
        <v>285</v>
      </c>
      <c r="G11" s="4" t="s">
        <v>286</v>
      </c>
      <c r="H11" s="2" t="s">
        <v>276</v>
      </c>
      <c r="I11" s="2"/>
      <c r="J11" s="7">
        <v>27.46</v>
      </c>
      <c r="K11" s="7">
        <v>59</v>
      </c>
      <c r="L11" s="8">
        <v>0.5346</v>
      </c>
      <c r="M11" s="8">
        <v>0.3019</v>
      </c>
    </row>
    <row r="12" ht="24" spans="1:13">
      <c r="A12" s="2">
        <v>11</v>
      </c>
      <c r="B12" s="2" t="s">
        <v>278</v>
      </c>
      <c r="C12" s="2">
        <v>173694</v>
      </c>
      <c r="D12" s="2" t="s">
        <v>260</v>
      </c>
      <c r="E12" s="2" t="str">
        <f t="shared" si="0"/>
        <v>173694,</v>
      </c>
      <c r="F12" s="2" t="s">
        <v>287</v>
      </c>
      <c r="G12" s="2" t="s">
        <v>288</v>
      </c>
      <c r="H12" s="2" t="s">
        <v>276</v>
      </c>
      <c r="I12" s="2"/>
      <c r="J12" s="7">
        <v>230.26667</v>
      </c>
      <c r="K12" s="7">
        <v>380</v>
      </c>
      <c r="L12" s="8">
        <v>0.394</v>
      </c>
      <c r="M12" s="8">
        <v>0.0911</v>
      </c>
    </row>
    <row r="13" ht="24" spans="1:13">
      <c r="A13" s="2">
        <v>12</v>
      </c>
      <c r="B13" s="2" t="s">
        <v>259</v>
      </c>
      <c r="C13" s="2">
        <v>168283</v>
      </c>
      <c r="D13" s="2" t="s">
        <v>260</v>
      </c>
      <c r="E13" s="2" t="str">
        <f t="shared" si="0"/>
        <v>168283,</v>
      </c>
      <c r="F13" s="2" t="s">
        <v>289</v>
      </c>
      <c r="G13" s="2" t="s">
        <v>290</v>
      </c>
      <c r="H13" s="2" t="s">
        <v>291</v>
      </c>
      <c r="I13" s="2" t="s">
        <v>292</v>
      </c>
      <c r="J13" s="7">
        <v>20.6</v>
      </c>
      <c r="K13" s="7">
        <v>50</v>
      </c>
      <c r="L13" s="8">
        <v>0.588</v>
      </c>
      <c r="M13" s="8">
        <v>0.4507</v>
      </c>
    </row>
    <row r="14" ht="24" spans="1:13">
      <c r="A14" s="2">
        <v>13</v>
      </c>
      <c r="B14" s="2" t="s">
        <v>278</v>
      </c>
      <c r="C14" s="2">
        <v>173317</v>
      </c>
      <c r="D14" s="2" t="s">
        <v>260</v>
      </c>
      <c r="E14" s="2" t="str">
        <f t="shared" si="0"/>
        <v>173317,</v>
      </c>
      <c r="F14" s="2" t="s">
        <v>293</v>
      </c>
      <c r="G14" s="2" t="s">
        <v>294</v>
      </c>
      <c r="H14" s="2" t="s">
        <v>291</v>
      </c>
      <c r="I14" s="2"/>
      <c r="J14" s="7">
        <v>51.375</v>
      </c>
      <c r="K14" s="7">
        <v>97</v>
      </c>
      <c r="L14" s="8">
        <v>0.4704</v>
      </c>
      <c r="M14" s="8">
        <v>0.2938</v>
      </c>
    </row>
    <row r="15" ht="24" spans="1:13">
      <c r="A15" s="2">
        <v>14</v>
      </c>
      <c r="B15" s="2" t="s">
        <v>259</v>
      </c>
      <c r="C15" s="2">
        <v>173315</v>
      </c>
      <c r="D15" s="2" t="s">
        <v>260</v>
      </c>
      <c r="E15" s="2" t="str">
        <f t="shared" si="0"/>
        <v>173315,</v>
      </c>
      <c r="F15" s="2" t="s">
        <v>295</v>
      </c>
      <c r="G15" s="2" t="s">
        <v>296</v>
      </c>
      <c r="H15" s="2" t="s">
        <v>291</v>
      </c>
      <c r="I15" s="2"/>
      <c r="J15" s="7">
        <v>35.47</v>
      </c>
      <c r="K15" s="7">
        <v>72</v>
      </c>
      <c r="L15" s="8">
        <v>0.5074</v>
      </c>
      <c r="M15" s="8">
        <v>0.3431</v>
      </c>
    </row>
    <row r="16" ht="24" spans="1:13">
      <c r="A16" s="2">
        <v>15</v>
      </c>
      <c r="B16" s="2" t="s">
        <v>259</v>
      </c>
      <c r="C16" s="2">
        <v>173316</v>
      </c>
      <c r="D16" s="2" t="s">
        <v>260</v>
      </c>
      <c r="E16" s="2" t="str">
        <f t="shared" si="0"/>
        <v>173316,</v>
      </c>
      <c r="F16" s="2" t="s">
        <v>297</v>
      </c>
      <c r="G16" s="2" t="s">
        <v>298</v>
      </c>
      <c r="H16" s="2" t="s">
        <v>291</v>
      </c>
      <c r="I16" s="2"/>
      <c r="J16" s="7">
        <v>40.8</v>
      </c>
      <c r="K16" s="7">
        <v>78</v>
      </c>
      <c r="L16" s="8">
        <v>0.4769</v>
      </c>
      <c r="M16" s="8">
        <v>0.3026</v>
      </c>
    </row>
    <row r="17" ht="24" spans="1:13">
      <c r="A17" s="2">
        <v>16</v>
      </c>
      <c r="B17" s="2" t="s">
        <v>278</v>
      </c>
      <c r="C17" s="2">
        <v>38923</v>
      </c>
      <c r="D17" s="2" t="s">
        <v>260</v>
      </c>
      <c r="E17" s="2" t="str">
        <f t="shared" si="0"/>
        <v>38923,</v>
      </c>
      <c r="F17" s="2" t="s">
        <v>299</v>
      </c>
      <c r="G17" s="2" t="s">
        <v>300</v>
      </c>
      <c r="H17" s="2" t="s">
        <v>291</v>
      </c>
      <c r="I17" s="2"/>
      <c r="J17" s="7">
        <v>30.27</v>
      </c>
      <c r="K17" s="7">
        <v>48.5</v>
      </c>
      <c r="L17" s="8">
        <v>0.3759</v>
      </c>
      <c r="M17" s="8">
        <v>0.1678</v>
      </c>
    </row>
    <row r="18" ht="24" spans="1:13">
      <c r="A18" s="2">
        <v>17</v>
      </c>
      <c r="B18" s="2" t="s">
        <v>301</v>
      </c>
      <c r="C18" s="2">
        <v>173313</v>
      </c>
      <c r="D18" s="2" t="s">
        <v>260</v>
      </c>
      <c r="E18" s="2" t="str">
        <f t="shared" si="0"/>
        <v>173313,</v>
      </c>
      <c r="F18" s="2" t="s">
        <v>299</v>
      </c>
      <c r="G18" s="2" t="s">
        <v>302</v>
      </c>
      <c r="H18" s="2" t="s">
        <v>291</v>
      </c>
      <c r="I18" s="2"/>
      <c r="J18" s="7">
        <v>34.71</v>
      </c>
      <c r="K18" s="7">
        <v>54</v>
      </c>
      <c r="L18" s="8">
        <v>0.3572</v>
      </c>
      <c r="M18" s="8">
        <v>0.143</v>
      </c>
    </row>
    <row r="19" ht="24" spans="1:13">
      <c r="A19" s="2">
        <v>18</v>
      </c>
      <c r="B19" s="2" t="s">
        <v>259</v>
      </c>
      <c r="C19" s="2">
        <v>181627</v>
      </c>
      <c r="D19" s="2" t="s">
        <v>260</v>
      </c>
      <c r="E19" s="2" t="str">
        <f t="shared" si="0"/>
        <v>181627,</v>
      </c>
      <c r="F19" s="2" t="s">
        <v>303</v>
      </c>
      <c r="G19" s="2" t="s">
        <v>304</v>
      </c>
      <c r="H19" s="2" t="s">
        <v>291</v>
      </c>
      <c r="I19" s="2"/>
      <c r="J19" s="7">
        <v>15.75</v>
      </c>
      <c r="K19" s="7">
        <v>30</v>
      </c>
      <c r="L19" s="8">
        <v>0.475</v>
      </c>
      <c r="M19" s="8">
        <v>0.3</v>
      </c>
    </row>
    <row r="20" ht="36" spans="1:13">
      <c r="A20" s="2">
        <v>19</v>
      </c>
      <c r="B20" s="2" t="s">
        <v>278</v>
      </c>
      <c r="C20" s="2">
        <v>3865</v>
      </c>
      <c r="D20" s="2" t="s">
        <v>260</v>
      </c>
      <c r="E20" s="2" t="str">
        <f t="shared" si="0"/>
        <v>3865,</v>
      </c>
      <c r="F20" s="2" t="s">
        <v>305</v>
      </c>
      <c r="G20" s="2" t="s">
        <v>306</v>
      </c>
      <c r="H20" s="2" t="s">
        <v>291</v>
      </c>
      <c r="I20" s="2"/>
      <c r="J20" s="7">
        <v>29.76</v>
      </c>
      <c r="K20" s="7">
        <v>44.8</v>
      </c>
      <c r="L20" s="8">
        <v>0.3357</v>
      </c>
      <c r="M20" s="8">
        <v>0.1143</v>
      </c>
    </row>
    <row r="21" ht="36" spans="1:13">
      <c r="A21" s="2">
        <v>20</v>
      </c>
      <c r="B21" s="2" t="s">
        <v>301</v>
      </c>
      <c r="C21" s="2">
        <v>173310</v>
      </c>
      <c r="D21" s="2" t="s">
        <v>260</v>
      </c>
      <c r="E21" s="2" t="str">
        <f t="shared" si="0"/>
        <v>173310,</v>
      </c>
      <c r="F21" s="2" t="s">
        <v>305</v>
      </c>
      <c r="G21" s="2" t="s">
        <v>307</v>
      </c>
      <c r="H21" s="2" t="s">
        <v>291</v>
      </c>
      <c r="I21" s="2"/>
      <c r="J21" s="7">
        <v>19.97</v>
      </c>
      <c r="K21" s="7">
        <v>31</v>
      </c>
      <c r="L21" s="8">
        <v>0.3558</v>
      </c>
      <c r="M21" s="8">
        <v>0.1411</v>
      </c>
    </row>
    <row r="22" ht="24" spans="1:13">
      <c r="A22" s="2">
        <v>21</v>
      </c>
      <c r="B22" s="2" t="s">
        <v>278</v>
      </c>
      <c r="C22" s="2">
        <v>163152</v>
      </c>
      <c r="D22" s="2" t="s">
        <v>260</v>
      </c>
      <c r="E22" s="2" t="str">
        <f t="shared" si="0"/>
        <v>163152,</v>
      </c>
      <c r="F22" s="2" t="s">
        <v>308</v>
      </c>
      <c r="G22" s="2" t="s">
        <v>309</v>
      </c>
      <c r="H22" s="2" t="s">
        <v>291</v>
      </c>
      <c r="I22" s="2"/>
      <c r="J22" s="7">
        <v>16.725</v>
      </c>
      <c r="K22" s="7">
        <v>29</v>
      </c>
      <c r="L22" s="8">
        <v>0.4233</v>
      </c>
      <c r="M22" s="8">
        <v>0.231</v>
      </c>
    </row>
    <row r="23" spans="1:13">
      <c r="A23" s="2">
        <v>22</v>
      </c>
      <c r="B23" s="2" t="s">
        <v>259</v>
      </c>
      <c r="C23" s="2">
        <v>44201</v>
      </c>
      <c r="D23" s="2" t="s">
        <v>260</v>
      </c>
      <c r="E23" s="2" t="str">
        <f t="shared" si="0"/>
        <v>44201,</v>
      </c>
      <c r="F23" s="2" t="s">
        <v>310</v>
      </c>
      <c r="G23" s="2" t="s">
        <v>311</v>
      </c>
      <c r="H23" s="2" t="s">
        <v>291</v>
      </c>
      <c r="I23" s="2"/>
      <c r="J23" s="7">
        <v>14.15</v>
      </c>
      <c r="K23" s="7">
        <v>25</v>
      </c>
      <c r="L23" s="8">
        <v>0.434</v>
      </c>
      <c r="M23" s="8">
        <v>0.2453</v>
      </c>
    </row>
    <row r="24" ht="24" spans="1:13">
      <c r="A24" s="2">
        <v>23</v>
      </c>
      <c r="B24" s="2" t="s">
        <v>278</v>
      </c>
      <c r="C24" s="2">
        <v>22524</v>
      </c>
      <c r="D24" s="2" t="s">
        <v>260</v>
      </c>
      <c r="E24" s="2" t="str">
        <f t="shared" si="0"/>
        <v>22524,</v>
      </c>
      <c r="F24" s="2" t="s">
        <v>312</v>
      </c>
      <c r="G24" s="2" t="s">
        <v>311</v>
      </c>
      <c r="H24" s="2" t="s">
        <v>291</v>
      </c>
      <c r="I24" s="2"/>
      <c r="J24" s="7">
        <v>19.39</v>
      </c>
      <c r="K24" s="7">
        <v>29</v>
      </c>
      <c r="L24" s="8">
        <v>0.3314</v>
      </c>
      <c r="M24" s="8">
        <v>0.1085</v>
      </c>
    </row>
    <row r="25" ht="24" spans="1:13">
      <c r="A25" s="2">
        <v>24</v>
      </c>
      <c r="B25" s="2" t="s">
        <v>313</v>
      </c>
      <c r="C25" s="3">
        <v>187348</v>
      </c>
      <c r="D25" s="2" t="s">
        <v>260</v>
      </c>
      <c r="E25" s="2" t="str">
        <f t="shared" si="0"/>
        <v>187348,</v>
      </c>
      <c r="F25" s="3" t="s">
        <v>314</v>
      </c>
      <c r="G25" s="3" t="s">
        <v>315</v>
      </c>
      <c r="H25" s="2" t="s">
        <v>291</v>
      </c>
      <c r="I25" s="2"/>
      <c r="J25" s="7">
        <v>10.83</v>
      </c>
      <c r="K25" s="7">
        <v>26</v>
      </c>
      <c r="L25" s="8">
        <v>0.5835</v>
      </c>
      <c r="M25" s="8">
        <v>0.4446</v>
      </c>
    </row>
    <row r="26" ht="36" spans="1:13">
      <c r="A26" s="2">
        <v>25</v>
      </c>
      <c r="B26" s="2" t="s">
        <v>259</v>
      </c>
      <c r="C26" s="3">
        <v>190363</v>
      </c>
      <c r="D26" s="2" t="s">
        <v>260</v>
      </c>
      <c r="E26" s="2" t="str">
        <f t="shared" si="0"/>
        <v>190363,</v>
      </c>
      <c r="F26" s="2" t="s">
        <v>316</v>
      </c>
      <c r="G26" s="5" t="s">
        <v>317</v>
      </c>
      <c r="H26" s="2" t="s">
        <v>318</v>
      </c>
      <c r="I26" s="2" t="s">
        <v>319</v>
      </c>
      <c r="J26" s="7">
        <v>144.3</v>
      </c>
      <c r="K26" s="7">
        <v>298</v>
      </c>
      <c r="L26" s="8">
        <v>0.5158</v>
      </c>
      <c r="M26" s="8">
        <v>0.2738</v>
      </c>
    </row>
    <row r="27" ht="24" spans="1:13">
      <c r="A27" s="2">
        <v>26</v>
      </c>
      <c r="B27" s="2" t="s">
        <v>259</v>
      </c>
      <c r="C27" s="3">
        <v>191089</v>
      </c>
      <c r="D27" s="2" t="s">
        <v>260</v>
      </c>
      <c r="E27" s="2" t="str">
        <f t="shared" si="0"/>
        <v>191089,</v>
      </c>
      <c r="F27" s="4" t="s">
        <v>320</v>
      </c>
      <c r="G27" s="5" t="s">
        <v>321</v>
      </c>
      <c r="H27" s="2" t="s">
        <v>318</v>
      </c>
      <c r="I27" s="2"/>
      <c r="J27" s="7">
        <v>270.4</v>
      </c>
      <c r="K27" s="7">
        <v>528</v>
      </c>
      <c r="L27" s="8">
        <v>0.4879</v>
      </c>
      <c r="M27" s="8">
        <v>0.2318</v>
      </c>
    </row>
    <row r="28" ht="24" spans="1:13">
      <c r="A28" s="2">
        <v>27</v>
      </c>
      <c r="B28" s="2" t="s">
        <v>259</v>
      </c>
      <c r="C28" s="2">
        <v>131917</v>
      </c>
      <c r="D28" s="2" t="s">
        <v>260</v>
      </c>
      <c r="E28" s="2" t="str">
        <f t="shared" si="0"/>
        <v>131917,</v>
      </c>
      <c r="F28" s="2" t="s">
        <v>322</v>
      </c>
      <c r="G28" s="2" t="s">
        <v>323</v>
      </c>
      <c r="H28" s="2" t="s">
        <v>324</v>
      </c>
      <c r="I28" s="2"/>
      <c r="J28" s="7">
        <v>38.625</v>
      </c>
      <c r="K28" s="7">
        <v>55</v>
      </c>
      <c r="L28" s="8">
        <v>0.2977</v>
      </c>
      <c r="M28" s="8">
        <v>0.2117</v>
      </c>
    </row>
    <row r="29" ht="24" spans="1:13">
      <c r="A29" s="2">
        <v>28</v>
      </c>
      <c r="B29" s="2" t="s">
        <v>259</v>
      </c>
      <c r="C29" s="3">
        <v>187344</v>
      </c>
      <c r="D29" s="2" t="s">
        <v>260</v>
      </c>
      <c r="E29" s="2" t="str">
        <f t="shared" si="0"/>
        <v>187344,</v>
      </c>
      <c r="F29" s="3" t="s">
        <v>325</v>
      </c>
      <c r="G29" s="3" t="s">
        <v>326</v>
      </c>
      <c r="H29" s="2" t="s">
        <v>324</v>
      </c>
      <c r="I29" s="2"/>
      <c r="J29" s="7">
        <v>20.7</v>
      </c>
      <c r="K29" s="7">
        <v>36</v>
      </c>
      <c r="L29" s="8">
        <v>0.425</v>
      </c>
      <c r="M29" s="8">
        <v>0.31</v>
      </c>
    </row>
    <row r="30" ht="24" spans="1:13">
      <c r="A30" s="2">
        <v>29</v>
      </c>
      <c r="B30" s="2" t="s">
        <v>259</v>
      </c>
      <c r="C30" s="3">
        <v>191090</v>
      </c>
      <c r="D30" s="2" t="s">
        <v>260</v>
      </c>
      <c r="E30" s="2" t="str">
        <f t="shared" si="0"/>
        <v>191090,</v>
      </c>
      <c r="F30" s="4" t="s">
        <v>327</v>
      </c>
      <c r="G30" s="6" t="s">
        <v>328</v>
      </c>
      <c r="H30" s="2" t="s">
        <v>324</v>
      </c>
      <c r="I30" s="2"/>
      <c r="J30" s="7">
        <v>21.4</v>
      </c>
      <c r="K30" s="7">
        <v>36</v>
      </c>
      <c r="L30" s="8">
        <v>0.4056</v>
      </c>
      <c r="M30" s="8">
        <v>0.2867</v>
      </c>
    </row>
    <row r="31" ht="24" spans="1:13">
      <c r="A31" s="2">
        <v>30</v>
      </c>
      <c r="B31" s="2" t="s">
        <v>329</v>
      </c>
      <c r="C31" s="2">
        <v>175826</v>
      </c>
      <c r="D31" s="2" t="s">
        <v>260</v>
      </c>
      <c r="E31" s="2" t="str">
        <f t="shared" si="0"/>
        <v>175826,</v>
      </c>
      <c r="F31" s="2" t="s">
        <v>330</v>
      </c>
      <c r="G31" s="2" t="s">
        <v>331</v>
      </c>
      <c r="H31" s="2" t="s">
        <v>332</v>
      </c>
      <c r="I31" s="2" t="s">
        <v>333</v>
      </c>
      <c r="J31" s="7">
        <v>35.535</v>
      </c>
      <c r="K31" s="7">
        <v>49.5</v>
      </c>
      <c r="L31" s="8">
        <v>0.2821</v>
      </c>
      <c r="M31" s="8">
        <v>0.1539</v>
      </c>
    </row>
    <row r="32" ht="24" spans="1:13">
      <c r="A32" s="2">
        <v>31</v>
      </c>
      <c r="B32" s="2" t="s">
        <v>259</v>
      </c>
      <c r="C32" s="3">
        <v>189849</v>
      </c>
      <c r="D32" s="2" t="s">
        <v>260</v>
      </c>
      <c r="E32" s="2" t="str">
        <f t="shared" si="0"/>
        <v>189849,</v>
      </c>
      <c r="F32" s="4" t="s">
        <v>334</v>
      </c>
      <c r="G32" s="5" t="s">
        <v>335</v>
      </c>
      <c r="H32" s="2" t="s">
        <v>336</v>
      </c>
      <c r="I32" s="2"/>
      <c r="J32" s="7">
        <v>17.8</v>
      </c>
      <c r="K32" s="7">
        <v>34</v>
      </c>
      <c r="L32" s="8">
        <v>0.4765</v>
      </c>
      <c r="M32" s="8">
        <v>0.3966</v>
      </c>
    </row>
    <row r="33" ht="24" spans="1:13">
      <c r="A33" s="2">
        <v>32</v>
      </c>
      <c r="B33" s="2" t="s">
        <v>259</v>
      </c>
      <c r="C33" s="3">
        <v>191074</v>
      </c>
      <c r="D33" s="2" t="s">
        <v>260</v>
      </c>
      <c r="E33" s="2" t="str">
        <f t="shared" si="0"/>
        <v>191074,</v>
      </c>
      <c r="F33" s="4" t="s">
        <v>337</v>
      </c>
      <c r="G33" s="5" t="s">
        <v>338</v>
      </c>
      <c r="H33" s="2" t="s">
        <v>339</v>
      </c>
      <c r="I33" s="2"/>
      <c r="J33" s="7">
        <v>19</v>
      </c>
      <c r="K33" s="7">
        <v>33</v>
      </c>
      <c r="L33" s="8">
        <v>0.4242</v>
      </c>
      <c r="M33" s="8">
        <v>0.3214</v>
      </c>
    </row>
    <row r="34" ht="24" spans="1:13">
      <c r="A34" s="2">
        <v>33</v>
      </c>
      <c r="B34" s="2" t="s">
        <v>259</v>
      </c>
      <c r="C34" s="3">
        <v>181857</v>
      </c>
      <c r="D34" s="2" t="s">
        <v>260</v>
      </c>
      <c r="E34" s="2" t="str">
        <f t="shared" si="0"/>
        <v>181857,</v>
      </c>
      <c r="F34" s="3" t="s">
        <v>340</v>
      </c>
      <c r="G34" s="3" t="s">
        <v>341</v>
      </c>
      <c r="H34" s="2" t="s">
        <v>342</v>
      </c>
      <c r="I34" s="2"/>
      <c r="J34" s="7">
        <v>7.5</v>
      </c>
      <c r="K34" s="7">
        <v>18</v>
      </c>
      <c r="L34" s="8">
        <v>0.5833</v>
      </c>
      <c r="M34" s="8">
        <v>0.375</v>
      </c>
    </row>
    <row r="35" ht="36" spans="1:13">
      <c r="A35" s="2">
        <v>34</v>
      </c>
      <c r="B35" s="2" t="s">
        <v>259</v>
      </c>
      <c r="C35" s="3">
        <v>188542</v>
      </c>
      <c r="D35" s="2" t="s">
        <v>260</v>
      </c>
      <c r="E35" s="2" t="str">
        <f t="shared" si="0"/>
        <v>188542,</v>
      </c>
      <c r="F35" s="3" t="s">
        <v>343</v>
      </c>
      <c r="G35" s="3" t="s">
        <v>344</v>
      </c>
      <c r="H35" s="2" t="s">
        <v>345</v>
      </c>
      <c r="I35" s="2"/>
      <c r="J35" s="7">
        <v>17.55</v>
      </c>
      <c r="K35" s="7">
        <v>33.5</v>
      </c>
      <c r="L35" s="8">
        <v>0.4761</v>
      </c>
      <c r="M35" s="8">
        <v>0.3377</v>
      </c>
    </row>
    <row r="36" ht="24" spans="1:13">
      <c r="A36" s="2">
        <v>35</v>
      </c>
      <c r="B36" s="2" t="s">
        <v>259</v>
      </c>
      <c r="C36" s="3">
        <v>191075</v>
      </c>
      <c r="D36" s="2" t="s">
        <v>260</v>
      </c>
      <c r="E36" s="2" t="str">
        <f t="shared" si="0"/>
        <v>191075,</v>
      </c>
      <c r="F36" s="4" t="s">
        <v>346</v>
      </c>
      <c r="G36" s="5" t="s">
        <v>347</v>
      </c>
      <c r="H36" s="2" t="s">
        <v>348</v>
      </c>
      <c r="I36" s="2"/>
      <c r="J36" s="7">
        <v>45.3</v>
      </c>
      <c r="K36" s="7">
        <v>80</v>
      </c>
      <c r="L36" s="8">
        <v>0.4338</v>
      </c>
      <c r="M36" s="8">
        <v>0.3529</v>
      </c>
    </row>
    <row r="37" ht="24" spans="1:13">
      <c r="A37" s="2">
        <v>36</v>
      </c>
      <c r="B37" s="2" t="s">
        <v>259</v>
      </c>
      <c r="C37" s="3">
        <v>186740</v>
      </c>
      <c r="D37" s="2" t="s">
        <v>260</v>
      </c>
      <c r="E37" s="2" t="str">
        <f t="shared" si="0"/>
        <v>186740,</v>
      </c>
      <c r="F37" s="2" t="s">
        <v>349</v>
      </c>
      <c r="G37" s="5" t="s">
        <v>350</v>
      </c>
      <c r="H37" s="2" t="s">
        <v>351</v>
      </c>
      <c r="I37" s="2"/>
      <c r="J37" s="7">
        <v>72.5</v>
      </c>
      <c r="K37" s="7">
        <v>128</v>
      </c>
      <c r="L37" s="8">
        <v>0.4336</v>
      </c>
      <c r="M37" s="8">
        <v>0.3584</v>
      </c>
    </row>
    <row r="38" ht="24" spans="1:13">
      <c r="A38" s="2">
        <v>37</v>
      </c>
      <c r="B38" s="2" t="s">
        <v>259</v>
      </c>
      <c r="C38" s="3">
        <v>91335</v>
      </c>
      <c r="D38" s="2" t="s">
        <v>260</v>
      </c>
      <c r="E38" s="2" t="str">
        <f t="shared" si="0"/>
        <v>91335,</v>
      </c>
      <c r="F38" s="3" t="s">
        <v>352</v>
      </c>
      <c r="G38" s="3" t="s">
        <v>353</v>
      </c>
      <c r="H38" s="2" t="s">
        <v>354</v>
      </c>
      <c r="I38" s="2"/>
      <c r="J38" s="7">
        <v>7.66</v>
      </c>
      <c r="K38" s="7">
        <v>15</v>
      </c>
      <c r="L38" s="8">
        <v>0.4893</v>
      </c>
      <c r="M38" s="8">
        <v>0.3339</v>
      </c>
    </row>
    <row r="39" ht="36" spans="1:13">
      <c r="A39" s="2">
        <v>38</v>
      </c>
      <c r="B39" s="2" t="s">
        <v>259</v>
      </c>
      <c r="C39" s="2">
        <v>2145</v>
      </c>
      <c r="D39" s="2" t="s">
        <v>260</v>
      </c>
      <c r="E39" s="2" t="str">
        <f t="shared" si="0"/>
        <v>2145,</v>
      </c>
      <c r="F39" s="2" t="s">
        <v>355</v>
      </c>
      <c r="G39" s="2" t="s">
        <v>356</v>
      </c>
      <c r="H39" s="2" t="s">
        <v>354</v>
      </c>
      <c r="I39" s="2"/>
      <c r="J39" s="7">
        <v>8.9775</v>
      </c>
      <c r="K39" s="7">
        <v>14.5</v>
      </c>
      <c r="L39" s="8">
        <v>0.3809</v>
      </c>
      <c r="M39" s="8">
        <v>0.1839</v>
      </c>
    </row>
    <row r="40" ht="24" spans="1:13">
      <c r="A40" s="2">
        <v>39</v>
      </c>
      <c r="B40" s="2" t="s">
        <v>259</v>
      </c>
      <c r="C40" s="2">
        <v>166044</v>
      </c>
      <c r="D40" s="2" t="s">
        <v>260</v>
      </c>
      <c r="E40" s="2" t="str">
        <f t="shared" si="0"/>
        <v>166044,</v>
      </c>
      <c r="F40" s="2" t="s">
        <v>357</v>
      </c>
      <c r="G40" s="2" t="s">
        <v>358</v>
      </c>
      <c r="H40" s="2" t="s">
        <v>359</v>
      </c>
      <c r="I40" s="2"/>
      <c r="J40" s="7">
        <v>16.425</v>
      </c>
      <c r="K40" s="7">
        <v>36</v>
      </c>
      <c r="L40" s="8">
        <v>0.5438</v>
      </c>
      <c r="M40" s="8">
        <v>0.4867</v>
      </c>
    </row>
    <row r="41" ht="24" spans="1:13">
      <c r="A41" s="2">
        <v>40</v>
      </c>
      <c r="B41" s="2" t="s">
        <v>259</v>
      </c>
      <c r="C41" s="3">
        <v>167250</v>
      </c>
      <c r="D41" s="2" t="s">
        <v>260</v>
      </c>
      <c r="E41" s="2" t="str">
        <f t="shared" si="0"/>
        <v>167250,</v>
      </c>
      <c r="F41" s="4" t="s">
        <v>360</v>
      </c>
      <c r="G41" s="6" t="s">
        <v>361</v>
      </c>
      <c r="H41" s="2" t="s">
        <v>362</v>
      </c>
      <c r="I41" s="2"/>
      <c r="J41" s="7">
        <v>7.9</v>
      </c>
      <c r="K41" s="7">
        <v>17</v>
      </c>
      <c r="L41" s="8">
        <v>0.5353</v>
      </c>
      <c r="M41" s="8">
        <v>0.368</v>
      </c>
    </row>
  </sheetData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任务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英英</cp:lastModifiedBy>
  <dcterms:created xsi:type="dcterms:W3CDTF">2019-08-17T11:08:00Z</dcterms:created>
  <dcterms:modified xsi:type="dcterms:W3CDTF">2019-09-30T03:29:51Z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eadingLayout">
    <vt:bool>true</vt:bool>
  </property>
</Properties>
</file>