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Sheet1" sheetId="1" r:id="rId1"/>
    <sheet name="Sheet2" sheetId="2" state="hidden" r:id="rId2"/>
    <sheet name="Sheet3" sheetId="3" r:id="rId3"/>
  </sheets>
  <externalReferences>
    <externalReference r:id="rId4"/>
  </externalReferences>
  <definedNames>
    <definedName name="_xlnm._FilterDatabase" localSheetId="1" hidden="1">Sheet2!$A$3:$AA$116</definedName>
    <definedName name="_xlnm._FilterDatabase" localSheetId="0" hidden="1">Sheet1!$A$4:$AB$125</definedName>
  </definedNames>
  <calcPr calcId="144525"/>
</workbook>
</file>

<file path=xl/sharedStrings.xml><?xml version="1.0" encoding="utf-8"?>
<sst xmlns="http://schemas.openxmlformats.org/spreadsheetml/2006/main" count="889" uniqueCount="177">
  <si>
    <t>太极桐君阁核心品种8月认购及奖励</t>
  </si>
  <si>
    <t>说明：安宫牛黄丸活动期间执行买一送一政策，赠品不算入认购任务，赠品也不参与奖励。由于涉及毛利问题，销售时赠品不下帐，立即联系厂家补齐赠品。</t>
  </si>
  <si>
    <t>序号</t>
  </si>
  <si>
    <t>门店ID</t>
  </si>
  <si>
    <t>片区</t>
  </si>
  <si>
    <t>门店名</t>
  </si>
  <si>
    <t>安宫牛黄丸买一送一</t>
  </si>
  <si>
    <t>桔贝合剂</t>
  </si>
  <si>
    <t>合计</t>
  </si>
  <si>
    <t>1档任务
（70元/盒）</t>
  </si>
  <si>
    <t>2档任务
（90元/盒）</t>
  </si>
  <si>
    <t>3档任务
（120元/盒）</t>
  </si>
  <si>
    <t>认购档次（门店填写）</t>
  </si>
  <si>
    <t>认购数量（门店填写）</t>
  </si>
  <si>
    <t>认购预领奖励</t>
  </si>
  <si>
    <t>实际销售</t>
  </si>
  <si>
    <t>完成情况</t>
  </si>
  <si>
    <t>完成档次</t>
  </si>
  <si>
    <t>实际应领奖励</t>
  </si>
  <si>
    <t>1档
（4元/盒）</t>
  </si>
  <si>
    <t>2档（6元/盒）</t>
  </si>
  <si>
    <t>3档（8元/盒）</t>
  </si>
  <si>
    <t>预领奖励</t>
  </si>
  <si>
    <t>实际应领</t>
  </si>
  <si>
    <t>应补发</t>
  </si>
  <si>
    <t>应退回</t>
  </si>
  <si>
    <t>城郊二片</t>
  </si>
  <si>
    <t>四川太极崇州市崇阳镇尚贤坊街药店</t>
  </si>
  <si>
    <t>1档</t>
  </si>
  <si>
    <t>3档</t>
  </si>
  <si>
    <t>四川太极崇州中心店</t>
  </si>
  <si>
    <t>未完成</t>
  </si>
  <si>
    <t>四川太极温江店</t>
  </si>
  <si>
    <t>四川太极都江堰景中路店</t>
  </si>
  <si>
    <t>四川太极都江堰市蒲阳镇堰问道西路药店</t>
  </si>
  <si>
    <t>2档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</si>
  <si>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</si>
  <si>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</si>
  <si>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</si>
  <si>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</si>
  <si>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</si>
  <si>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</si>
  <si>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</si>
  <si>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</si>
  <si>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</si>
  <si>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</si>
  <si>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</si>
  <si>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</si>
  <si>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</si>
  <si>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</si>
  <si>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</si>
  <si>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</si>
  <si>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</si>
  <si>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</si>
  <si>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</si>
  <si>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</si>
  <si>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</si>
  <si>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</si>
  <si>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</si>
  <si>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</si>
  <si>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</si>
  <si>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</si>
  <si>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</si>
  <si>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</si>
  <si>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</si>
  <si>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</si>
  <si>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</si>
  <si>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丝竹路店</t>
  </si>
  <si>
    <t>解放路店</t>
  </si>
  <si>
    <t>旗舰片区</t>
  </si>
  <si>
    <t>四川太极旗舰店</t>
  </si>
  <si>
    <t>梨花街店</t>
  </si>
  <si>
    <t>城郊一片：新津</t>
  </si>
  <si>
    <t>四川太极新津邓双镇岷江店</t>
  </si>
  <si>
    <t>四川太极五津西路药店</t>
  </si>
  <si>
    <t>四川太极兴义镇万兴路药店</t>
  </si>
  <si>
    <t>武阳西路店</t>
  </si>
  <si>
    <t>城郊一片：邛崃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</si>
  <si>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</si>
  <si>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</si>
  <si>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</si>
  <si>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</si>
  <si>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</si>
  <si>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</si>
  <si>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</si>
  <si>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</si>
  <si>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</si>
  <si>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</si>
  <si>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</si>
  <si>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</si>
  <si>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</si>
  <si>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</si>
  <si>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</si>
  <si>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</si>
  <si>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</si>
  <si>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</si>
  <si>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</si>
  <si>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</si>
  <si>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</si>
  <si>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</si>
  <si>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</si>
  <si>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</si>
  <si>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</si>
  <si>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</si>
  <si>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</si>
  <si>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</si>
  <si>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</si>
  <si>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</si>
  <si>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</si>
  <si>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</si>
  <si>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</si>
  <si>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</si>
  <si>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四川太极金牛区银沙路药店</t>
  </si>
  <si>
    <t>四川太极新都区新都街道万和北路药店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</si>
  <si>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</si>
  <si>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</si>
  <si>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</si>
  <si>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</si>
  <si>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</si>
  <si>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</si>
  <si>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</si>
  <si>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</si>
  <si>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</si>
  <si>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</si>
  <si>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</si>
  <si>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</si>
  <si>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</si>
  <si>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</si>
  <si>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</si>
  <si>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</si>
  <si>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</si>
  <si>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</si>
  <si>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</si>
  <si>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</si>
  <si>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</si>
  <si>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</si>
  <si>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</si>
  <si>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</si>
  <si>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</si>
  <si>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城郊一片：大邑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</si>
  <si>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</si>
  <si>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</si>
  <si>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</si>
  <si>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</si>
  <si>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</si>
  <si>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</si>
  <si>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</si>
  <si>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</si>
  <si>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</si>
  <si>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四川太极大邑县晋原镇北街药店</t>
  </si>
  <si>
    <t>桐君阁认购品种完成季度通报</t>
  </si>
  <si>
    <t>1档任务</t>
  </si>
  <si>
    <t>奖励（元/盒）</t>
  </si>
  <si>
    <t>2档任务</t>
  </si>
  <si>
    <t>3档任务</t>
  </si>
  <si>
    <t>截止8月22日销售</t>
  </si>
  <si>
    <t>完成进度</t>
  </si>
  <si>
    <t>认购奖励</t>
  </si>
  <si>
    <t xml:space="preserve">四川太极崇州市崇阳镇永康东路药店 </t>
  </si>
  <si>
    <t>四川太极崇州市崇阳镇蜀州中路药店</t>
  </si>
  <si>
    <t>四川太极青羊区童子街药店</t>
  </si>
  <si>
    <t>四川太极武侯区丝竹路药店</t>
  </si>
  <si>
    <t>四川太极金牛区解放路药店</t>
  </si>
  <si>
    <t>四川太极锦江区梨花街药店</t>
  </si>
  <si>
    <t>四川太极邛崃市临邛镇翠荫街药店</t>
  </si>
  <si>
    <t>四川太极武侯区大华街药店</t>
  </si>
  <si>
    <t>四川太极青羊区贝森北路药店</t>
  </si>
  <si>
    <t>四川太极金牛区银河北街药店</t>
  </si>
  <si>
    <t>四川太极成华区西林一街药店</t>
  </si>
  <si>
    <t>四川太极金牛区蜀汉路药店</t>
  </si>
  <si>
    <t>四川太极武侯区大悦路药店</t>
  </si>
  <si>
    <t>四川太极青羊区蜀辉路药店</t>
  </si>
  <si>
    <t>四川太极武侯区航中街药店</t>
  </si>
  <si>
    <t>四川太极高新区中和大道药店</t>
  </si>
  <si>
    <t>四川太极高新区中和公济桥路药店</t>
  </si>
  <si>
    <t>四川太极成华区金马河路药店</t>
  </si>
  <si>
    <t>四川太极成都高新区元华二巷药店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</si>
</sst>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23" borderId="7" applyNumberFormat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0" fillId="2" borderId="1" xfId="49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7" borderId="1" xfId="49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城郊一片：邛崃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城郊一片：新津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城郊一片：新津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城郊一片：大邑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城郊一片：新津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城郊一片：大邑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城郊一片：大邑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城郊一片：邛崃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城郊一片：大邑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城郊一片：邛崃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城郊一片：大邑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城郊一片：大邑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城郊一片：大邑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城郊一片：邛崃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西北片区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城郊一片：大邑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城郊一片：新津</v>
          </cell>
        </row>
        <row r="91">
          <cell r="B91">
            <v>102564</v>
          </cell>
          <cell r="C91" t="str">
            <v>邛崃翠荫街店</v>
          </cell>
          <cell r="D91" t="str">
            <v>城郊一片：邛崃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城郊一片：大邑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  <row r="112">
          <cell r="B112">
            <v>106865</v>
          </cell>
          <cell r="C112" t="str">
            <v>丝竹路</v>
          </cell>
          <cell r="D112" t="str">
            <v>西北片区</v>
          </cell>
        </row>
        <row r="113">
          <cell r="B113">
            <v>107658</v>
          </cell>
          <cell r="C113" t="str">
            <v>万和路店</v>
          </cell>
          <cell r="D113" t="str">
            <v>西北片区</v>
          </cell>
        </row>
        <row r="114">
          <cell r="B114">
            <v>107829</v>
          </cell>
          <cell r="C114" t="str">
            <v>解放路</v>
          </cell>
          <cell r="D114" t="str">
            <v>城中片区</v>
          </cell>
        </row>
        <row r="115">
          <cell r="B115">
            <v>107728</v>
          </cell>
          <cell r="C115" t="str">
            <v>大邑北街</v>
          </cell>
          <cell r="D115" t="str">
            <v>城郊一片：大邑</v>
          </cell>
        </row>
        <row r="116">
          <cell r="B116">
            <v>108277</v>
          </cell>
          <cell r="C116" t="str">
            <v>四川太极金牛区银沙路药店</v>
          </cell>
          <cell r="D116" t="str">
            <v>西北片区</v>
          </cell>
        </row>
        <row r="117">
          <cell r="B117">
            <v>108656</v>
          </cell>
          <cell r="C117" t="str">
            <v>五津西路2店</v>
          </cell>
          <cell r="D117" t="str">
            <v>城郊一片：新津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7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AD10" sqref="AD10"/>
    </sheetView>
  </sheetViews>
  <sheetFormatPr defaultColWidth="9" defaultRowHeight="13.5"/>
  <cols>
    <col min="2" max="2" width="9" style="46"/>
    <col min="3" max="3" width="14.875" style="47" customWidth="1"/>
    <col min="4" max="4" width="19" style="48" customWidth="1"/>
    <col min="5" max="7" width="9" style="47"/>
    <col min="8" max="9" width="9" style="46"/>
    <col min="10" max="14" width="9" style="47"/>
    <col min="18" max="19" width="9" style="47"/>
  </cols>
  <sheetData>
    <row r="1" ht="20.25" spans="1:28">
      <c r="A1" s="7"/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9"/>
    </row>
    <row r="2" ht="21" customHeight="1" spans="1:28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60"/>
    </row>
    <row r="3" ht="18" customHeight="1" spans="1:28">
      <c r="A3" s="7" t="s">
        <v>2</v>
      </c>
      <c r="B3" s="8" t="s">
        <v>3</v>
      </c>
      <c r="C3" s="8" t="s">
        <v>4</v>
      </c>
      <c r="D3" s="8" t="s">
        <v>5</v>
      </c>
      <c r="E3" s="31" t="s">
        <v>6</v>
      </c>
      <c r="F3" s="31"/>
      <c r="G3" s="31"/>
      <c r="H3" s="31"/>
      <c r="I3" s="31"/>
      <c r="J3" s="31"/>
      <c r="K3" s="31"/>
      <c r="L3" s="31"/>
      <c r="M3" s="31"/>
      <c r="N3" s="31"/>
      <c r="O3" s="56" t="s">
        <v>7</v>
      </c>
      <c r="P3" s="56"/>
      <c r="Q3" s="56"/>
      <c r="R3" s="56"/>
      <c r="S3" s="56"/>
      <c r="T3" s="56"/>
      <c r="U3" s="56"/>
      <c r="V3" s="56"/>
      <c r="W3" s="56"/>
      <c r="X3" s="56"/>
      <c r="Y3" s="15" t="s">
        <v>8</v>
      </c>
      <c r="Z3" s="15"/>
      <c r="AA3" s="15"/>
      <c r="AB3" s="15"/>
    </row>
    <row r="4" ht="40.5" spans="1:28">
      <c r="A4" s="7"/>
      <c r="B4" s="8"/>
      <c r="C4" s="8"/>
      <c r="D4" s="8"/>
      <c r="E4" s="33" t="s">
        <v>9</v>
      </c>
      <c r="F4" s="33" t="s">
        <v>10</v>
      </c>
      <c r="G4" s="33" t="s">
        <v>11</v>
      </c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57" t="s">
        <v>19</v>
      </c>
      <c r="P4" s="57" t="s">
        <v>20</v>
      </c>
      <c r="Q4" s="57" t="s">
        <v>21</v>
      </c>
      <c r="R4" s="57" t="s">
        <v>12</v>
      </c>
      <c r="S4" s="57" t="s">
        <v>13</v>
      </c>
      <c r="T4" s="58" t="s">
        <v>14</v>
      </c>
      <c r="U4" s="57" t="s">
        <v>15</v>
      </c>
      <c r="V4" s="57" t="s">
        <v>16</v>
      </c>
      <c r="W4" s="57" t="s">
        <v>17</v>
      </c>
      <c r="X4" s="57" t="s">
        <v>18</v>
      </c>
      <c r="Y4" s="15" t="s">
        <v>22</v>
      </c>
      <c r="Z4" s="15" t="s">
        <v>23</v>
      </c>
      <c r="AA4" s="15" t="s">
        <v>24</v>
      </c>
      <c r="AB4" s="15" t="s">
        <v>25</v>
      </c>
    </row>
    <row r="5" spans="1:28">
      <c r="A5" s="2">
        <v>1</v>
      </c>
      <c r="B5" s="4">
        <v>754</v>
      </c>
      <c r="C5" s="4" t="s">
        <v>26</v>
      </c>
      <c r="D5" s="4" t="s">
        <v>27</v>
      </c>
      <c r="E5" s="4">
        <v>1</v>
      </c>
      <c r="F5" s="4">
        <v>3</v>
      </c>
      <c r="G5" s="4">
        <v>5</v>
      </c>
      <c r="H5" s="4">
        <v>1</v>
      </c>
      <c r="I5" s="4">
        <v>1</v>
      </c>
      <c r="J5" s="4">
        <v>70</v>
      </c>
      <c r="K5" s="3">
        <v>2</v>
      </c>
      <c r="L5" s="4">
        <f t="shared" ref="L5:L20" si="0">K5-E5</f>
        <v>1</v>
      </c>
      <c r="M5" s="4" t="s">
        <v>28</v>
      </c>
      <c r="N5" s="4">
        <f>K5*70</f>
        <v>140</v>
      </c>
      <c r="O5" s="4">
        <v>2</v>
      </c>
      <c r="P5" s="4">
        <v>4</v>
      </c>
      <c r="Q5" s="4">
        <v>6</v>
      </c>
      <c r="R5" s="4">
        <v>3</v>
      </c>
      <c r="S5" s="4">
        <v>6</v>
      </c>
      <c r="T5" s="15">
        <v>48</v>
      </c>
      <c r="U5" s="15">
        <v>12</v>
      </c>
      <c r="V5" s="15">
        <f>U5-O5</f>
        <v>10</v>
      </c>
      <c r="W5" s="15" t="s">
        <v>29</v>
      </c>
      <c r="X5" s="15">
        <f>U5*8</f>
        <v>96</v>
      </c>
      <c r="Y5" s="15">
        <f t="shared" ref="Y5:Y20" si="1">J5+T5</f>
        <v>118</v>
      </c>
      <c r="Z5" s="15">
        <f t="shared" ref="Z5:Z20" si="2">N5+X5</f>
        <v>236</v>
      </c>
      <c r="AA5" s="15">
        <f>Z5-Y5</f>
        <v>118</v>
      </c>
      <c r="AB5" s="15"/>
    </row>
    <row r="6" ht="15" customHeight="1" spans="1:28">
      <c r="A6" s="2">
        <v>2</v>
      </c>
      <c r="B6" s="4">
        <v>52</v>
      </c>
      <c r="C6" s="4" t="s">
        <v>26</v>
      </c>
      <c r="D6" s="4" t="s">
        <v>30</v>
      </c>
      <c r="E6" s="4">
        <v>1</v>
      </c>
      <c r="F6" s="4">
        <v>3</v>
      </c>
      <c r="G6" s="4">
        <v>5</v>
      </c>
      <c r="H6" s="4">
        <v>2</v>
      </c>
      <c r="I6" s="36">
        <v>3</v>
      </c>
      <c r="J6" s="5">
        <v>270</v>
      </c>
      <c r="K6" s="4">
        <v>0</v>
      </c>
      <c r="L6" s="4">
        <f t="shared" si="0"/>
        <v>-1</v>
      </c>
      <c r="M6" s="5" t="s">
        <v>31</v>
      </c>
      <c r="N6" s="5">
        <f>K6*70</f>
        <v>0</v>
      </c>
      <c r="O6" s="4">
        <v>2</v>
      </c>
      <c r="P6" s="4">
        <v>4</v>
      </c>
      <c r="Q6" s="4">
        <v>6</v>
      </c>
      <c r="R6" s="4">
        <v>3</v>
      </c>
      <c r="S6" s="4">
        <v>6</v>
      </c>
      <c r="T6" s="15">
        <v>48</v>
      </c>
      <c r="U6" s="15">
        <v>3</v>
      </c>
      <c r="V6" s="15">
        <f t="shared" ref="V6:V37" si="3">U6-O6</f>
        <v>1</v>
      </c>
      <c r="W6" s="15" t="s">
        <v>28</v>
      </c>
      <c r="X6" s="15">
        <f>U6*4</f>
        <v>12</v>
      </c>
      <c r="Y6" s="15">
        <f t="shared" si="1"/>
        <v>318</v>
      </c>
      <c r="Z6" s="15">
        <f t="shared" si="2"/>
        <v>12</v>
      </c>
      <c r="AA6" s="15"/>
      <c r="AB6" s="15">
        <f>Y6-Z6</f>
        <v>306</v>
      </c>
    </row>
    <row r="7" spans="1:28">
      <c r="A7" s="2">
        <v>3</v>
      </c>
      <c r="B7" s="4">
        <v>329</v>
      </c>
      <c r="C7" s="4" t="s">
        <v>26</v>
      </c>
      <c r="D7" s="4" t="s">
        <v>32</v>
      </c>
      <c r="E7" s="4">
        <v>1</v>
      </c>
      <c r="F7" s="4">
        <v>3</v>
      </c>
      <c r="G7" s="4">
        <v>5</v>
      </c>
      <c r="H7" s="4">
        <v>2</v>
      </c>
      <c r="I7" s="4">
        <v>3</v>
      </c>
      <c r="J7" s="5">
        <v>270</v>
      </c>
      <c r="K7" s="4">
        <v>0</v>
      </c>
      <c r="L7" s="4">
        <f t="shared" si="0"/>
        <v>-1</v>
      </c>
      <c r="M7" s="5" t="s">
        <v>31</v>
      </c>
      <c r="N7" s="5">
        <f t="shared" ref="N7:N21" si="4">K7*70</f>
        <v>0</v>
      </c>
      <c r="O7" s="4">
        <v>2</v>
      </c>
      <c r="P7" s="4">
        <v>4</v>
      </c>
      <c r="Q7" s="4">
        <v>6</v>
      </c>
      <c r="R7" s="4">
        <v>3</v>
      </c>
      <c r="S7" s="4">
        <v>6</v>
      </c>
      <c r="T7" s="15">
        <v>48</v>
      </c>
      <c r="U7" s="15">
        <v>9</v>
      </c>
      <c r="V7" s="15">
        <f t="shared" si="3"/>
        <v>7</v>
      </c>
      <c r="W7" s="15" t="s">
        <v>29</v>
      </c>
      <c r="X7" s="15">
        <f>U7*8</f>
        <v>72</v>
      </c>
      <c r="Y7" s="15">
        <f t="shared" si="1"/>
        <v>318</v>
      </c>
      <c r="Z7" s="15">
        <f t="shared" si="2"/>
        <v>72</v>
      </c>
      <c r="AA7" s="15"/>
      <c r="AB7" s="15">
        <f>Y7-Z7</f>
        <v>246</v>
      </c>
    </row>
    <row r="8" spans="1:28">
      <c r="A8" s="2">
        <v>4</v>
      </c>
      <c r="B8" s="4">
        <v>587</v>
      </c>
      <c r="C8" s="4" t="s">
        <v>26</v>
      </c>
      <c r="D8" s="4" t="s">
        <v>33</v>
      </c>
      <c r="E8" s="4">
        <v>1</v>
      </c>
      <c r="F8" s="4">
        <v>3</v>
      </c>
      <c r="G8" s="4">
        <v>5</v>
      </c>
      <c r="H8" s="4">
        <v>1</v>
      </c>
      <c r="I8" s="4">
        <v>1</v>
      </c>
      <c r="J8" s="4">
        <v>70</v>
      </c>
      <c r="K8" s="4">
        <v>1</v>
      </c>
      <c r="L8" s="4">
        <f t="shared" si="0"/>
        <v>0</v>
      </c>
      <c r="M8" s="4" t="s">
        <v>28</v>
      </c>
      <c r="N8" s="5">
        <f t="shared" si="4"/>
        <v>70</v>
      </c>
      <c r="O8" s="4">
        <v>2</v>
      </c>
      <c r="P8" s="4">
        <v>4</v>
      </c>
      <c r="Q8" s="4">
        <v>6</v>
      </c>
      <c r="R8" s="4">
        <v>3</v>
      </c>
      <c r="S8" s="4">
        <v>6</v>
      </c>
      <c r="T8" s="15">
        <v>48</v>
      </c>
      <c r="U8" s="15">
        <v>6</v>
      </c>
      <c r="V8" s="15">
        <f t="shared" si="3"/>
        <v>4</v>
      </c>
      <c r="W8" s="15" t="s">
        <v>29</v>
      </c>
      <c r="X8" s="15">
        <f>U8*8</f>
        <v>48</v>
      </c>
      <c r="Y8" s="15">
        <f t="shared" si="1"/>
        <v>118</v>
      </c>
      <c r="Z8" s="15">
        <f t="shared" si="2"/>
        <v>118</v>
      </c>
      <c r="AA8" s="15">
        <f>Z8-Y8</f>
        <v>0</v>
      </c>
      <c r="AB8" s="15"/>
    </row>
    <row r="9" spans="1:28">
      <c r="A9" s="2">
        <v>5</v>
      </c>
      <c r="B9" s="4">
        <v>710</v>
      </c>
      <c r="C9" s="4" t="s">
        <v>26</v>
      </c>
      <c r="D9" s="4" t="s">
        <v>34</v>
      </c>
      <c r="E9" s="4">
        <v>1</v>
      </c>
      <c r="F9" s="4">
        <v>3</v>
      </c>
      <c r="G9" s="4">
        <v>5</v>
      </c>
      <c r="H9" s="4">
        <v>1</v>
      </c>
      <c r="I9" s="4">
        <v>1</v>
      </c>
      <c r="J9" s="4">
        <v>70</v>
      </c>
      <c r="K9" s="4">
        <v>0</v>
      </c>
      <c r="L9" s="4">
        <f t="shared" si="0"/>
        <v>-1</v>
      </c>
      <c r="M9" s="5" t="s">
        <v>31</v>
      </c>
      <c r="N9" s="5">
        <f t="shared" si="4"/>
        <v>0</v>
      </c>
      <c r="O9" s="4">
        <v>2</v>
      </c>
      <c r="P9" s="4">
        <v>4</v>
      </c>
      <c r="Q9" s="4">
        <v>6</v>
      </c>
      <c r="R9" s="4">
        <v>3</v>
      </c>
      <c r="S9" s="4">
        <v>6</v>
      </c>
      <c r="T9" s="15">
        <v>48</v>
      </c>
      <c r="U9" s="15">
        <v>5</v>
      </c>
      <c r="V9" s="15">
        <f t="shared" si="3"/>
        <v>3</v>
      </c>
      <c r="W9" s="15" t="s">
        <v>35</v>
      </c>
      <c r="X9" s="15">
        <f>U9*6</f>
        <v>30</v>
      </c>
      <c r="Y9" s="15">
        <f t="shared" si="1"/>
        <v>118</v>
      </c>
      <c r="Z9" s="15">
        <f t="shared" si="2"/>
        <v>30</v>
      </c>
      <c r="AA9" s="15"/>
      <c r="AB9" s="15">
        <f t="shared" ref="AB9:AB20" si="5">Y9-Z9</f>
        <v>88</v>
      </c>
    </row>
    <row r="10" spans="1:28">
      <c r="A10" s="2">
        <v>6</v>
      </c>
      <c r="B10" s="4">
        <v>351</v>
      </c>
      <c r="C10" s="4" t="s">
        <v>26</v>
      </c>
      <c r="D10" s="4" t="s">
        <v>36</v>
      </c>
      <c r="E10" s="4">
        <v>1</v>
      </c>
      <c r="F10" s="4">
        <v>3</v>
      </c>
      <c r="G10" s="4">
        <v>5</v>
      </c>
      <c r="H10" s="4">
        <v>3</v>
      </c>
      <c r="I10" s="4">
        <v>5</v>
      </c>
      <c r="J10" s="4">
        <v>600</v>
      </c>
      <c r="K10" s="4">
        <v>0</v>
      </c>
      <c r="L10" s="4">
        <f t="shared" si="0"/>
        <v>-1</v>
      </c>
      <c r="M10" s="5" t="s">
        <v>31</v>
      </c>
      <c r="N10" s="5">
        <f t="shared" si="4"/>
        <v>0</v>
      </c>
      <c r="O10" s="4">
        <v>2</v>
      </c>
      <c r="P10" s="4">
        <v>4</v>
      </c>
      <c r="Q10" s="4">
        <v>6</v>
      </c>
      <c r="R10" s="4">
        <v>3</v>
      </c>
      <c r="S10" s="4">
        <v>6</v>
      </c>
      <c r="T10" s="15">
        <v>48</v>
      </c>
      <c r="U10" s="15">
        <v>12</v>
      </c>
      <c r="V10" s="15">
        <f t="shared" si="3"/>
        <v>10</v>
      </c>
      <c r="W10" s="15" t="s">
        <v>29</v>
      </c>
      <c r="X10" s="15">
        <f>U10*8</f>
        <v>96</v>
      </c>
      <c r="Y10" s="15">
        <f t="shared" si="1"/>
        <v>648</v>
      </c>
      <c r="Z10" s="15">
        <f t="shared" si="2"/>
        <v>96</v>
      </c>
      <c r="AA10" s="15"/>
      <c r="AB10" s="15">
        <f t="shared" si="5"/>
        <v>552</v>
      </c>
    </row>
    <row r="11" spans="1:28">
      <c r="A11" s="2">
        <v>7</v>
      </c>
      <c r="B11" s="4">
        <v>101453</v>
      </c>
      <c r="C11" s="4" t="s">
        <v>26</v>
      </c>
      <c r="D11" s="4" t="s">
        <v>37</v>
      </c>
      <c r="E11" s="4">
        <v>1</v>
      </c>
      <c r="F11" s="4">
        <v>3</v>
      </c>
      <c r="G11" s="4">
        <v>5</v>
      </c>
      <c r="H11" s="4">
        <v>1</v>
      </c>
      <c r="I11" s="4">
        <v>1</v>
      </c>
      <c r="J11" s="4">
        <v>70</v>
      </c>
      <c r="K11" s="4">
        <v>0</v>
      </c>
      <c r="L11" s="4">
        <f t="shared" si="0"/>
        <v>-1</v>
      </c>
      <c r="M11" s="5" t="s">
        <v>31</v>
      </c>
      <c r="N11" s="5">
        <f t="shared" si="4"/>
        <v>0</v>
      </c>
      <c r="O11" s="4">
        <v>2</v>
      </c>
      <c r="P11" s="4">
        <v>4</v>
      </c>
      <c r="Q11" s="4">
        <v>6</v>
      </c>
      <c r="R11" s="4">
        <v>3</v>
      </c>
      <c r="S11" s="4">
        <v>6</v>
      </c>
      <c r="T11" s="15">
        <v>48</v>
      </c>
      <c r="U11" s="15">
        <v>3</v>
      </c>
      <c r="V11" s="15">
        <f t="shared" si="3"/>
        <v>1</v>
      </c>
      <c r="W11" s="15" t="s">
        <v>28</v>
      </c>
      <c r="X11" s="15">
        <f>U11*4</f>
        <v>12</v>
      </c>
      <c r="Y11" s="15">
        <f t="shared" si="1"/>
        <v>118</v>
      </c>
      <c r="Z11" s="15">
        <f t="shared" si="2"/>
        <v>12</v>
      </c>
      <c r="AA11" s="15"/>
      <c r="AB11" s="15">
        <f t="shared" si="5"/>
        <v>106</v>
      </c>
    </row>
    <row r="12" spans="1:28">
      <c r="A12" s="2">
        <v>8</v>
      </c>
      <c r="B12" s="4">
        <v>738</v>
      </c>
      <c r="C12" s="4" t="s">
        <v>26</v>
      </c>
      <c r="D12" s="4" t="s">
        <v>38</v>
      </c>
      <c r="E12" s="4">
        <v>1</v>
      </c>
      <c r="F12" s="4">
        <v>3</v>
      </c>
      <c r="G12" s="4">
        <v>5</v>
      </c>
      <c r="H12" s="4">
        <v>2</v>
      </c>
      <c r="I12" s="4">
        <v>3</v>
      </c>
      <c r="J12" s="5">
        <v>270</v>
      </c>
      <c r="K12" s="4">
        <v>0</v>
      </c>
      <c r="L12" s="4">
        <f t="shared" si="0"/>
        <v>-1</v>
      </c>
      <c r="M12" s="5" t="s">
        <v>31</v>
      </c>
      <c r="N12" s="5">
        <f t="shared" si="4"/>
        <v>0</v>
      </c>
      <c r="O12" s="4">
        <v>2</v>
      </c>
      <c r="P12" s="4">
        <v>4</v>
      </c>
      <c r="Q12" s="4">
        <v>6</v>
      </c>
      <c r="R12" s="4">
        <v>3</v>
      </c>
      <c r="S12" s="4">
        <v>6</v>
      </c>
      <c r="T12" s="15">
        <v>48</v>
      </c>
      <c r="U12" s="15">
        <v>6</v>
      </c>
      <c r="V12" s="15">
        <f t="shared" si="3"/>
        <v>4</v>
      </c>
      <c r="W12" s="15" t="s">
        <v>29</v>
      </c>
      <c r="X12" s="15">
        <f>U12*8</f>
        <v>48</v>
      </c>
      <c r="Y12" s="15">
        <f t="shared" si="1"/>
        <v>318</v>
      </c>
      <c r="Z12" s="15">
        <f t="shared" si="2"/>
        <v>48</v>
      </c>
      <c r="AA12" s="15"/>
      <c r="AB12" s="15">
        <f t="shared" si="5"/>
        <v>270</v>
      </c>
    </row>
    <row r="13" spans="1:28">
      <c r="A13" s="2">
        <v>9</v>
      </c>
      <c r="B13" s="4">
        <v>367</v>
      </c>
      <c r="C13" s="4" t="s">
        <v>26</v>
      </c>
      <c r="D13" s="4" t="s">
        <v>39</v>
      </c>
      <c r="E13" s="4">
        <v>1</v>
      </c>
      <c r="F13" s="4">
        <v>3</v>
      </c>
      <c r="G13" s="4">
        <v>5</v>
      </c>
      <c r="H13" s="4">
        <v>1</v>
      </c>
      <c r="I13" s="4">
        <v>1</v>
      </c>
      <c r="J13" s="4">
        <v>70</v>
      </c>
      <c r="K13" s="4">
        <v>0</v>
      </c>
      <c r="L13" s="4">
        <f t="shared" si="0"/>
        <v>-1</v>
      </c>
      <c r="M13" s="5" t="s">
        <v>31</v>
      </c>
      <c r="N13" s="5">
        <f t="shared" si="4"/>
        <v>0</v>
      </c>
      <c r="O13" s="4">
        <v>2</v>
      </c>
      <c r="P13" s="4">
        <v>4</v>
      </c>
      <c r="Q13" s="4">
        <v>6</v>
      </c>
      <c r="R13" s="4">
        <v>3</v>
      </c>
      <c r="S13" s="4">
        <v>6</v>
      </c>
      <c r="T13" s="15">
        <v>48</v>
      </c>
      <c r="U13" s="15">
        <v>11</v>
      </c>
      <c r="V13" s="15">
        <f t="shared" si="3"/>
        <v>9</v>
      </c>
      <c r="W13" s="15" t="s">
        <v>29</v>
      </c>
      <c r="X13" s="15">
        <f>U13*8</f>
        <v>88</v>
      </c>
      <c r="Y13" s="15">
        <f t="shared" si="1"/>
        <v>118</v>
      </c>
      <c r="Z13" s="15">
        <f t="shared" si="2"/>
        <v>88</v>
      </c>
      <c r="AA13" s="15"/>
      <c r="AB13" s="15">
        <f t="shared" si="5"/>
        <v>30</v>
      </c>
    </row>
    <row r="14" spans="1:28">
      <c r="A14" s="2">
        <v>10</v>
      </c>
      <c r="B14" s="4">
        <v>54</v>
      </c>
      <c r="C14" s="4" t="s">
        <v>26</v>
      </c>
      <c r="D14" s="4" t="s">
        <v>40</v>
      </c>
      <c r="E14" s="4">
        <v>1</v>
      </c>
      <c r="F14" s="4">
        <v>3</v>
      </c>
      <c r="G14" s="4">
        <v>5</v>
      </c>
      <c r="H14" s="4">
        <v>2</v>
      </c>
      <c r="I14" s="4">
        <v>3</v>
      </c>
      <c r="J14" s="5">
        <v>270</v>
      </c>
      <c r="K14" s="4">
        <v>0</v>
      </c>
      <c r="L14" s="4">
        <f t="shared" si="0"/>
        <v>-1</v>
      </c>
      <c r="M14" s="5" t="s">
        <v>31</v>
      </c>
      <c r="N14" s="5">
        <f t="shared" si="4"/>
        <v>0</v>
      </c>
      <c r="O14" s="4">
        <v>2</v>
      </c>
      <c r="P14" s="4">
        <v>4</v>
      </c>
      <c r="Q14" s="4">
        <v>6</v>
      </c>
      <c r="R14" s="4">
        <v>3</v>
      </c>
      <c r="S14" s="4">
        <v>6</v>
      </c>
      <c r="T14" s="15">
        <v>48</v>
      </c>
      <c r="U14" s="15">
        <v>12</v>
      </c>
      <c r="V14" s="15">
        <f t="shared" si="3"/>
        <v>10</v>
      </c>
      <c r="W14" s="15" t="s">
        <v>29</v>
      </c>
      <c r="X14" s="15">
        <f>U14*8</f>
        <v>96</v>
      </c>
      <c r="Y14" s="15">
        <f t="shared" si="1"/>
        <v>318</v>
      </c>
      <c r="Z14" s="15">
        <f t="shared" si="2"/>
        <v>96</v>
      </c>
      <c r="AA14" s="15"/>
      <c r="AB14" s="15">
        <f t="shared" si="5"/>
        <v>222</v>
      </c>
    </row>
    <row r="15" spans="1:28">
      <c r="A15" s="2">
        <v>11</v>
      </c>
      <c r="B15" s="4">
        <v>713</v>
      </c>
      <c r="C15" s="4" t="s">
        <v>26</v>
      </c>
      <c r="D15" s="4" t="s">
        <v>41</v>
      </c>
      <c r="E15" s="4">
        <v>1</v>
      </c>
      <c r="F15" s="4">
        <v>3</v>
      </c>
      <c r="G15" s="4">
        <v>5</v>
      </c>
      <c r="H15" s="4">
        <v>1</v>
      </c>
      <c r="I15" s="4">
        <v>1</v>
      </c>
      <c r="J15" s="4">
        <v>70</v>
      </c>
      <c r="K15" s="4">
        <v>0</v>
      </c>
      <c r="L15" s="4">
        <f t="shared" si="0"/>
        <v>-1</v>
      </c>
      <c r="M15" s="5" t="s">
        <v>31</v>
      </c>
      <c r="N15" s="5">
        <f t="shared" si="4"/>
        <v>0</v>
      </c>
      <c r="O15" s="4">
        <v>2</v>
      </c>
      <c r="P15" s="4">
        <v>4</v>
      </c>
      <c r="Q15" s="4">
        <v>6</v>
      </c>
      <c r="R15" s="4">
        <v>3</v>
      </c>
      <c r="S15" s="4">
        <v>6</v>
      </c>
      <c r="T15" s="15">
        <v>48</v>
      </c>
      <c r="U15" s="15">
        <v>6</v>
      </c>
      <c r="V15" s="15">
        <f t="shared" si="3"/>
        <v>4</v>
      </c>
      <c r="W15" s="15" t="s">
        <v>29</v>
      </c>
      <c r="X15" s="15">
        <f>U15*8</f>
        <v>48</v>
      </c>
      <c r="Y15" s="15">
        <f t="shared" si="1"/>
        <v>118</v>
      </c>
      <c r="Z15" s="15">
        <f t="shared" si="2"/>
        <v>48</v>
      </c>
      <c r="AA15" s="15"/>
      <c r="AB15" s="15">
        <f t="shared" si="5"/>
        <v>70</v>
      </c>
    </row>
    <row r="16" spans="1:28">
      <c r="A16" s="2">
        <v>12</v>
      </c>
      <c r="B16" s="4">
        <v>706</v>
      </c>
      <c r="C16" s="4" t="s">
        <v>26</v>
      </c>
      <c r="D16" s="4" t="s">
        <v>42</v>
      </c>
      <c r="E16" s="4">
        <v>1</v>
      </c>
      <c r="F16" s="4">
        <v>3</v>
      </c>
      <c r="G16" s="4">
        <v>5</v>
      </c>
      <c r="H16" s="4">
        <v>2</v>
      </c>
      <c r="I16" s="4">
        <v>3</v>
      </c>
      <c r="J16" s="5">
        <v>270</v>
      </c>
      <c r="K16" s="4">
        <v>0</v>
      </c>
      <c r="L16" s="4">
        <f t="shared" si="0"/>
        <v>-1</v>
      </c>
      <c r="M16" s="5" t="s">
        <v>31</v>
      </c>
      <c r="N16" s="5">
        <f t="shared" si="4"/>
        <v>0</v>
      </c>
      <c r="O16" s="4">
        <v>2</v>
      </c>
      <c r="P16" s="4">
        <v>4</v>
      </c>
      <c r="Q16" s="4">
        <v>6</v>
      </c>
      <c r="R16" s="4">
        <v>3</v>
      </c>
      <c r="S16" s="4">
        <v>6</v>
      </c>
      <c r="T16" s="15">
        <v>48</v>
      </c>
      <c r="U16" s="15">
        <v>3</v>
      </c>
      <c r="V16" s="15">
        <f t="shared" si="3"/>
        <v>1</v>
      </c>
      <c r="W16" s="15" t="s">
        <v>28</v>
      </c>
      <c r="X16" s="15">
        <f>U16*4</f>
        <v>12</v>
      </c>
      <c r="Y16" s="15">
        <f t="shared" si="1"/>
        <v>318</v>
      </c>
      <c r="Z16" s="15">
        <f t="shared" si="2"/>
        <v>12</v>
      </c>
      <c r="AA16" s="15"/>
      <c r="AB16" s="15">
        <f t="shared" si="5"/>
        <v>306</v>
      </c>
    </row>
    <row r="17" spans="1:28">
      <c r="A17" s="2">
        <v>13</v>
      </c>
      <c r="B17" s="4">
        <v>704</v>
      </c>
      <c r="C17" s="4" t="s">
        <v>26</v>
      </c>
      <c r="D17" s="4" t="s">
        <v>43</v>
      </c>
      <c r="E17" s="4">
        <v>1</v>
      </c>
      <c r="F17" s="4">
        <v>3</v>
      </c>
      <c r="G17" s="4">
        <v>5</v>
      </c>
      <c r="H17" s="4">
        <v>3</v>
      </c>
      <c r="I17" s="4">
        <v>5</v>
      </c>
      <c r="J17" s="4">
        <v>600</v>
      </c>
      <c r="K17" s="4">
        <v>2</v>
      </c>
      <c r="L17" s="4">
        <f t="shared" si="0"/>
        <v>1</v>
      </c>
      <c r="M17" s="4" t="s">
        <v>28</v>
      </c>
      <c r="N17" s="5">
        <f t="shared" si="4"/>
        <v>140</v>
      </c>
      <c r="O17" s="4">
        <v>5</v>
      </c>
      <c r="P17" s="4">
        <v>8</v>
      </c>
      <c r="Q17" s="4">
        <v>10</v>
      </c>
      <c r="R17" s="4">
        <v>3</v>
      </c>
      <c r="S17" s="4">
        <v>10</v>
      </c>
      <c r="T17" s="15">
        <v>80</v>
      </c>
      <c r="U17" s="15">
        <v>6</v>
      </c>
      <c r="V17" s="15">
        <f t="shared" si="3"/>
        <v>1</v>
      </c>
      <c r="W17" s="15" t="s">
        <v>28</v>
      </c>
      <c r="X17" s="15">
        <f>U17*4</f>
        <v>24</v>
      </c>
      <c r="Y17" s="15">
        <f t="shared" si="1"/>
        <v>680</v>
      </c>
      <c r="Z17" s="15">
        <f t="shared" si="2"/>
        <v>164</v>
      </c>
      <c r="AA17" s="15"/>
      <c r="AB17" s="15">
        <f t="shared" si="5"/>
        <v>516</v>
      </c>
    </row>
    <row r="18" spans="1:28">
      <c r="A18" s="2">
        <v>14</v>
      </c>
      <c r="B18" s="4">
        <v>56</v>
      </c>
      <c r="C18" s="4" t="s">
        <v>26</v>
      </c>
      <c r="D18" s="4" t="s">
        <v>44</v>
      </c>
      <c r="E18" s="4">
        <v>1</v>
      </c>
      <c r="F18" s="4">
        <v>3</v>
      </c>
      <c r="G18" s="4">
        <v>5</v>
      </c>
      <c r="H18" s="4">
        <v>1</v>
      </c>
      <c r="I18" s="4">
        <v>1</v>
      </c>
      <c r="J18" s="4">
        <v>70</v>
      </c>
      <c r="K18" s="4">
        <v>0</v>
      </c>
      <c r="L18" s="4">
        <f t="shared" si="0"/>
        <v>-1</v>
      </c>
      <c r="M18" s="5" t="s">
        <v>31</v>
      </c>
      <c r="N18" s="5">
        <f t="shared" si="4"/>
        <v>0</v>
      </c>
      <c r="O18" s="4">
        <v>2</v>
      </c>
      <c r="P18" s="4">
        <v>4</v>
      </c>
      <c r="Q18" s="4">
        <v>6</v>
      </c>
      <c r="R18" s="4">
        <v>3</v>
      </c>
      <c r="S18" s="4">
        <v>6</v>
      </c>
      <c r="T18" s="15">
        <v>48</v>
      </c>
      <c r="U18" s="15">
        <v>6</v>
      </c>
      <c r="V18" s="15">
        <f t="shared" si="3"/>
        <v>4</v>
      </c>
      <c r="W18" s="15" t="s">
        <v>29</v>
      </c>
      <c r="X18" s="15">
        <f>U18*8</f>
        <v>48</v>
      </c>
      <c r="Y18" s="15">
        <f t="shared" si="1"/>
        <v>118</v>
      </c>
      <c r="Z18" s="15">
        <f t="shared" si="2"/>
        <v>48</v>
      </c>
      <c r="AA18" s="15"/>
      <c r="AB18" s="15">
        <f t="shared" si="5"/>
        <v>70</v>
      </c>
    </row>
    <row r="19" spans="1:28">
      <c r="A19" s="2">
        <v>15</v>
      </c>
      <c r="B19" s="4">
        <v>104838</v>
      </c>
      <c r="C19" s="4" t="s">
        <v>26</v>
      </c>
      <c r="D19" s="4" t="s">
        <v>45</v>
      </c>
      <c r="E19" s="4">
        <v>1</v>
      </c>
      <c r="F19" s="4">
        <v>3</v>
      </c>
      <c r="G19" s="4">
        <v>5</v>
      </c>
      <c r="H19" s="4">
        <v>2</v>
      </c>
      <c r="I19" s="4">
        <v>3</v>
      </c>
      <c r="J19" s="5">
        <v>270</v>
      </c>
      <c r="K19" s="4">
        <v>0</v>
      </c>
      <c r="L19" s="4">
        <f t="shared" si="0"/>
        <v>-1</v>
      </c>
      <c r="M19" s="5" t="s">
        <v>31</v>
      </c>
      <c r="N19" s="5">
        <f t="shared" si="4"/>
        <v>0</v>
      </c>
      <c r="O19" s="4">
        <v>2</v>
      </c>
      <c r="P19" s="4">
        <v>4</v>
      </c>
      <c r="Q19" s="4">
        <v>6</v>
      </c>
      <c r="R19" s="4">
        <v>3</v>
      </c>
      <c r="S19" s="4">
        <v>6</v>
      </c>
      <c r="T19" s="15">
        <v>48</v>
      </c>
      <c r="U19" s="15">
        <v>8</v>
      </c>
      <c r="V19" s="15">
        <f t="shared" si="3"/>
        <v>6</v>
      </c>
      <c r="W19" s="15" t="s">
        <v>29</v>
      </c>
      <c r="X19" s="15">
        <f>U19*8</f>
        <v>64</v>
      </c>
      <c r="Y19" s="15">
        <f t="shared" si="1"/>
        <v>318</v>
      </c>
      <c r="Z19" s="15">
        <f t="shared" si="2"/>
        <v>64</v>
      </c>
      <c r="AA19" s="15"/>
      <c r="AB19" s="15">
        <f t="shared" si="5"/>
        <v>254</v>
      </c>
    </row>
    <row r="20" spans="1:28">
      <c r="A20" s="2">
        <v>16</v>
      </c>
      <c r="B20" s="4">
        <v>104428</v>
      </c>
      <c r="C20" s="4" t="s">
        <v>26</v>
      </c>
      <c r="D20" s="4" t="s">
        <v>46</v>
      </c>
      <c r="E20" s="4">
        <v>1</v>
      </c>
      <c r="F20" s="4">
        <v>3</v>
      </c>
      <c r="G20" s="4">
        <v>5</v>
      </c>
      <c r="H20" s="4">
        <v>2</v>
      </c>
      <c r="I20" s="4">
        <v>3</v>
      </c>
      <c r="J20" s="5">
        <v>270</v>
      </c>
      <c r="K20" s="4">
        <v>1</v>
      </c>
      <c r="L20" s="4">
        <f t="shared" si="0"/>
        <v>0</v>
      </c>
      <c r="M20" s="4" t="s">
        <v>28</v>
      </c>
      <c r="N20" s="5">
        <f t="shared" si="4"/>
        <v>70</v>
      </c>
      <c r="O20" s="4">
        <v>2</v>
      </c>
      <c r="P20" s="4">
        <v>4</v>
      </c>
      <c r="Q20" s="4">
        <v>6</v>
      </c>
      <c r="R20" s="4">
        <v>3</v>
      </c>
      <c r="S20" s="4">
        <v>6</v>
      </c>
      <c r="T20" s="15">
        <v>48</v>
      </c>
      <c r="U20" s="15">
        <v>11</v>
      </c>
      <c r="V20" s="15">
        <f t="shared" si="3"/>
        <v>9</v>
      </c>
      <c r="W20" s="15" t="s">
        <v>29</v>
      </c>
      <c r="X20" s="15">
        <f>U20*8</f>
        <v>88</v>
      </c>
      <c r="Y20" s="15">
        <f t="shared" si="1"/>
        <v>318</v>
      </c>
      <c r="Z20" s="15">
        <f t="shared" si="2"/>
        <v>158</v>
      </c>
      <c r="AA20" s="15"/>
      <c r="AB20" s="15">
        <f t="shared" si="5"/>
        <v>160</v>
      </c>
    </row>
    <row r="21" s="45" customFormat="1" spans="1:28">
      <c r="A21" s="53"/>
      <c r="B21" s="54"/>
      <c r="C21" s="54" t="s">
        <v>26</v>
      </c>
      <c r="D21" s="54"/>
      <c r="E21" s="54">
        <f t="shared" ref="E21:K21" si="6">SUM(E5:E20)</f>
        <v>16</v>
      </c>
      <c r="F21" s="54">
        <f t="shared" si="6"/>
        <v>48</v>
      </c>
      <c r="G21" s="54">
        <f t="shared" si="6"/>
        <v>80</v>
      </c>
      <c r="H21" s="54">
        <f t="shared" si="6"/>
        <v>27</v>
      </c>
      <c r="I21" s="54">
        <f t="shared" si="6"/>
        <v>38</v>
      </c>
      <c r="J21" s="54">
        <f t="shared" si="6"/>
        <v>3580</v>
      </c>
      <c r="K21" s="54">
        <f t="shared" si="6"/>
        <v>6</v>
      </c>
      <c r="L21" s="54">
        <f t="shared" ref="L21:AB21" si="7">SUM(L5:L20)</f>
        <v>-10</v>
      </c>
      <c r="M21" s="54">
        <f t="shared" si="7"/>
        <v>0</v>
      </c>
      <c r="N21" s="54">
        <f t="shared" si="7"/>
        <v>420</v>
      </c>
      <c r="O21" s="54">
        <f t="shared" si="7"/>
        <v>35</v>
      </c>
      <c r="P21" s="54">
        <f t="shared" si="7"/>
        <v>68</v>
      </c>
      <c r="Q21" s="54">
        <f t="shared" si="7"/>
        <v>100</v>
      </c>
      <c r="R21" s="54">
        <f t="shared" si="7"/>
        <v>48</v>
      </c>
      <c r="S21" s="54">
        <f t="shared" si="7"/>
        <v>100</v>
      </c>
      <c r="T21" s="54">
        <f t="shared" si="7"/>
        <v>800</v>
      </c>
      <c r="U21" s="54">
        <f t="shared" si="7"/>
        <v>119</v>
      </c>
      <c r="V21" s="54">
        <f t="shared" si="7"/>
        <v>84</v>
      </c>
      <c r="W21" s="54">
        <f t="shared" si="7"/>
        <v>0</v>
      </c>
      <c r="X21" s="54">
        <f t="shared" si="7"/>
        <v>882</v>
      </c>
      <c r="Y21" s="54">
        <f t="shared" si="7"/>
        <v>4380</v>
      </c>
      <c r="Z21" s="54">
        <f t="shared" si="7"/>
        <v>1302</v>
      </c>
      <c r="AA21" s="54">
        <f t="shared" si="7"/>
        <v>118</v>
      </c>
      <c r="AB21" s="54">
        <f t="shared" si="7"/>
        <v>3196</v>
      </c>
    </row>
    <row r="22" spans="1:28">
      <c r="A22" s="2">
        <v>17</v>
      </c>
      <c r="B22" s="8">
        <v>337</v>
      </c>
      <c r="C22" s="4" t="s">
        <v>47</v>
      </c>
      <c r="D22" s="8" t="s">
        <v>48</v>
      </c>
      <c r="E22" s="8">
        <v>2</v>
      </c>
      <c r="F22" s="8">
        <v>4</v>
      </c>
      <c r="G22" s="8">
        <v>8</v>
      </c>
      <c r="H22" s="8">
        <v>3</v>
      </c>
      <c r="I22" s="8">
        <v>8</v>
      </c>
      <c r="J22" s="4">
        <v>960</v>
      </c>
      <c r="K22" s="4">
        <v>2</v>
      </c>
      <c r="L22" s="4">
        <f t="shared" ref="L22:L42" si="8">K22-E22</f>
        <v>0</v>
      </c>
      <c r="M22" s="4" t="s">
        <v>28</v>
      </c>
      <c r="N22" s="5">
        <f>K22*70</f>
        <v>140</v>
      </c>
      <c r="O22" s="8">
        <v>15</v>
      </c>
      <c r="P22" s="8">
        <v>20</v>
      </c>
      <c r="Q22" s="8">
        <v>25</v>
      </c>
      <c r="R22" s="8">
        <v>3</v>
      </c>
      <c r="S22" s="8">
        <v>25</v>
      </c>
      <c r="T22" s="15">
        <v>200</v>
      </c>
      <c r="U22" s="15">
        <v>16</v>
      </c>
      <c r="V22" s="15">
        <f t="shared" si="3"/>
        <v>1</v>
      </c>
      <c r="W22" s="15" t="s">
        <v>28</v>
      </c>
      <c r="X22" s="15">
        <f>U22*4</f>
        <v>64</v>
      </c>
      <c r="Y22" s="15">
        <f t="shared" ref="Y22:Y42" si="9">J22+T22</f>
        <v>1160</v>
      </c>
      <c r="Z22" s="15">
        <f t="shared" ref="Z22:Z42" si="10">N22+X22</f>
        <v>204</v>
      </c>
      <c r="AA22" s="15"/>
      <c r="AB22" s="15">
        <f t="shared" ref="AB22:AB48" si="11">Y22-Z22</f>
        <v>956</v>
      </c>
    </row>
    <row r="23" spans="1:28">
      <c r="A23" s="2">
        <v>18</v>
      </c>
      <c r="B23" s="10">
        <v>517</v>
      </c>
      <c r="C23" s="4" t="s">
        <v>47</v>
      </c>
      <c r="D23" s="10" t="s">
        <v>49</v>
      </c>
      <c r="E23" s="8">
        <v>1</v>
      </c>
      <c r="F23" s="8">
        <v>3</v>
      </c>
      <c r="G23" s="8">
        <v>5</v>
      </c>
      <c r="H23" s="10">
        <v>3</v>
      </c>
      <c r="I23" s="10">
        <v>5</v>
      </c>
      <c r="J23" s="4">
        <v>600</v>
      </c>
      <c r="K23" s="4">
        <v>3</v>
      </c>
      <c r="L23" s="4">
        <f t="shared" si="8"/>
        <v>2</v>
      </c>
      <c r="M23" s="4" t="s">
        <v>35</v>
      </c>
      <c r="N23" s="4">
        <f>K23*90</f>
        <v>270</v>
      </c>
      <c r="O23" s="10">
        <v>5</v>
      </c>
      <c r="P23" s="10">
        <v>8</v>
      </c>
      <c r="Q23" s="10">
        <v>10</v>
      </c>
      <c r="R23" s="10">
        <v>3</v>
      </c>
      <c r="S23" s="10">
        <v>10</v>
      </c>
      <c r="T23" s="15">
        <v>80</v>
      </c>
      <c r="U23" s="15">
        <v>7</v>
      </c>
      <c r="V23" s="15">
        <f t="shared" si="3"/>
        <v>2</v>
      </c>
      <c r="W23" s="15" t="s">
        <v>28</v>
      </c>
      <c r="X23" s="15">
        <f>U23*4</f>
        <v>28</v>
      </c>
      <c r="Y23" s="15">
        <f t="shared" si="9"/>
        <v>680</v>
      </c>
      <c r="Z23" s="15">
        <f t="shared" si="10"/>
        <v>298</v>
      </c>
      <c r="AA23" s="15"/>
      <c r="AB23" s="15">
        <f t="shared" si="11"/>
        <v>382</v>
      </c>
    </row>
    <row r="24" spans="1:28">
      <c r="A24" s="2">
        <v>19</v>
      </c>
      <c r="B24" s="8">
        <v>578</v>
      </c>
      <c r="C24" s="4" t="s">
        <v>47</v>
      </c>
      <c r="D24" s="8" t="s">
        <v>50</v>
      </c>
      <c r="E24" s="8">
        <v>1</v>
      </c>
      <c r="F24" s="8">
        <v>3</v>
      </c>
      <c r="G24" s="8">
        <v>5</v>
      </c>
      <c r="H24" s="8">
        <v>1</v>
      </c>
      <c r="I24" s="8">
        <v>1</v>
      </c>
      <c r="J24" s="4">
        <v>70</v>
      </c>
      <c r="K24" s="4">
        <v>1</v>
      </c>
      <c r="L24" s="4">
        <f t="shared" si="8"/>
        <v>0</v>
      </c>
      <c r="M24" s="4" t="s">
        <v>28</v>
      </c>
      <c r="N24" s="5">
        <f t="shared" ref="N24:N48" si="12">K24*70</f>
        <v>70</v>
      </c>
      <c r="O24" s="8">
        <v>8</v>
      </c>
      <c r="P24" s="8">
        <v>12</v>
      </c>
      <c r="Q24" s="8">
        <v>15</v>
      </c>
      <c r="R24" s="8">
        <v>3</v>
      </c>
      <c r="S24" s="8">
        <v>15</v>
      </c>
      <c r="T24" s="15">
        <v>120</v>
      </c>
      <c r="U24" s="15">
        <v>13</v>
      </c>
      <c r="V24" s="15">
        <f t="shared" si="3"/>
        <v>5</v>
      </c>
      <c r="W24" s="15" t="s">
        <v>35</v>
      </c>
      <c r="X24" s="15">
        <f>U24*6</f>
        <v>78</v>
      </c>
      <c r="Y24" s="15">
        <f t="shared" si="9"/>
        <v>190</v>
      </c>
      <c r="Z24" s="15">
        <f t="shared" si="10"/>
        <v>148</v>
      </c>
      <c r="AA24" s="15"/>
      <c r="AB24" s="15">
        <f t="shared" si="11"/>
        <v>42</v>
      </c>
    </row>
    <row r="25" spans="1:28">
      <c r="A25" s="2">
        <v>20</v>
      </c>
      <c r="B25" s="8">
        <v>308</v>
      </c>
      <c r="C25" s="4" t="s">
        <v>47</v>
      </c>
      <c r="D25" s="8" t="s">
        <v>51</v>
      </c>
      <c r="E25" s="8">
        <v>1</v>
      </c>
      <c r="F25" s="8">
        <v>3</v>
      </c>
      <c r="G25" s="8">
        <v>5</v>
      </c>
      <c r="H25" s="8">
        <v>1</v>
      </c>
      <c r="I25" s="8">
        <v>1</v>
      </c>
      <c r="J25" s="4">
        <v>70</v>
      </c>
      <c r="K25" s="4">
        <v>0</v>
      </c>
      <c r="L25" s="4">
        <f t="shared" si="8"/>
        <v>-1</v>
      </c>
      <c r="M25" s="5" t="s">
        <v>31</v>
      </c>
      <c r="N25" s="5">
        <f t="shared" si="12"/>
        <v>0</v>
      </c>
      <c r="O25" s="8">
        <v>2</v>
      </c>
      <c r="P25" s="8">
        <v>4</v>
      </c>
      <c r="Q25" s="8">
        <v>6</v>
      </c>
      <c r="R25" s="8">
        <v>3</v>
      </c>
      <c r="S25" s="8">
        <v>6</v>
      </c>
      <c r="T25" s="15">
        <v>48</v>
      </c>
      <c r="U25" s="15">
        <v>6</v>
      </c>
      <c r="V25" s="15">
        <f t="shared" si="3"/>
        <v>4</v>
      </c>
      <c r="W25" s="15" t="s">
        <v>29</v>
      </c>
      <c r="X25" s="15">
        <f>U25*8</f>
        <v>48</v>
      </c>
      <c r="Y25" s="15">
        <f t="shared" si="9"/>
        <v>118</v>
      </c>
      <c r="Z25" s="15">
        <f t="shared" si="10"/>
        <v>48</v>
      </c>
      <c r="AA25" s="15"/>
      <c r="AB25" s="15">
        <f t="shared" si="11"/>
        <v>70</v>
      </c>
    </row>
    <row r="26" spans="1:28">
      <c r="A26" s="2">
        <v>21</v>
      </c>
      <c r="B26" s="8">
        <v>349</v>
      </c>
      <c r="C26" s="4" t="s">
        <v>47</v>
      </c>
      <c r="D26" s="8" t="s">
        <v>52</v>
      </c>
      <c r="E26" s="8">
        <v>1</v>
      </c>
      <c r="F26" s="8">
        <v>3</v>
      </c>
      <c r="G26" s="8">
        <v>5</v>
      </c>
      <c r="H26" s="8">
        <v>1</v>
      </c>
      <c r="I26" s="8">
        <v>1</v>
      </c>
      <c r="J26" s="4">
        <v>70</v>
      </c>
      <c r="K26" s="4">
        <v>0</v>
      </c>
      <c r="L26" s="4">
        <f t="shared" si="8"/>
        <v>-1</v>
      </c>
      <c r="M26" s="5" t="s">
        <v>31</v>
      </c>
      <c r="N26" s="5">
        <f t="shared" si="12"/>
        <v>0</v>
      </c>
      <c r="O26" s="8">
        <v>8</v>
      </c>
      <c r="P26" s="8">
        <v>12</v>
      </c>
      <c r="Q26" s="8">
        <v>15</v>
      </c>
      <c r="R26" s="8">
        <v>1</v>
      </c>
      <c r="S26" s="8">
        <v>8</v>
      </c>
      <c r="T26" s="15">
        <v>32</v>
      </c>
      <c r="U26" s="15">
        <v>4</v>
      </c>
      <c r="V26" s="15">
        <f t="shared" si="3"/>
        <v>-4</v>
      </c>
      <c r="W26" s="15" t="s">
        <v>31</v>
      </c>
      <c r="X26" s="15">
        <f>U26*4</f>
        <v>16</v>
      </c>
      <c r="Y26" s="15">
        <f t="shared" si="9"/>
        <v>102</v>
      </c>
      <c r="Z26" s="15">
        <f t="shared" si="10"/>
        <v>16</v>
      </c>
      <c r="AA26" s="15"/>
      <c r="AB26" s="15">
        <f t="shared" si="11"/>
        <v>86</v>
      </c>
    </row>
    <row r="27" spans="1:28">
      <c r="A27" s="2">
        <v>22</v>
      </c>
      <c r="B27" s="8">
        <v>391</v>
      </c>
      <c r="C27" s="4" t="s">
        <v>47</v>
      </c>
      <c r="D27" s="8" t="s">
        <v>53</v>
      </c>
      <c r="E27" s="8">
        <v>1</v>
      </c>
      <c r="F27" s="8">
        <v>3</v>
      </c>
      <c r="G27" s="8">
        <v>5</v>
      </c>
      <c r="H27" s="8">
        <v>1</v>
      </c>
      <c r="I27" s="8">
        <v>1</v>
      </c>
      <c r="J27" s="4">
        <v>70</v>
      </c>
      <c r="K27" s="4">
        <v>0</v>
      </c>
      <c r="L27" s="4">
        <f t="shared" si="8"/>
        <v>-1</v>
      </c>
      <c r="M27" s="5" t="s">
        <v>31</v>
      </c>
      <c r="N27" s="5">
        <f t="shared" si="12"/>
        <v>0</v>
      </c>
      <c r="O27" s="8">
        <v>2</v>
      </c>
      <c r="P27" s="8">
        <v>4</v>
      </c>
      <c r="Q27" s="8">
        <v>6</v>
      </c>
      <c r="R27" s="8">
        <v>3</v>
      </c>
      <c r="S27" s="8">
        <v>6</v>
      </c>
      <c r="T27" s="15">
        <v>48</v>
      </c>
      <c r="U27" s="15">
        <v>0</v>
      </c>
      <c r="V27" s="15">
        <f t="shared" si="3"/>
        <v>-2</v>
      </c>
      <c r="W27" s="15" t="s">
        <v>31</v>
      </c>
      <c r="X27" s="15">
        <f>U27*4</f>
        <v>0</v>
      </c>
      <c r="Y27" s="15">
        <f t="shared" si="9"/>
        <v>118</v>
      </c>
      <c r="Z27" s="15">
        <f t="shared" si="10"/>
        <v>0</v>
      </c>
      <c r="AA27" s="15"/>
      <c r="AB27" s="15">
        <f t="shared" si="11"/>
        <v>118</v>
      </c>
    </row>
    <row r="28" spans="1:28">
      <c r="A28" s="2">
        <v>23</v>
      </c>
      <c r="B28" s="8">
        <v>373</v>
      </c>
      <c r="C28" s="4" t="s">
        <v>47</v>
      </c>
      <c r="D28" s="8" t="s">
        <v>54</v>
      </c>
      <c r="E28" s="8">
        <v>1</v>
      </c>
      <c r="F28" s="8">
        <v>3</v>
      </c>
      <c r="G28" s="8">
        <v>5</v>
      </c>
      <c r="H28" s="8">
        <v>1</v>
      </c>
      <c r="I28" s="8">
        <v>1</v>
      </c>
      <c r="J28" s="4">
        <v>70</v>
      </c>
      <c r="K28" s="4">
        <v>0</v>
      </c>
      <c r="L28" s="4">
        <f t="shared" si="8"/>
        <v>-1</v>
      </c>
      <c r="M28" s="5" t="s">
        <v>31</v>
      </c>
      <c r="N28" s="5">
        <f t="shared" si="12"/>
        <v>0</v>
      </c>
      <c r="O28" s="8">
        <v>8</v>
      </c>
      <c r="P28" s="8">
        <v>12</v>
      </c>
      <c r="Q28" s="8">
        <v>15</v>
      </c>
      <c r="R28" s="8">
        <v>1</v>
      </c>
      <c r="S28" s="8">
        <v>8</v>
      </c>
      <c r="T28" s="15">
        <v>32</v>
      </c>
      <c r="U28" s="15">
        <v>7</v>
      </c>
      <c r="V28" s="15">
        <f t="shared" si="3"/>
        <v>-1</v>
      </c>
      <c r="W28" s="15" t="s">
        <v>31</v>
      </c>
      <c r="X28" s="15">
        <f>U28*4</f>
        <v>28</v>
      </c>
      <c r="Y28" s="15">
        <f t="shared" si="9"/>
        <v>102</v>
      </c>
      <c r="Z28" s="15">
        <f t="shared" si="10"/>
        <v>28</v>
      </c>
      <c r="AA28" s="15"/>
      <c r="AB28" s="15">
        <f t="shared" si="11"/>
        <v>74</v>
      </c>
    </row>
    <row r="29" spans="1:28">
      <c r="A29" s="2">
        <v>24</v>
      </c>
      <c r="B29" s="8">
        <v>572</v>
      </c>
      <c r="C29" s="4" t="s">
        <v>47</v>
      </c>
      <c r="D29" s="8" t="s">
        <v>55</v>
      </c>
      <c r="E29" s="8">
        <v>1</v>
      </c>
      <c r="F29" s="8">
        <v>3</v>
      </c>
      <c r="G29" s="8">
        <v>5</v>
      </c>
      <c r="H29" s="8">
        <v>1</v>
      </c>
      <c r="I29" s="8">
        <v>1</v>
      </c>
      <c r="J29" s="4">
        <v>70</v>
      </c>
      <c r="K29" s="4">
        <v>0</v>
      </c>
      <c r="L29" s="4">
        <f t="shared" si="8"/>
        <v>-1</v>
      </c>
      <c r="M29" s="5" t="s">
        <v>31</v>
      </c>
      <c r="N29" s="5">
        <f t="shared" si="12"/>
        <v>0</v>
      </c>
      <c r="O29" s="8">
        <v>2</v>
      </c>
      <c r="P29" s="8">
        <v>4</v>
      </c>
      <c r="Q29" s="8">
        <v>6</v>
      </c>
      <c r="R29" s="8">
        <v>3</v>
      </c>
      <c r="S29" s="8">
        <v>6</v>
      </c>
      <c r="T29" s="15">
        <v>48</v>
      </c>
      <c r="U29" s="15">
        <v>2</v>
      </c>
      <c r="V29" s="15">
        <f t="shared" si="3"/>
        <v>0</v>
      </c>
      <c r="W29" s="15" t="s">
        <v>28</v>
      </c>
      <c r="X29" s="15">
        <f>U29*4</f>
        <v>8</v>
      </c>
      <c r="Y29" s="15">
        <f t="shared" si="9"/>
        <v>118</v>
      </c>
      <c r="Z29" s="15">
        <f t="shared" si="10"/>
        <v>8</v>
      </c>
      <c r="AA29" s="15"/>
      <c r="AB29" s="15">
        <f t="shared" si="11"/>
        <v>110</v>
      </c>
    </row>
    <row r="30" spans="1:28">
      <c r="A30" s="2">
        <v>25</v>
      </c>
      <c r="B30" s="8">
        <v>747</v>
      </c>
      <c r="C30" s="4" t="s">
        <v>47</v>
      </c>
      <c r="D30" s="8" t="s">
        <v>56</v>
      </c>
      <c r="E30" s="8">
        <v>1</v>
      </c>
      <c r="F30" s="8">
        <v>3</v>
      </c>
      <c r="G30" s="8">
        <v>5</v>
      </c>
      <c r="H30" s="8">
        <v>1</v>
      </c>
      <c r="I30" s="8">
        <v>1</v>
      </c>
      <c r="J30" s="4">
        <v>70</v>
      </c>
      <c r="K30" s="4">
        <v>1</v>
      </c>
      <c r="L30" s="4">
        <f t="shared" si="8"/>
        <v>0</v>
      </c>
      <c r="M30" s="4" t="s">
        <v>28</v>
      </c>
      <c r="N30" s="5">
        <f t="shared" si="12"/>
        <v>70</v>
      </c>
      <c r="O30" s="8">
        <v>2</v>
      </c>
      <c r="P30" s="8">
        <v>4</v>
      </c>
      <c r="Q30" s="8">
        <v>6</v>
      </c>
      <c r="R30" s="8">
        <v>3</v>
      </c>
      <c r="S30" s="8">
        <v>6</v>
      </c>
      <c r="T30" s="15">
        <v>48</v>
      </c>
      <c r="U30" s="15">
        <v>2</v>
      </c>
      <c r="V30" s="15">
        <f t="shared" si="3"/>
        <v>0</v>
      </c>
      <c r="W30" s="15" t="s">
        <v>28</v>
      </c>
      <c r="X30" s="15">
        <f>U30*4</f>
        <v>8</v>
      </c>
      <c r="Y30" s="15">
        <f t="shared" si="9"/>
        <v>118</v>
      </c>
      <c r="Z30" s="15">
        <f t="shared" si="10"/>
        <v>78</v>
      </c>
      <c r="AA30" s="15"/>
      <c r="AB30" s="15">
        <f t="shared" si="11"/>
        <v>40</v>
      </c>
    </row>
    <row r="31" spans="1:28">
      <c r="A31" s="2">
        <v>26</v>
      </c>
      <c r="B31" s="8">
        <v>511</v>
      </c>
      <c r="C31" s="4" t="s">
        <v>47</v>
      </c>
      <c r="D31" s="8" t="s">
        <v>57</v>
      </c>
      <c r="E31" s="8">
        <v>1</v>
      </c>
      <c r="F31" s="8">
        <v>3</v>
      </c>
      <c r="G31" s="8">
        <v>5</v>
      </c>
      <c r="H31" s="8">
        <v>1</v>
      </c>
      <c r="I31" s="8">
        <v>1</v>
      </c>
      <c r="J31" s="4">
        <v>70</v>
      </c>
      <c r="K31" s="4">
        <v>0</v>
      </c>
      <c r="L31" s="4">
        <f t="shared" si="8"/>
        <v>-1</v>
      </c>
      <c r="M31" s="5" t="s">
        <v>31</v>
      </c>
      <c r="N31" s="5">
        <f t="shared" si="12"/>
        <v>0</v>
      </c>
      <c r="O31" s="8">
        <v>8</v>
      </c>
      <c r="P31" s="8">
        <v>12</v>
      </c>
      <c r="Q31" s="8">
        <v>15</v>
      </c>
      <c r="R31" s="8">
        <v>3</v>
      </c>
      <c r="S31" s="8">
        <v>15</v>
      </c>
      <c r="T31" s="15">
        <v>120</v>
      </c>
      <c r="U31" s="15">
        <v>17</v>
      </c>
      <c r="V31" s="15">
        <f t="shared" si="3"/>
        <v>9</v>
      </c>
      <c r="W31" s="15" t="s">
        <v>29</v>
      </c>
      <c r="X31" s="15">
        <f>U31*8</f>
        <v>136</v>
      </c>
      <c r="Y31" s="15">
        <f t="shared" si="9"/>
        <v>190</v>
      </c>
      <c r="Z31" s="15">
        <f t="shared" si="10"/>
        <v>136</v>
      </c>
      <c r="AA31" s="15"/>
      <c r="AB31" s="15">
        <f t="shared" si="11"/>
        <v>54</v>
      </c>
    </row>
    <row r="32" spans="1:28">
      <c r="A32" s="2">
        <v>27</v>
      </c>
      <c r="B32" s="8">
        <v>355</v>
      </c>
      <c r="C32" s="4" t="s">
        <v>47</v>
      </c>
      <c r="D32" s="8" t="s">
        <v>58</v>
      </c>
      <c r="E32" s="8">
        <v>1</v>
      </c>
      <c r="F32" s="8">
        <v>3</v>
      </c>
      <c r="G32" s="8">
        <v>5</v>
      </c>
      <c r="H32" s="8">
        <v>1</v>
      </c>
      <c r="I32" s="8">
        <v>1</v>
      </c>
      <c r="J32" s="4">
        <v>70</v>
      </c>
      <c r="K32" s="4">
        <v>1</v>
      </c>
      <c r="L32" s="4">
        <f t="shared" si="8"/>
        <v>0</v>
      </c>
      <c r="M32" s="4" t="s">
        <v>28</v>
      </c>
      <c r="N32" s="5">
        <f t="shared" si="12"/>
        <v>70</v>
      </c>
      <c r="O32" s="8">
        <v>3</v>
      </c>
      <c r="P32" s="8">
        <v>5</v>
      </c>
      <c r="Q32" s="8">
        <v>8</v>
      </c>
      <c r="R32" s="8">
        <v>3</v>
      </c>
      <c r="S32" s="8">
        <v>8</v>
      </c>
      <c r="T32" s="15">
        <v>64</v>
      </c>
      <c r="U32" s="15">
        <v>3</v>
      </c>
      <c r="V32" s="15">
        <f t="shared" si="3"/>
        <v>0</v>
      </c>
      <c r="W32" s="15" t="s">
        <v>28</v>
      </c>
      <c r="X32" s="15">
        <f>U32*4</f>
        <v>12</v>
      </c>
      <c r="Y32" s="15">
        <f t="shared" si="9"/>
        <v>134</v>
      </c>
      <c r="Z32" s="15">
        <f t="shared" si="10"/>
        <v>82</v>
      </c>
      <c r="AA32" s="15"/>
      <c r="AB32" s="15">
        <f t="shared" si="11"/>
        <v>52</v>
      </c>
    </row>
    <row r="33" spans="1:28">
      <c r="A33" s="2">
        <v>28</v>
      </c>
      <c r="B33" s="8">
        <v>718</v>
      </c>
      <c r="C33" s="4" t="s">
        <v>47</v>
      </c>
      <c r="D33" s="8" t="s">
        <v>59</v>
      </c>
      <c r="E33" s="8">
        <v>1</v>
      </c>
      <c r="F33" s="8">
        <v>3</v>
      </c>
      <c r="G33" s="8">
        <v>5</v>
      </c>
      <c r="H33" s="8">
        <v>1</v>
      </c>
      <c r="I33" s="8">
        <v>1</v>
      </c>
      <c r="J33" s="4">
        <v>70</v>
      </c>
      <c r="K33" s="4">
        <v>0</v>
      </c>
      <c r="L33" s="4">
        <f t="shared" si="8"/>
        <v>-1</v>
      </c>
      <c r="M33" s="5" t="s">
        <v>31</v>
      </c>
      <c r="N33" s="5">
        <f t="shared" si="12"/>
        <v>0</v>
      </c>
      <c r="O33" s="8">
        <v>2</v>
      </c>
      <c r="P33" s="8">
        <v>4</v>
      </c>
      <c r="Q33" s="8">
        <v>6</v>
      </c>
      <c r="R33" s="8">
        <v>2</v>
      </c>
      <c r="S33" s="8">
        <v>4</v>
      </c>
      <c r="T33" s="15">
        <v>24</v>
      </c>
      <c r="U33" s="15">
        <v>1</v>
      </c>
      <c r="V33" s="15">
        <f t="shared" si="3"/>
        <v>-1</v>
      </c>
      <c r="W33" s="15" t="s">
        <v>31</v>
      </c>
      <c r="X33" s="15">
        <f>U33*4</f>
        <v>4</v>
      </c>
      <c r="Y33" s="15">
        <f t="shared" si="9"/>
        <v>94</v>
      </c>
      <c r="Z33" s="15">
        <f t="shared" si="10"/>
        <v>4</v>
      </c>
      <c r="AA33" s="15"/>
      <c r="AB33" s="15">
        <f t="shared" si="11"/>
        <v>90</v>
      </c>
    </row>
    <row r="34" spans="1:28">
      <c r="A34" s="2">
        <v>29</v>
      </c>
      <c r="B34" s="8">
        <v>102479</v>
      </c>
      <c r="C34" s="4" t="s">
        <v>47</v>
      </c>
      <c r="D34" s="8" t="s">
        <v>60</v>
      </c>
      <c r="E34" s="8">
        <v>1</v>
      </c>
      <c r="F34" s="8">
        <v>3</v>
      </c>
      <c r="G34" s="8">
        <v>5</v>
      </c>
      <c r="H34" s="8">
        <v>1</v>
      </c>
      <c r="I34" s="8">
        <v>1</v>
      </c>
      <c r="J34" s="4">
        <v>70</v>
      </c>
      <c r="K34" s="4">
        <v>0</v>
      </c>
      <c r="L34" s="4">
        <f t="shared" si="8"/>
        <v>-1</v>
      </c>
      <c r="M34" s="5" t="s">
        <v>31</v>
      </c>
      <c r="N34" s="5">
        <f t="shared" si="12"/>
        <v>0</v>
      </c>
      <c r="O34" s="8">
        <v>5</v>
      </c>
      <c r="P34" s="8">
        <v>8</v>
      </c>
      <c r="Q34" s="8">
        <v>10</v>
      </c>
      <c r="R34" s="8">
        <v>3</v>
      </c>
      <c r="S34" s="8">
        <v>10</v>
      </c>
      <c r="T34" s="15">
        <v>80</v>
      </c>
      <c r="U34" s="15">
        <v>11</v>
      </c>
      <c r="V34" s="15">
        <f t="shared" si="3"/>
        <v>6</v>
      </c>
      <c r="W34" s="15" t="s">
        <v>29</v>
      </c>
      <c r="X34" s="15">
        <f>U34*8</f>
        <v>88</v>
      </c>
      <c r="Y34" s="15">
        <f t="shared" si="9"/>
        <v>150</v>
      </c>
      <c r="Z34" s="15">
        <f t="shared" si="10"/>
        <v>88</v>
      </c>
      <c r="AA34" s="15"/>
      <c r="AB34" s="15">
        <f t="shared" si="11"/>
        <v>62</v>
      </c>
    </row>
    <row r="35" spans="1:28">
      <c r="A35" s="2">
        <v>30</v>
      </c>
      <c r="B35" s="8">
        <v>723</v>
      </c>
      <c r="C35" s="4" t="s">
        <v>47</v>
      </c>
      <c r="D35" s="8" t="s">
        <v>61</v>
      </c>
      <c r="E35" s="8">
        <v>1</v>
      </c>
      <c r="F35" s="8">
        <v>3</v>
      </c>
      <c r="G35" s="8">
        <v>5</v>
      </c>
      <c r="H35" s="8">
        <v>1</v>
      </c>
      <c r="I35" s="8">
        <v>1</v>
      </c>
      <c r="J35" s="4">
        <v>70</v>
      </c>
      <c r="K35" s="4">
        <v>0</v>
      </c>
      <c r="L35" s="4">
        <f t="shared" si="8"/>
        <v>-1</v>
      </c>
      <c r="M35" s="5" t="s">
        <v>31</v>
      </c>
      <c r="N35" s="5">
        <f t="shared" si="12"/>
        <v>0</v>
      </c>
      <c r="O35" s="8">
        <v>2</v>
      </c>
      <c r="P35" s="8">
        <v>4</v>
      </c>
      <c r="Q35" s="8">
        <v>6</v>
      </c>
      <c r="R35" s="8">
        <v>2</v>
      </c>
      <c r="S35" s="8">
        <v>4</v>
      </c>
      <c r="T35" s="15">
        <v>24</v>
      </c>
      <c r="U35" s="15">
        <v>1</v>
      </c>
      <c r="V35" s="15">
        <f t="shared" si="3"/>
        <v>-1</v>
      </c>
      <c r="W35" s="15" t="s">
        <v>31</v>
      </c>
      <c r="X35" s="15">
        <f>U35*4</f>
        <v>4</v>
      </c>
      <c r="Y35" s="15">
        <f t="shared" si="9"/>
        <v>94</v>
      </c>
      <c r="Z35" s="15">
        <f t="shared" si="10"/>
        <v>4</v>
      </c>
      <c r="AA35" s="15"/>
      <c r="AB35" s="15">
        <f t="shared" si="11"/>
        <v>90</v>
      </c>
    </row>
    <row r="36" spans="1:28">
      <c r="A36" s="2">
        <v>31</v>
      </c>
      <c r="B36" s="8">
        <v>742</v>
      </c>
      <c r="C36" s="4" t="s">
        <v>47</v>
      </c>
      <c r="D36" s="8" t="s">
        <v>62</v>
      </c>
      <c r="E36" s="8">
        <v>1</v>
      </c>
      <c r="F36" s="8">
        <v>3</v>
      </c>
      <c r="G36" s="8">
        <v>5</v>
      </c>
      <c r="H36" s="8">
        <v>1</v>
      </c>
      <c r="I36" s="8">
        <v>1</v>
      </c>
      <c r="J36" s="4">
        <v>70</v>
      </c>
      <c r="K36" s="4">
        <v>0</v>
      </c>
      <c r="L36" s="4">
        <f t="shared" si="8"/>
        <v>-1</v>
      </c>
      <c r="M36" s="5" t="s">
        <v>31</v>
      </c>
      <c r="N36" s="5">
        <f t="shared" si="12"/>
        <v>0</v>
      </c>
      <c r="O36" s="8">
        <v>3</v>
      </c>
      <c r="P36" s="8">
        <v>5</v>
      </c>
      <c r="Q36" s="8">
        <v>8</v>
      </c>
      <c r="R36" s="8">
        <v>3</v>
      </c>
      <c r="S36" s="8">
        <v>8</v>
      </c>
      <c r="T36" s="15">
        <v>64</v>
      </c>
      <c r="U36" s="15">
        <v>6</v>
      </c>
      <c r="V36" s="15">
        <f t="shared" si="3"/>
        <v>3</v>
      </c>
      <c r="W36" s="15" t="s">
        <v>35</v>
      </c>
      <c r="X36" s="15">
        <f>U36*6</f>
        <v>36</v>
      </c>
      <c r="Y36" s="15">
        <f t="shared" si="9"/>
        <v>134</v>
      </c>
      <c r="Z36" s="15">
        <f t="shared" si="10"/>
        <v>36</v>
      </c>
      <c r="AA36" s="15"/>
      <c r="AB36" s="15">
        <f t="shared" si="11"/>
        <v>98</v>
      </c>
    </row>
    <row r="37" spans="1:28">
      <c r="A37" s="2">
        <v>32</v>
      </c>
      <c r="B37" s="8">
        <v>515</v>
      </c>
      <c r="C37" s="4" t="s">
        <v>47</v>
      </c>
      <c r="D37" s="8" t="s">
        <v>63</v>
      </c>
      <c r="E37" s="8">
        <v>1</v>
      </c>
      <c r="F37" s="8">
        <v>3</v>
      </c>
      <c r="G37" s="8">
        <v>5</v>
      </c>
      <c r="H37" s="8">
        <v>1</v>
      </c>
      <c r="I37" s="8">
        <v>1</v>
      </c>
      <c r="J37" s="4">
        <v>70</v>
      </c>
      <c r="K37" s="4">
        <v>0</v>
      </c>
      <c r="L37" s="4">
        <f t="shared" si="8"/>
        <v>-1</v>
      </c>
      <c r="M37" s="5" t="s">
        <v>31</v>
      </c>
      <c r="N37" s="5">
        <f t="shared" si="12"/>
        <v>0</v>
      </c>
      <c r="O37" s="8">
        <v>5</v>
      </c>
      <c r="P37" s="8">
        <v>8</v>
      </c>
      <c r="Q37" s="8">
        <v>10</v>
      </c>
      <c r="R37" s="8">
        <v>3</v>
      </c>
      <c r="S37" s="8">
        <v>10</v>
      </c>
      <c r="T37" s="15">
        <v>80</v>
      </c>
      <c r="U37" s="15">
        <v>6</v>
      </c>
      <c r="V37" s="15">
        <f t="shared" si="3"/>
        <v>1</v>
      </c>
      <c r="W37" s="15" t="s">
        <v>28</v>
      </c>
      <c r="X37" s="15">
        <f>U37*4</f>
        <v>24</v>
      </c>
      <c r="Y37" s="15">
        <f t="shared" si="9"/>
        <v>150</v>
      </c>
      <c r="Z37" s="15">
        <f t="shared" si="10"/>
        <v>24</v>
      </c>
      <c r="AA37" s="15"/>
      <c r="AB37" s="15">
        <f t="shared" si="11"/>
        <v>126</v>
      </c>
    </row>
    <row r="38" spans="1:28">
      <c r="A38" s="2">
        <v>33</v>
      </c>
      <c r="B38" s="8">
        <v>744</v>
      </c>
      <c r="C38" s="4" t="s">
        <v>47</v>
      </c>
      <c r="D38" s="8" t="s">
        <v>64</v>
      </c>
      <c r="E38" s="8">
        <v>1</v>
      </c>
      <c r="F38" s="8">
        <v>3</v>
      </c>
      <c r="G38" s="8">
        <v>5</v>
      </c>
      <c r="H38" s="8">
        <v>1</v>
      </c>
      <c r="I38" s="8">
        <v>1</v>
      </c>
      <c r="J38" s="4">
        <v>70</v>
      </c>
      <c r="K38" s="4">
        <v>0</v>
      </c>
      <c r="L38" s="4">
        <f t="shared" si="8"/>
        <v>-1</v>
      </c>
      <c r="M38" s="5" t="s">
        <v>31</v>
      </c>
      <c r="N38" s="5">
        <f t="shared" si="12"/>
        <v>0</v>
      </c>
      <c r="O38" s="8">
        <v>2</v>
      </c>
      <c r="P38" s="8">
        <v>4</v>
      </c>
      <c r="Q38" s="8">
        <v>6</v>
      </c>
      <c r="R38" s="8">
        <v>2</v>
      </c>
      <c r="S38" s="8">
        <v>4</v>
      </c>
      <c r="T38" s="15">
        <v>24</v>
      </c>
      <c r="U38" s="15">
        <v>5</v>
      </c>
      <c r="V38" s="15">
        <f t="shared" ref="V38:V69" si="13">U38-O38</f>
        <v>3</v>
      </c>
      <c r="W38" s="15" t="s">
        <v>35</v>
      </c>
      <c r="X38" s="15">
        <f>U38*6</f>
        <v>30</v>
      </c>
      <c r="Y38" s="15">
        <f t="shared" si="9"/>
        <v>94</v>
      </c>
      <c r="Z38" s="15">
        <f t="shared" si="10"/>
        <v>30</v>
      </c>
      <c r="AA38" s="15"/>
      <c r="AB38" s="15">
        <f t="shared" si="11"/>
        <v>64</v>
      </c>
    </row>
    <row r="39" spans="1:28">
      <c r="A39" s="2">
        <v>34</v>
      </c>
      <c r="B39" s="8">
        <v>102478</v>
      </c>
      <c r="C39" s="4" t="s">
        <v>47</v>
      </c>
      <c r="D39" s="8" t="s">
        <v>65</v>
      </c>
      <c r="E39" s="8">
        <v>1</v>
      </c>
      <c r="F39" s="8">
        <v>3</v>
      </c>
      <c r="G39" s="8">
        <v>5</v>
      </c>
      <c r="H39" s="8">
        <v>1</v>
      </c>
      <c r="I39" s="8">
        <v>1</v>
      </c>
      <c r="J39" s="4">
        <v>70</v>
      </c>
      <c r="K39" s="4">
        <v>0</v>
      </c>
      <c r="L39" s="4">
        <f t="shared" si="8"/>
        <v>-1</v>
      </c>
      <c r="M39" s="5" t="s">
        <v>31</v>
      </c>
      <c r="N39" s="5">
        <f t="shared" si="12"/>
        <v>0</v>
      </c>
      <c r="O39" s="8">
        <v>2</v>
      </c>
      <c r="P39" s="8">
        <v>4</v>
      </c>
      <c r="Q39" s="8">
        <v>6</v>
      </c>
      <c r="R39" s="8">
        <v>3</v>
      </c>
      <c r="S39" s="8">
        <v>6</v>
      </c>
      <c r="T39" s="15">
        <v>48</v>
      </c>
      <c r="U39" s="15">
        <v>2</v>
      </c>
      <c r="V39" s="15">
        <f t="shared" si="13"/>
        <v>0</v>
      </c>
      <c r="W39" s="15" t="s">
        <v>28</v>
      </c>
      <c r="X39" s="15">
        <f>U39*4</f>
        <v>8</v>
      </c>
      <c r="Y39" s="15">
        <f t="shared" si="9"/>
        <v>118</v>
      </c>
      <c r="Z39" s="15">
        <f t="shared" si="10"/>
        <v>8</v>
      </c>
      <c r="AA39" s="15"/>
      <c r="AB39" s="15">
        <f t="shared" si="11"/>
        <v>110</v>
      </c>
    </row>
    <row r="40" spans="1:28">
      <c r="A40" s="2">
        <v>35</v>
      </c>
      <c r="B40" s="8">
        <v>102935</v>
      </c>
      <c r="C40" s="4" t="s">
        <v>47</v>
      </c>
      <c r="D40" s="8" t="s">
        <v>66</v>
      </c>
      <c r="E40" s="8">
        <v>1</v>
      </c>
      <c r="F40" s="8">
        <v>3</v>
      </c>
      <c r="G40" s="8">
        <v>5</v>
      </c>
      <c r="H40" s="8">
        <v>1</v>
      </c>
      <c r="I40" s="8">
        <v>1</v>
      </c>
      <c r="J40" s="4">
        <v>70</v>
      </c>
      <c r="K40" s="4">
        <v>0</v>
      </c>
      <c r="L40" s="4">
        <f t="shared" si="8"/>
        <v>-1</v>
      </c>
      <c r="M40" s="5" t="s">
        <v>31</v>
      </c>
      <c r="N40" s="5">
        <f t="shared" si="12"/>
        <v>0</v>
      </c>
      <c r="O40" s="8">
        <v>2</v>
      </c>
      <c r="P40" s="8">
        <v>4</v>
      </c>
      <c r="Q40" s="8">
        <v>6</v>
      </c>
      <c r="R40" s="8">
        <v>3</v>
      </c>
      <c r="S40" s="8">
        <v>6</v>
      </c>
      <c r="T40" s="15">
        <v>48</v>
      </c>
      <c r="U40" s="15">
        <v>5</v>
      </c>
      <c r="V40" s="15">
        <f t="shared" si="13"/>
        <v>3</v>
      </c>
      <c r="W40" s="15" t="s">
        <v>35</v>
      </c>
      <c r="X40" s="15">
        <f>U40*6</f>
        <v>30</v>
      </c>
      <c r="Y40" s="15">
        <f t="shared" si="9"/>
        <v>118</v>
      </c>
      <c r="Z40" s="15">
        <f t="shared" si="10"/>
        <v>30</v>
      </c>
      <c r="AA40" s="15"/>
      <c r="AB40" s="15">
        <f t="shared" si="11"/>
        <v>88</v>
      </c>
    </row>
    <row r="41" ht="14.25" spans="1:28">
      <c r="A41" s="2">
        <v>36</v>
      </c>
      <c r="B41" s="29">
        <v>106865</v>
      </c>
      <c r="C41" s="4" t="s">
        <v>47</v>
      </c>
      <c r="D41" s="8" t="s">
        <v>67</v>
      </c>
      <c r="E41" s="8">
        <v>1</v>
      </c>
      <c r="F41" s="8">
        <v>3</v>
      </c>
      <c r="G41" s="8">
        <v>5</v>
      </c>
      <c r="H41" s="8">
        <v>1</v>
      </c>
      <c r="I41" s="8">
        <v>1</v>
      </c>
      <c r="J41" s="4">
        <v>70</v>
      </c>
      <c r="K41" s="4">
        <v>0</v>
      </c>
      <c r="L41" s="4">
        <f t="shared" si="8"/>
        <v>-1</v>
      </c>
      <c r="M41" s="5" t="s">
        <v>31</v>
      </c>
      <c r="N41" s="5">
        <f t="shared" si="12"/>
        <v>0</v>
      </c>
      <c r="O41" s="8">
        <v>2</v>
      </c>
      <c r="P41" s="8">
        <v>4</v>
      </c>
      <c r="Q41" s="8">
        <v>6</v>
      </c>
      <c r="R41" s="8">
        <v>2</v>
      </c>
      <c r="S41" s="8">
        <v>4</v>
      </c>
      <c r="T41" s="15">
        <v>24</v>
      </c>
      <c r="U41" s="15">
        <v>3</v>
      </c>
      <c r="V41" s="15">
        <f t="shared" si="13"/>
        <v>1</v>
      </c>
      <c r="W41" s="15" t="s">
        <v>28</v>
      </c>
      <c r="X41" s="15">
        <f>U41*4</f>
        <v>12</v>
      </c>
      <c r="Y41" s="15">
        <f t="shared" si="9"/>
        <v>94</v>
      </c>
      <c r="Z41" s="15">
        <f t="shared" si="10"/>
        <v>12</v>
      </c>
      <c r="AA41" s="15"/>
      <c r="AB41" s="15">
        <f t="shared" si="11"/>
        <v>82</v>
      </c>
    </row>
    <row r="42" ht="14.25" spans="1:28">
      <c r="A42" s="2">
        <v>37</v>
      </c>
      <c r="B42" s="29">
        <v>107829</v>
      </c>
      <c r="C42" s="4" t="s">
        <v>47</v>
      </c>
      <c r="D42" s="8" t="s">
        <v>68</v>
      </c>
      <c r="E42" s="8">
        <v>1</v>
      </c>
      <c r="F42" s="8">
        <v>3</v>
      </c>
      <c r="G42" s="8">
        <v>5</v>
      </c>
      <c r="H42" s="8">
        <v>1</v>
      </c>
      <c r="I42" s="8">
        <v>1</v>
      </c>
      <c r="J42" s="4">
        <v>70</v>
      </c>
      <c r="K42" s="4">
        <v>0</v>
      </c>
      <c r="L42" s="4">
        <f t="shared" si="8"/>
        <v>-1</v>
      </c>
      <c r="M42" s="5" t="s">
        <v>31</v>
      </c>
      <c r="N42" s="5">
        <f t="shared" si="12"/>
        <v>0</v>
      </c>
      <c r="O42" s="8">
        <v>2</v>
      </c>
      <c r="P42" s="8">
        <v>4</v>
      </c>
      <c r="Q42" s="8">
        <v>6</v>
      </c>
      <c r="R42" s="8">
        <v>2</v>
      </c>
      <c r="S42" s="8">
        <v>4</v>
      </c>
      <c r="T42" s="15">
        <v>24</v>
      </c>
      <c r="U42" s="15">
        <v>5</v>
      </c>
      <c r="V42" s="15">
        <f t="shared" si="13"/>
        <v>3</v>
      </c>
      <c r="W42" s="15" t="s">
        <v>35</v>
      </c>
      <c r="X42" s="15">
        <f>U42*6</f>
        <v>30</v>
      </c>
      <c r="Y42" s="15">
        <f t="shared" si="9"/>
        <v>94</v>
      </c>
      <c r="Z42" s="15">
        <f t="shared" si="10"/>
        <v>30</v>
      </c>
      <c r="AA42" s="15"/>
      <c r="AB42" s="15">
        <f t="shared" si="11"/>
        <v>64</v>
      </c>
    </row>
    <row r="43" s="45" customFormat="1" ht="14.25" spans="1:28">
      <c r="A43" s="53"/>
      <c r="B43" s="55"/>
      <c r="C43" s="54" t="s">
        <v>47</v>
      </c>
      <c r="D43" s="54"/>
      <c r="E43" s="54">
        <f t="shared" ref="E43:K43" si="14">SUM(E22:E42)</f>
        <v>22</v>
      </c>
      <c r="F43" s="54">
        <f t="shared" si="14"/>
        <v>64</v>
      </c>
      <c r="G43" s="54">
        <f t="shared" si="14"/>
        <v>108</v>
      </c>
      <c r="H43" s="54">
        <f t="shared" si="14"/>
        <v>25</v>
      </c>
      <c r="I43" s="54">
        <f t="shared" si="14"/>
        <v>32</v>
      </c>
      <c r="J43" s="54">
        <f t="shared" si="14"/>
        <v>2890</v>
      </c>
      <c r="K43" s="54">
        <f t="shared" si="14"/>
        <v>8</v>
      </c>
      <c r="L43" s="54">
        <f t="shared" ref="L43:AB43" si="15">SUM(L22:L42)</f>
        <v>-14</v>
      </c>
      <c r="M43" s="54">
        <f t="shared" si="15"/>
        <v>0</v>
      </c>
      <c r="N43" s="54">
        <f t="shared" si="15"/>
        <v>620</v>
      </c>
      <c r="O43" s="54">
        <f t="shared" si="15"/>
        <v>90</v>
      </c>
      <c r="P43" s="54">
        <f t="shared" si="15"/>
        <v>146</v>
      </c>
      <c r="Q43" s="54">
        <f t="shared" si="15"/>
        <v>197</v>
      </c>
      <c r="R43" s="54">
        <f t="shared" si="15"/>
        <v>54</v>
      </c>
      <c r="S43" s="54">
        <f t="shared" si="15"/>
        <v>173</v>
      </c>
      <c r="T43" s="54">
        <f t="shared" si="15"/>
        <v>1280</v>
      </c>
      <c r="U43" s="54">
        <f t="shared" si="15"/>
        <v>122</v>
      </c>
      <c r="V43" s="54">
        <f t="shared" si="15"/>
        <v>32</v>
      </c>
      <c r="W43" s="54">
        <f t="shared" si="15"/>
        <v>0</v>
      </c>
      <c r="X43" s="54">
        <f t="shared" si="15"/>
        <v>692</v>
      </c>
      <c r="Y43" s="54">
        <f t="shared" si="15"/>
        <v>4170</v>
      </c>
      <c r="Z43" s="54">
        <f t="shared" si="15"/>
        <v>1312</v>
      </c>
      <c r="AA43" s="54">
        <f t="shared" si="15"/>
        <v>0</v>
      </c>
      <c r="AB43" s="54">
        <f t="shared" si="15"/>
        <v>2858</v>
      </c>
    </row>
    <row r="44" spans="1:28">
      <c r="A44" s="2">
        <v>38</v>
      </c>
      <c r="B44" s="8">
        <v>307</v>
      </c>
      <c r="C44" s="4" t="s">
        <v>69</v>
      </c>
      <c r="D44" s="8" t="s">
        <v>70</v>
      </c>
      <c r="E44" s="8">
        <v>3</v>
      </c>
      <c r="F44" s="8">
        <v>5</v>
      </c>
      <c r="G44" s="8">
        <v>10</v>
      </c>
      <c r="H44" s="8">
        <v>3</v>
      </c>
      <c r="I44" s="8">
        <v>10</v>
      </c>
      <c r="J44" s="4">
        <v>1200</v>
      </c>
      <c r="K44" s="4">
        <v>2</v>
      </c>
      <c r="L44" s="4">
        <f>K44-E44</f>
        <v>-1</v>
      </c>
      <c r="M44" s="5" t="s">
        <v>31</v>
      </c>
      <c r="N44" s="5">
        <f>K44*70</f>
        <v>140</v>
      </c>
      <c r="O44" s="8">
        <v>20</v>
      </c>
      <c r="P44" s="8">
        <v>23</v>
      </c>
      <c r="Q44" s="8">
        <v>28</v>
      </c>
      <c r="R44" s="8">
        <v>3</v>
      </c>
      <c r="S44" s="8">
        <v>28</v>
      </c>
      <c r="T44" s="15">
        <v>224</v>
      </c>
      <c r="U44" s="15">
        <v>43</v>
      </c>
      <c r="V44" s="15">
        <f t="shared" si="13"/>
        <v>23</v>
      </c>
      <c r="W44" s="15" t="s">
        <v>29</v>
      </c>
      <c r="X44" s="15">
        <f>U44*8</f>
        <v>344</v>
      </c>
      <c r="Y44" s="15">
        <f>J44+T44</f>
        <v>1424</v>
      </c>
      <c r="Z44" s="15">
        <f>N44+X44</f>
        <v>484</v>
      </c>
      <c r="AA44" s="15"/>
      <c r="AB44" s="15">
        <f>Y44-Z44</f>
        <v>940</v>
      </c>
    </row>
    <row r="45" ht="14.25" spans="1:28">
      <c r="A45" s="2">
        <v>39</v>
      </c>
      <c r="B45" s="30">
        <v>106066</v>
      </c>
      <c r="C45" s="4" t="s">
        <v>69</v>
      </c>
      <c r="D45" s="8" t="s">
        <v>71</v>
      </c>
      <c r="E45" s="8">
        <v>1</v>
      </c>
      <c r="F45" s="8">
        <v>3</v>
      </c>
      <c r="G45" s="8">
        <v>5</v>
      </c>
      <c r="H45" s="8">
        <v>1</v>
      </c>
      <c r="I45" s="8">
        <v>1</v>
      </c>
      <c r="J45" s="4">
        <v>70</v>
      </c>
      <c r="K45" s="4">
        <v>0</v>
      </c>
      <c r="L45" s="4">
        <f>K45-E45</f>
        <v>-1</v>
      </c>
      <c r="M45" s="5" t="s">
        <v>31</v>
      </c>
      <c r="N45" s="5">
        <f>K45*70</f>
        <v>0</v>
      </c>
      <c r="O45" s="8">
        <v>2</v>
      </c>
      <c r="P45" s="8">
        <v>4</v>
      </c>
      <c r="Q45" s="8">
        <v>6</v>
      </c>
      <c r="R45" s="8">
        <v>3</v>
      </c>
      <c r="S45" s="8">
        <v>6</v>
      </c>
      <c r="T45" s="15">
        <v>48</v>
      </c>
      <c r="U45" s="15">
        <v>16</v>
      </c>
      <c r="V45" s="15">
        <f t="shared" si="13"/>
        <v>14</v>
      </c>
      <c r="W45" s="15" t="s">
        <v>29</v>
      </c>
      <c r="X45" s="15">
        <f>U45*8</f>
        <v>128</v>
      </c>
      <c r="Y45" s="15">
        <f>J45+T45</f>
        <v>118</v>
      </c>
      <c r="Z45" s="15">
        <f>N45+X45</f>
        <v>128</v>
      </c>
      <c r="AA45" s="15">
        <f>Z45-Y45</f>
        <v>10</v>
      </c>
      <c r="AB45" s="15"/>
    </row>
    <row r="46" s="45" customFormat="1" ht="14.25" spans="1:28">
      <c r="A46" s="53"/>
      <c r="B46" s="55"/>
      <c r="C46" s="54" t="s">
        <v>69</v>
      </c>
      <c r="D46" s="54"/>
      <c r="E46" s="54">
        <f t="shared" ref="E46:K46" si="16">SUM(E44:E45)</f>
        <v>4</v>
      </c>
      <c r="F46" s="54">
        <f t="shared" si="16"/>
        <v>8</v>
      </c>
      <c r="G46" s="54">
        <f t="shared" si="16"/>
        <v>15</v>
      </c>
      <c r="H46" s="54">
        <f t="shared" si="16"/>
        <v>4</v>
      </c>
      <c r="I46" s="54">
        <f t="shared" si="16"/>
        <v>11</v>
      </c>
      <c r="J46" s="54">
        <f t="shared" si="16"/>
        <v>1270</v>
      </c>
      <c r="K46" s="54">
        <f t="shared" si="16"/>
        <v>2</v>
      </c>
      <c r="L46" s="54">
        <f t="shared" ref="L46:AB46" si="17">SUM(L44:L45)</f>
        <v>-2</v>
      </c>
      <c r="M46" s="54">
        <f t="shared" si="17"/>
        <v>0</v>
      </c>
      <c r="N46" s="54">
        <f t="shared" si="17"/>
        <v>140</v>
      </c>
      <c r="O46" s="54">
        <f t="shared" si="17"/>
        <v>22</v>
      </c>
      <c r="P46" s="54">
        <f t="shared" si="17"/>
        <v>27</v>
      </c>
      <c r="Q46" s="54">
        <f t="shared" si="17"/>
        <v>34</v>
      </c>
      <c r="R46" s="54">
        <f t="shared" si="17"/>
        <v>6</v>
      </c>
      <c r="S46" s="54">
        <f t="shared" si="17"/>
        <v>34</v>
      </c>
      <c r="T46" s="54">
        <f t="shared" si="17"/>
        <v>272</v>
      </c>
      <c r="U46" s="54">
        <f t="shared" si="17"/>
        <v>59</v>
      </c>
      <c r="V46" s="54">
        <f t="shared" si="17"/>
        <v>37</v>
      </c>
      <c r="W46" s="54">
        <f t="shared" si="17"/>
        <v>0</v>
      </c>
      <c r="X46" s="54">
        <f t="shared" si="17"/>
        <v>472</v>
      </c>
      <c r="Y46" s="54">
        <f t="shared" si="17"/>
        <v>1542</v>
      </c>
      <c r="Z46" s="54">
        <f t="shared" si="17"/>
        <v>612</v>
      </c>
      <c r="AA46" s="54">
        <f t="shared" si="17"/>
        <v>10</v>
      </c>
      <c r="AB46" s="54">
        <f t="shared" si="17"/>
        <v>940</v>
      </c>
    </row>
    <row r="47" spans="1:28">
      <c r="A47" s="2">
        <v>40</v>
      </c>
      <c r="B47" s="8">
        <v>514</v>
      </c>
      <c r="C47" s="4" t="s">
        <v>72</v>
      </c>
      <c r="D47" s="8" t="s">
        <v>73</v>
      </c>
      <c r="E47" s="8">
        <v>1</v>
      </c>
      <c r="F47" s="8">
        <v>3</v>
      </c>
      <c r="G47" s="8">
        <v>5</v>
      </c>
      <c r="H47" s="8">
        <v>3</v>
      </c>
      <c r="I47" s="8">
        <v>5</v>
      </c>
      <c r="J47" s="4">
        <v>600</v>
      </c>
      <c r="K47" s="4">
        <v>0</v>
      </c>
      <c r="L47" s="4">
        <f>K47-E47</f>
        <v>-1</v>
      </c>
      <c r="M47" s="5" t="s">
        <v>31</v>
      </c>
      <c r="N47" s="5">
        <f>K47*70</f>
        <v>0</v>
      </c>
      <c r="O47" s="8">
        <v>8</v>
      </c>
      <c r="P47" s="8">
        <v>12</v>
      </c>
      <c r="Q47" s="8">
        <v>15</v>
      </c>
      <c r="R47" s="8">
        <v>3</v>
      </c>
      <c r="S47" s="8">
        <v>15</v>
      </c>
      <c r="T47" s="15">
        <v>120</v>
      </c>
      <c r="U47" s="15">
        <v>8</v>
      </c>
      <c r="V47" s="15">
        <f t="shared" si="13"/>
        <v>0</v>
      </c>
      <c r="W47" s="15" t="s">
        <v>28</v>
      </c>
      <c r="X47" s="15">
        <f t="shared" ref="X47:X57" si="18">U47*4</f>
        <v>32</v>
      </c>
      <c r="Y47" s="15">
        <f>J47+T47</f>
        <v>720</v>
      </c>
      <c r="Z47" s="15">
        <f>N47+X47</f>
        <v>32</v>
      </c>
      <c r="AA47" s="15"/>
      <c r="AB47" s="15">
        <f>Y47-Z47</f>
        <v>688</v>
      </c>
    </row>
    <row r="48" spans="1:28">
      <c r="A48" s="2">
        <v>41</v>
      </c>
      <c r="B48" s="8">
        <v>385</v>
      </c>
      <c r="C48" s="4" t="s">
        <v>72</v>
      </c>
      <c r="D48" s="8" t="s">
        <v>74</v>
      </c>
      <c r="E48" s="8">
        <v>1</v>
      </c>
      <c r="F48" s="8">
        <v>3</v>
      </c>
      <c r="G48" s="8">
        <v>5</v>
      </c>
      <c r="H48" s="8">
        <v>3</v>
      </c>
      <c r="I48" s="8">
        <v>5</v>
      </c>
      <c r="J48" s="4">
        <v>600</v>
      </c>
      <c r="K48" s="4">
        <v>1</v>
      </c>
      <c r="L48" s="4">
        <f>K48-E48</f>
        <v>0</v>
      </c>
      <c r="M48" s="4" t="s">
        <v>28</v>
      </c>
      <c r="N48" s="5">
        <f>K48*70</f>
        <v>70</v>
      </c>
      <c r="O48" s="8">
        <v>2</v>
      </c>
      <c r="P48" s="8">
        <v>4</v>
      </c>
      <c r="Q48" s="8">
        <v>6</v>
      </c>
      <c r="R48" s="8">
        <v>3</v>
      </c>
      <c r="S48" s="8">
        <v>6</v>
      </c>
      <c r="T48" s="15">
        <v>48</v>
      </c>
      <c r="U48" s="15">
        <v>0</v>
      </c>
      <c r="V48" s="15">
        <f t="shared" si="13"/>
        <v>-2</v>
      </c>
      <c r="W48" s="15" t="s">
        <v>31</v>
      </c>
      <c r="X48" s="15">
        <f t="shared" si="18"/>
        <v>0</v>
      </c>
      <c r="Y48" s="15">
        <f>J48+T48</f>
        <v>648</v>
      </c>
      <c r="Z48" s="15">
        <f>N48+X48</f>
        <v>70</v>
      </c>
      <c r="AA48" s="15"/>
      <c r="AB48" s="15">
        <f>Y48-Z48</f>
        <v>578</v>
      </c>
    </row>
    <row r="49" spans="1:28">
      <c r="A49" s="2">
        <v>42</v>
      </c>
      <c r="B49" s="8">
        <v>371</v>
      </c>
      <c r="C49" s="4" t="s">
        <v>72</v>
      </c>
      <c r="D49" s="8" t="s">
        <v>75</v>
      </c>
      <c r="E49" s="8">
        <v>1</v>
      </c>
      <c r="F49" s="8">
        <v>3</v>
      </c>
      <c r="G49" s="8">
        <v>5</v>
      </c>
      <c r="H49" s="8">
        <v>3</v>
      </c>
      <c r="I49" s="8">
        <v>5</v>
      </c>
      <c r="J49" s="4">
        <v>600</v>
      </c>
      <c r="K49" s="4">
        <v>0</v>
      </c>
      <c r="L49" s="4">
        <f>K49-E49</f>
        <v>-1</v>
      </c>
      <c r="M49" s="5" t="s">
        <v>31</v>
      </c>
      <c r="N49" s="5">
        <f>K49*70</f>
        <v>0</v>
      </c>
      <c r="O49" s="8">
        <v>2</v>
      </c>
      <c r="P49" s="8">
        <v>4</v>
      </c>
      <c r="Q49" s="8">
        <v>6</v>
      </c>
      <c r="R49" s="8">
        <v>3</v>
      </c>
      <c r="S49" s="8">
        <v>6</v>
      </c>
      <c r="T49" s="15">
        <v>48</v>
      </c>
      <c r="U49" s="15">
        <v>1</v>
      </c>
      <c r="V49" s="15">
        <f t="shared" si="13"/>
        <v>-1</v>
      </c>
      <c r="W49" s="15" t="s">
        <v>31</v>
      </c>
      <c r="X49" s="15">
        <f t="shared" si="18"/>
        <v>4</v>
      </c>
      <c r="Y49" s="15">
        <f>J49+T49</f>
        <v>648</v>
      </c>
      <c r="Z49" s="15">
        <f>N49+X49</f>
        <v>4</v>
      </c>
      <c r="AA49" s="15"/>
      <c r="AB49" s="15">
        <f>Y49-Z49</f>
        <v>644</v>
      </c>
    </row>
    <row r="50" spans="1:28">
      <c r="A50" s="2">
        <v>43</v>
      </c>
      <c r="B50" s="8">
        <v>102567</v>
      </c>
      <c r="C50" s="4" t="s">
        <v>72</v>
      </c>
      <c r="D50" s="8" t="s">
        <v>76</v>
      </c>
      <c r="E50" s="8">
        <v>1</v>
      </c>
      <c r="F50" s="8">
        <v>3</v>
      </c>
      <c r="G50" s="8">
        <v>5</v>
      </c>
      <c r="H50" s="8">
        <v>3</v>
      </c>
      <c r="I50" s="8">
        <v>5</v>
      </c>
      <c r="J50" s="4">
        <v>600</v>
      </c>
      <c r="K50" s="4">
        <v>0</v>
      </c>
      <c r="L50" s="4">
        <f>K50-E50</f>
        <v>-1</v>
      </c>
      <c r="M50" s="5" t="s">
        <v>31</v>
      </c>
      <c r="N50" s="5">
        <f>K50*70</f>
        <v>0</v>
      </c>
      <c r="O50" s="8">
        <v>2</v>
      </c>
      <c r="P50" s="8">
        <v>4</v>
      </c>
      <c r="Q50" s="8">
        <v>6</v>
      </c>
      <c r="R50" s="8">
        <v>3</v>
      </c>
      <c r="S50" s="8">
        <v>6</v>
      </c>
      <c r="T50" s="15">
        <v>48</v>
      </c>
      <c r="U50" s="15">
        <v>0</v>
      </c>
      <c r="V50" s="15">
        <f t="shared" si="13"/>
        <v>-2</v>
      </c>
      <c r="W50" s="15" t="s">
        <v>31</v>
      </c>
      <c r="X50" s="15">
        <f t="shared" si="18"/>
        <v>0</v>
      </c>
      <c r="Y50" s="15">
        <f>J50+T50</f>
        <v>648</v>
      </c>
      <c r="Z50" s="15">
        <f>N50+X50</f>
        <v>0</v>
      </c>
      <c r="AA50" s="15"/>
      <c r="AB50" s="15">
        <f>Y50-Z50</f>
        <v>648</v>
      </c>
    </row>
    <row r="51" s="45" customFormat="1" spans="1:28">
      <c r="A51" s="53"/>
      <c r="B51" s="54"/>
      <c r="C51" s="54" t="s">
        <v>72</v>
      </c>
      <c r="D51" s="54"/>
      <c r="E51" s="54">
        <f t="shared" ref="E51:K51" si="19">SUM(E47:E50)</f>
        <v>4</v>
      </c>
      <c r="F51" s="54">
        <f t="shared" si="19"/>
        <v>12</v>
      </c>
      <c r="G51" s="54">
        <f t="shared" si="19"/>
        <v>20</v>
      </c>
      <c r="H51" s="54">
        <f t="shared" si="19"/>
        <v>12</v>
      </c>
      <c r="I51" s="54">
        <f t="shared" si="19"/>
        <v>20</v>
      </c>
      <c r="J51" s="54">
        <f t="shared" si="19"/>
        <v>2400</v>
      </c>
      <c r="K51" s="54">
        <f t="shared" si="19"/>
        <v>1</v>
      </c>
      <c r="L51" s="54">
        <f t="shared" ref="L51:AB51" si="20">SUM(L47:L50)</f>
        <v>-3</v>
      </c>
      <c r="M51" s="54">
        <f t="shared" si="20"/>
        <v>0</v>
      </c>
      <c r="N51" s="54">
        <f t="shared" si="20"/>
        <v>70</v>
      </c>
      <c r="O51" s="54">
        <f t="shared" si="20"/>
        <v>14</v>
      </c>
      <c r="P51" s="54">
        <f t="shared" si="20"/>
        <v>24</v>
      </c>
      <c r="Q51" s="54">
        <f t="shared" si="20"/>
        <v>33</v>
      </c>
      <c r="R51" s="54">
        <f t="shared" si="20"/>
        <v>12</v>
      </c>
      <c r="S51" s="54">
        <f t="shared" si="20"/>
        <v>33</v>
      </c>
      <c r="T51" s="54">
        <f t="shared" si="20"/>
        <v>264</v>
      </c>
      <c r="U51" s="54">
        <f t="shared" si="20"/>
        <v>9</v>
      </c>
      <c r="V51" s="54">
        <f t="shared" si="20"/>
        <v>-5</v>
      </c>
      <c r="W51" s="54">
        <f t="shared" si="20"/>
        <v>0</v>
      </c>
      <c r="X51" s="54">
        <f t="shared" si="20"/>
        <v>36</v>
      </c>
      <c r="Y51" s="54">
        <f t="shared" si="20"/>
        <v>2664</v>
      </c>
      <c r="Z51" s="54">
        <f t="shared" si="20"/>
        <v>106</v>
      </c>
      <c r="AA51" s="54">
        <f t="shared" si="20"/>
        <v>0</v>
      </c>
      <c r="AB51" s="54">
        <f t="shared" si="20"/>
        <v>2558</v>
      </c>
    </row>
    <row r="52" spans="1:28">
      <c r="A52" s="2">
        <v>44</v>
      </c>
      <c r="B52" s="8">
        <v>341</v>
      </c>
      <c r="C52" s="4" t="s">
        <v>77</v>
      </c>
      <c r="D52" s="8" t="s">
        <v>78</v>
      </c>
      <c r="E52" s="8">
        <v>2</v>
      </c>
      <c r="F52" s="8">
        <v>4</v>
      </c>
      <c r="G52" s="8">
        <v>8</v>
      </c>
      <c r="H52" s="8">
        <v>1</v>
      </c>
      <c r="I52" s="8">
        <v>2</v>
      </c>
      <c r="J52" s="4">
        <v>140</v>
      </c>
      <c r="K52" s="3">
        <v>2</v>
      </c>
      <c r="L52" s="4">
        <f>K52-E52</f>
        <v>0</v>
      </c>
      <c r="M52" s="4" t="s">
        <v>28</v>
      </c>
      <c r="N52" s="4">
        <f>K52*70</f>
        <v>140</v>
      </c>
      <c r="O52" s="8">
        <v>10</v>
      </c>
      <c r="P52" s="8">
        <v>15</v>
      </c>
      <c r="Q52" s="8">
        <v>20</v>
      </c>
      <c r="R52" s="8">
        <v>2</v>
      </c>
      <c r="S52" s="8">
        <v>15</v>
      </c>
      <c r="T52" s="15">
        <v>90</v>
      </c>
      <c r="U52" s="15">
        <v>14</v>
      </c>
      <c r="V52" s="15">
        <f t="shared" si="13"/>
        <v>4</v>
      </c>
      <c r="W52" s="15" t="s">
        <v>28</v>
      </c>
      <c r="X52" s="15">
        <f t="shared" si="18"/>
        <v>56</v>
      </c>
      <c r="Y52" s="15">
        <f>J52+T52</f>
        <v>230</v>
      </c>
      <c r="Z52" s="15">
        <f>N52+X52</f>
        <v>196</v>
      </c>
      <c r="AA52" s="15"/>
      <c r="AB52" s="15">
        <f>Y52-Z52</f>
        <v>34</v>
      </c>
    </row>
    <row r="53" spans="1:28">
      <c r="A53" s="2">
        <v>45</v>
      </c>
      <c r="B53" s="8">
        <v>721</v>
      </c>
      <c r="C53" s="4" t="s">
        <v>77</v>
      </c>
      <c r="D53" s="8" t="s">
        <v>79</v>
      </c>
      <c r="E53" s="8">
        <v>1</v>
      </c>
      <c r="F53" s="8">
        <v>3</v>
      </c>
      <c r="G53" s="8">
        <v>5</v>
      </c>
      <c r="H53" s="8">
        <v>1</v>
      </c>
      <c r="I53" s="8">
        <v>1</v>
      </c>
      <c r="J53" s="4">
        <v>70</v>
      </c>
      <c r="K53" s="4">
        <v>0</v>
      </c>
      <c r="L53" s="4">
        <f>K53-E53</f>
        <v>-1</v>
      </c>
      <c r="M53" s="5" t="s">
        <v>31</v>
      </c>
      <c r="N53" s="5">
        <f>K53*70</f>
        <v>0</v>
      </c>
      <c r="O53" s="8">
        <v>2</v>
      </c>
      <c r="P53" s="8">
        <v>4</v>
      </c>
      <c r="Q53" s="8">
        <v>6</v>
      </c>
      <c r="R53" s="8">
        <v>1</v>
      </c>
      <c r="S53" s="8">
        <v>2</v>
      </c>
      <c r="T53" s="15">
        <v>8</v>
      </c>
      <c r="U53" s="15">
        <v>0</v>
      </c>
      <c r="V53" s="15">
        <f t="shared" si="13"/>
        <v>-2</v>
      </c>
      <c r="W53" s="15" t="s">
        <v>31</v>
      </c>
      <c r="X53" s="15">
        <f t="shared" si="18"/>
        <v>0</v>
      </c>
      <c r="Y53" s="15">
        <f>J53+T53</f>
        <v>78</v>
      </c>
      <c r="Z53" s="15">
        <f>N53+X53</f>
        <v>0</v>
      </c>
      <c r="AA53" s="15"/>
      <c r="AB53" s="15">
        <f>Y53-Z53</f>
        <v>78</v>
      </c>
    </row>
    <row r="54" spans="1:28">
      <c r="A54" s="2">
        <v>46</v>
      </c>
      <c r="B54" s="8">
        <v>732</v>
      </c>
      <c r="C54" s="4" t="s">
        <v>77</v>
      </c>
      <c r="D54" s="8" t="s">
        <v>80</v>
      </c>
      <c r="E54" s="8">
        <v>1</v>
      </c>
      <c r="F54" s="8">
        <v>3</v>
      </c>
      <c r="G54" s="8">
        <v>5</v>
      </c>
      <c r="H54" s="8">
        <v>1</v>
      </c>
      <c r="I54" s="8">
        <v>1</v>
      </c>
      <c r="J54" s="4">
        <v>70</v>
      </c>
      <c r="K54" s="4">
        <v>0</v>
      </c>
      <c r="L54" s="4">
        <f>K54-E54</f>
        <v>-1</v>
      </c>
      <c r="M54" s="5" t="s">
        <v>31</v>
      </c>
      <c r="N54" s="5">
        <f>K54*70</f>
        <v>0</v>
      </c>
      <c r="O54" s="8">
        <v>2</v>
      </c>
      <c r="P54" s="8">
        <v>4</v>
      </c>
      <c r="Q54" s="8">
        <v>6</v>
      </c>
      <c r="R54" s="8">
        <v>1</v>
      </c>
      <c r="S54" s="8">
        <v>2</v>
      </c>
      <c r="T54" s="15">
        <v>8</v>
      </c>
      <c r="U54" s="15">
        <v>1</v>
      </c>
      <c r="V54" s="15">
        <f t="shared" si="13"/>
        <v>-1</v>
      </c>
      <c r="W54" s="15" t="s">
        <v>31</v>
      </c>
      <c r="X54" s="15">
        <f t="shared" si="18"/>
        <v>4</v>
      </c>
      <c r="Y54" s="15">
        <f>J54+T54</f>
        <v>78</v>
      </c>
      <c r="Z54" s="15">
        <f>N54+X54</f>
        <v>4</v>
      </c>
      <c r="AA54" s="15"/>
      <c r="AB54" s="15">
        <f>Y54-Z54</f>
        <v>74</v>
      </c>
    </row>
    <row r="55" spans="1:28">
      <c r="A55" s="2">
        <v>47</v>
      </c>
      <c r="B55" s="8">
        <v>102564</v>
      </c>
      <c r="C55" s="4" t="s">
        <v>77</v>
      </c>
      <c r="D55" s="8" t="s">
        <v>81</v>
      </c>
      <c r="E55" s="8">
        <v>1</v>
      </c>
      <c r="F55" s="8">
        <v>3</v>
      </c>
      <c r="G55" s="8">
        <v>5</v>
      </c>
      <c r="H55" s="8">
        <v>1</v>
      </c>
      <c r="I55" s="8">
        <v>1</v>
      </c>
      <c r="J55" s="4">
        <v>70</v>
      </c>
      <c r="K55" s="4">
        <v>0</v>
      </c>
      <c r="L55" s="4">
        <f>K55-E55</f>
        <v>-1</v>
      </c>
      <c r="M55" s="5" t="s">
        <v>31</v>
      </c>
      <c r="N55" s="5">
        <f>K55*70</f>
        <v>0</v>
      </c>
      <c r="O55" s="8">
        <v>2</v>
      </c>
      <c r="P55" s="8">
        <v>4</v>
      </c>
      <c r="Q55" s="8">
        <v>6</v>
      </c>
      <c r="R55" s="8">
        <v>1</v>
      </c>
      <c r="S55" s="8">
        <v>2</v>
      </c>
      <c r="T55" s="15">
        <v>8</v>
      </c>
      <c r="U55" s="15">
        <v>3</v>
      </c>
      <c r="V55" s="15">
        <f t="shared" si="13"/>
        <v>1</v>
      </c>
      <c r="W55" s="15" t="s">
        <v>28</v>
      </c>
      <c r="X55" s="15">
        <f t="shared" si="18"/>
        <v>12</v>
      </c>
      <c r="Y55" s="15">
        <f>J55+T55</f>
        <v>78</v>
      </c>
      <c r="Z55" s="15">
        <f>N55+X55</f>
        <v>12</v>
      </c>
      <c r="AA55" s="15"/>
      <c r="AB55" s="15">
        <f>Y55-Z55</f>
        <v>66</v>
      </c>
    </row>
    <row r="56" spans="1:28">
      <c r="A56" s="2">
        <v>48</v>
      </c>
      <c r="B56" s="8">
        <v>591</v>
      </c>
      <c r="C56" s="4" t="s">
        <v>77</v>
      </c>
      <c r="D56" s="8" t="s">
        <v>82</v>
      </c>
      <c r="E56" s="8">
        <v>1</v>
      </c>
      <c r="F56" s="8">
        <v>3</v>
      </c>
      <c r="G56" s="8">
        <v>5</v>
      </c>
      <c r="H56" s="8">
        <v>1</v>
      </c>
      <c r="I56" s="8">
        <v>1</v>
      </c>
      <c r="J56" s="4">
        <v>70</v>
      </c>
      <c r="K56" s="4">
        <v>0</v>
      </c>
      <c r="L56" s="4">
        <f>K56-E56</f>
        <v>-1</v>
      </c>
      <c r="M56" s="5" t="s">
        <v>31</v>
      </c>
      <c r="N56" s="5">
        <f>K56*70</f>
        <v>0</v>
      </c>
      <c r="O56" s="8">
        <v>5</v>
      </c>
      <c r="P56" s="8">
        <v>8</v>
      </c>
      <c r="Q56" s="8">
        <v>10</v>
      </c>
      <c r="R56" s="8">
        <v>1</v>
      </c>
      <c r="S56" s="8">
        <v>5</v>
      </c>
      <c r="T56" s="15">
        <v>20</v>
      </c>
      <c r="U56" s="15">
        <v>4</v>
      </c>
      <c r="V56" s="15">
        <f t="shared" si="13"/>
        <v>-1</v>
      </c>
      <c r="W56" s="15" t="s">
        <v>31</v>
      </c>
      <c r="X56" s="15">
        <f t="shared" si="18"/>
        <v>16</v>
      </c>
      <c r="Y56" s="15">
        <f>J56+T56</f>
        <v>90</v>
      </c>
      <c r="Z56" s="15">
        <f>N56+X56</f>
        <v>16</v>
      </c>
      <c r="AA56" s="15"/>
      <c r="AB56" s="15">
        <f>Y56-Z56</f>
        <v>74</v>
      </c>
    </row>
    <row r="57" s="45" customFormat="1" spans="1:28">
      <c r="A57" s="53"/>
      <c r="B57" s="54"/>
      <c r="C57" s="54" t="s">
        <v>77</v>
      </c>
      <c r="D57" s="54"/>
      <c r="E57" s="54">
        <f t="shared" ref="E57:K57" si="21">SUM(E52:E56)</f>
        <v>6</v>
      </c>
      <c r="F57" s="54">
        <f t="shared" si="21"/>
        <v>16</v>
      </c>
      <c r="G57" s="54">
        <f t="shared" si="21"/>
        <v>28</v>
      </c>
      <c r="H57" s="54">
        <f t="shared" si="21"/>
        <v>5</v>
      </c>
      <c r="I57" s="54">
        <f t="shared" si="21"/>
        <v>6</v>
      </c>
      <c r="J57" s="54">
        <f t="shared" si="21"/>
        <v>420</v>
      </c>
      <c r="K57" s="54">
        <f t="shared" si="21"/>
        <v>2</v>
      </c>
      <c r="L57" s="54">
        <f t="shared" ref="L57:AB57" si="22">SUM(L52:L56)</f>
        <v>-4</v>
      </c>
      <c r="M57" s="54">
        <f t="shared" si="22"/>
        <v>0</v>
      </c>
      <c r="N57" s="54">
        <f t="shared" si="22"/>
        <v>140</v>
      </c>
      <c r="O57" s="54">
        <f t="shared" si="22"/>
        <v>21</v>
      </c>
      <c r="P57" s="54">
        <f t="shared" si="22"/>
        <v>35</v>
      </c>
      <c r="Q57" s="54">
        <f t="shared" si="22"/>
        <v>48</v>
      </c>
      <c r="R57" s="54">
        <f t="shared" si="22"/>
        <v>6</v>
      </c>
      <c r="S57" s="54">
        <f t="shared" si="22"/>
        <v>26</v>
      </c>
      <c r="T57" s="54">
        <f t="shared" si="22"/>
        <v>134</v>
      </c>
      <c r="U57" s="54">
        <f t="shared" si="22"/>
        <v>22</v>
      </c>
      <c r="V57" s="54">
        <f t="shared" si="22"/>
        <v>1</v>
      </c>
      <c r="W57" s="54">
        <f t="shared" si="22"/>
        <v>0</v>
      </c>
      <c r="X57" s="54">
        <f t="shared" si="22"/>
        <v>88</v>
      </c>
      <c r="Y57" s="54">
        <f t="shared" si="22"/>
        <v>554</v>
      </c>
      <c r="Z57" s="54">
        <f t="shared" si="22"/>
        <v>228</v>
      </c>
      <c r="AA57" s="54">
        <f t="shared" si="22"/>
        <v>0</v>
      </c>
      <c r="AB57" s="54">
        <f t="shared" si="22"/>
        <v>326</v>
      </c>
    </row>
    <row r="58" spans="1:28">
      <c r="A58" s="2">
        <v>49</v>
      </c>
      <c r="B58" s="8">
        <v>343</v>
      </c>
      <c r="C58" s="4" t="s">
        <v>83</v>
      </c>
      <c r="D58" s="8" t="s">
        <v>84</v>
      </c>
      <c r="E58" s="8">
        <v>2</v>
      </c>
      <c r="F58" s="8">
        <v>4</v>
      </c>
      <c r="G58" s="8">
        <v>8</v>
      </c>
      <c r="H58" s="8">
        <v>3</v>
      </c>
      <c r="I58" s="8">
        <v>8</v>
      </c>
      <c r="J58" s="4">
        <v>960</v>
      </c>
      <c r="K58" s="4">
        <v>1</v>
      </c>
      <c r="L58" s="4">
        <f t="shared" ref="L58:L87" si="23">K58-E58</f>
        <v>-1</v>
      </c>
      <c r="M58" s="5" t="s">
        <v>31</v>
      </c>
      <c r="N58" s="5">
        <f>K58*70</f>
        <v>70</v>
      </c>
      <c r="O58" s="8">
        <v>15</v>
      </c>
      <c r="P58" s="8">
        <v>20</v>
      </c>
      <c r="Q58" s="8">
        <v>25</v>
      </c>
      <c r="R58" s="8">
        <v>3</v>
      </c>
      <c r="S58" s="8">
        <v>25</v>
      </c>
      <c r="T58" s="15">
        <v>200</v>
      </c>
      <c r="U58" s="15">
        <v>33</v>
      </c>
      <c r="V58" s="15">
        <f t="shared" si="13"/>
        <v>18</v>
      </c>
      <c r="W58" s="15" t="s">
        <v>29</v>
      </c>
      <c r="X58" s="15">
        <f>U58*8</f>
        <v>264</v>
      </c>
      <c r="Y58" s="15">
        <f t="shared" ref="Y58:Y87" si="24">J58+T58</f>
        <v>1160</v>
      </c>
      <c r="Z58" s="15">
        <f t="shared" ref="Z58:Z87" si="25">N58+X58</f>
        <v>334</v>
      </c>
      <c r="AA58" s="15"/>
      <c r="AB58" s="15">
        <f t="shared" ref="AB58:AB80" si="26">Y58-Z58</f>
        <v>826</v>
      </c>
    </row>
    <row r="59" spans="1:28">
      <c r="A59" s="2">
        <v>50</v>
      </c>
      <c r="B59" s="12">
        <v>581</v>
      </c>
      <c r="C59" s="4" t="s">
        <v>83</v>
      </c>
      <c r="D59" s="12" t="s">
        <v>85</v>
      </c>
      <c r="E59" s="8">
        <v>1</v>
      </c>
      <c r="F59" s="8">
        <v>3</v>
      </c>
      <c r="G59" s="8">
        <v>5</v>
      </c>
      <c r="H59" s="12">
        <v>3</v>
      </c>
      <c r="I59" s="12">
        <v>5</v>
      </c>
      <c r="J59" s="4">
        <v>600</v>
      </c>
      <c r="K59" s="4">
        <v>0</v>
      </c>
      <c r="L59" s="4">
        <f t="shared" si="23"/>
        <v>-1</v>
      </c>
      <c r="M59" s="5" t="s">
        <v>31</v>
      </c>
      <c r="N59" s="5">
        <f>K59*70</f>
        <v>0</v>
      </c>
      <c r="O59" s="12">
        <v>8</v>
      </c>
      <c r="P59" s="12">
        <v>12</v>
      </c>
      <c r="Q59" s="12">
        <v>15</v>
      </c>
      <c r="R59" s="12">
        <v>3</v>
      </c>
      <c r="S59" s="12">
        <v>15</v>
      </c>
      <c r="T59" s="15">
        <v>120</v>
      </c>
      <c r="U59" s="15">
        <v>9</v>
      </c>
      <c r="V59" s="15">
        <f t="shared" si="13"/>
        <v>1</v>
      </c>
      <c r="W59" s="15" t="s">
        <v>28</v>
      </c>
      <c r="X59" s="15">
        <f>U59*4</f>
        <v>36</v>
      </c>
      <c r="Y59" s="15">
        <f t="shared" si="24"/>
        <v>720</v>
      </c>
      <c r="Z59" s="15">
        <f t="shared" si="25"/>
        <v>36</v>
      </c>
      <c r="AA59" s="15"/>
      <c r="AB59" s="15">
        <f t="shared" si="26"/>
        <v>684</v>
      </c>
    </row>
    <row r="60" spans="1:28">
      <c r="A60" s="2">
        <v>51</v>
      </c>
      <c r="B60" s="8">
        <v>709</v>
      </c>
      <c r="C60" s="4" t="s">
        <v>83</v>
      </c>
      <c r="D60" s="8" t="s">
        <v>86</v>
      </c>
      <c r="E60" s="8">
        <v>1</v>
      </c>
      <c r="F60" s="8">
        <v>3</v>
      </c>
      <c r="G60" s="8">
        <v>5</v>
      </c>
      <c r="H60" s="8">
        <v>1</v>
      </c>
      <c r="I60" s="8">
        <v>1</v>
      </c>
      <c r="J60" s="4">
        <v>70</v>
      </c>
      <c r="K60" s="4">
        <v>0</v>
      </c>
      <c r="L60" s="4">
        <f t="shared" si="23"/>
        <v>-1</v>
      </c>
      <c r="M60" s="5" t="s">
        <v>31</v>
      </c>
      <c r="N60" s="5">
        <f>K60*70</f>
        <v>0</v>
      </c>
      <c r="O60" s="8">
        <v>8</v>
      </c>
      <c r="P60" s="8">
        <v>12</v>
      </c>
      <c r="Q60" s="8">
        <v>16</v>
      </c>
      <c r="R60" s="8">
        <v>3</v>
      </c>
      <c r="S60" s="8">
        <v>16</v>
      </c>
      <c r="T60" s="15">
        <v>128</v>
      </c>
      <c r="U60" s="15">
        <v>14</v>
      </c>
      <c r="V60" s="15">
        <f t="shared" si="13"/>
        <v>6</v>
      </c>
      <c r="W60" s="15" t="s">
        <v>35</v>
      </c>
      <c r="X60" s="15">
        <f>U60*6</f>
        <v>84</v>
      </c>
      <c r="Y60" s="15">
        <f t="shared" si="24"/>
        <v>198</v>
      </c>
      <c r="Z60" s="15">
        <f t="shared" si="25"/>
        <v>84</v>
      </c>
      <c r="AA60" s="15"/>
      <c r="AB60" s="15">
        <f t="shared" si="26"/>
        <v>114</v>
      </c>
    </row>
    <row r="61" spans="1:28">
      <c r="A61" s="2">
        <v>52</v>
      </c>
      <c r="B61" s="12">
        <v>513</v>
      </c>
      <c r="C61" s="4" t="s">
        <v>83</v>
      </c>
      <c r="D61" s="12" t="s">
        <v>87</v>
      </c>
      <c r="E61" s="8">
        <v>1</v>
      </c>
      <c r="F61" s="8">
        <v>3</v>
      </c>
      <c r="G61" s="8">
        <v>5</v>
      </c>
      <c r="H61" s="12">
        <v>3</v>
      </c>
      <c r="I61" s="12">
        <v>5</v>
      </c>
      <c r="J61" s="4">
        <v>600</v>
      </c>
      <c r="K61" s="4">
        <v>2</v>
      </c>
      <c r="L61" s="4">
        <f t="shared" si="23"/>
        <v>1</v>
      </c>
      <c r="M61" s="4" t="s">
        <v>28</v>
      </c>
      <c r="N61" s="5">
        <f>K61*70</f>
        <v>140</v>
      </c>
      <c r="O61" s="12">
        <v>5</v>
      </c>
      <c r="P61" s="12">
        <v>8</v>
      </c>
      <c r="Q61" s="12">
        <v>10</v>
      </c>
      <c r="R61" s="12">
        <v>3</v>
      </c>
      <c r="S61" s="12">
        <v>10</v>
      </c>
      <c r="T61" s="15">
        <v>80</v>
      </c>
      <c r="U61" s="15">
        <v>16</v>
      </c>
      <c r="V61" s="15">
        <f t="shared" si="13"/>
        <v>11</v>
      </c>
      <c r="W61" s="15" t="s">
        <v>29</v>
      </c>
      <c r="X61" s="15">
        <f>U61*8</f>
        <v>128</v>
      </c>
      <c r="Y61" s="15">
        <f t="shared" si="24"/>
        <v>680</v>
      </c>
      <c r="Z61" s="15">
        <f t="shared" si="25"/>
        <v>268</v>
      </c>
      <c r="AA61" s="15"/>
      <c r="AB61" s="15">
        <f t="shared" si="26"/>
        <v>412</v>
      </c>
    </row>
    <row r="62" spans="1:28">
      <c r="A62" s="2">
        <v>53</v>
      </c>
      <c r="B62" s="8">
        <v>726</v>
      </c>
      <c r="C62" s="4" t="s">
        <v>83</v>
      </c>
      <c r="D62" s="8" t="s">
        <v>88</v>
      </c>
      <c r="E62" s="8">
        <v>1</v>
      </c>
      <c r="F62" s="8">
        <v>3</v>
      </c>
      <c r="G62" s="8">
        <v>5</v>
      </c>
      <c r="H62" s="8">
        <v>3</v>
      </c>
      <c r="I62" s="8">
        <v>5</v>
      </c>
      <c r="J62" s="4">
        <v>600</v>
      </c>
      <c r="K62" s="3">
        <v>3</v>
      </c>
      <c r="L62" s="4">
        <f t="shared" si="23"/>
        <v>2</v>
      </c>
      <c r="M62" s="4" t="s">
        <v>35</v>
      </c>
      <c r="N62" s="4">
        <f>K62*90</f>
        <v>270</v>
      </c>
      <c r="O62" s="8">
        <v>2</v>
      </c>
      <c r="P62" s="8">
        <v>4</v>
      </c>
      <c r="Q62" s="8">
        <v>6</v>
      </c>
      <c r="R62" s="8">
        <v>3</v>
      </c>
      <c r="S62" s="8">
        <v>6</v>
      </c>
      <c r="T62" s="15">
        <v>48</v>
      </c>
      <c r="U62" s="15">
        <v>6</v>
      </c>
      <c r="V62" s="15">
        <f t="shared" si="13"/>
        <v>4</v>
      </c>
      <c r="W62" s="15" t="s">
        <v>29</v>
      </c>
      <c r="X62" s="15">
        <f>U62*8</f>
        <v>48</v>
      </c>
      <c r="Y62" s="15">
        <f t="shared" si="24"/>
        <v>648</v>
      </c>
      <c r="Z62" s="15">
        <f t="shared" si="25"/>
        <v>318</v>
      </c>
      <c r="AA62" s="15"/>
      <c r="AB62" s="15">
        <f t="shared" si="26"/>
        <v>330</v>
      </c>
    </row>
    <row r="63" spans="1:28">
      <c r="A63" s="2">
        <v>54</v>
      </c>
      <c r="B63" s="12">
        <v>582</v>
      </c>
      <c r="C63" s="4" t="s">
        <v>83</v>
      </c>
      <c r="D63" s="12" t="s">
        <v>89</v>
      </c>
      <c r="E63" s="8">
        <v>1</v>
      </c>
      <c r="F63" s="8">
        <v>3</v>
      </c>
      <c r="G63" s="8">
        <v>5</v>
      </c>
      <c r="H63" s="12">
        <v>2</v>
      </c>
      <c r="I63" s="12">
        <v>3</v>
      </c>
      <c r="J63" s="5">
        <v>270</v>
      </c>
      <c r="K63" s="4">
        <v>1</v>
      </c>
      <c r="L63" s="4">
        <f t="shared" si="23"/>
        <v>0</v>
      </c>
      <c r="M63" s="4" t="s">
        <v>28</v>
      </c>
      <c r="N63" s="5">
        <f t="shared" ref="N63:N94" si="27">K63*70</f>
        <v>70</v>
      </c>
      <c r="O63" s="12">
        <v>6</v>
      </c>
      <c r="P63" s="12">
        <v>10</v>
      </c>
      <c r="Q63" s="12">
        <v>14</v>
      </c>
      <c r="R63" s="12">
        <v>2</v>
      </c>
      <c r="S63" s="12">
        <v>10</v>
      </c>
      <c r="T63" s="15">
        <v>60</v>
      </c>
      <c r="U63" s="15">
        <v>12</v>
      </c>
      <c r="V63" s="15">
        <f t="shared" si="13"/>
        <v>6</v>
      </c>
      <c r="W63" s="15" t="s">
        <v>35</v>
      </c>
      <c r="X63" s="15">
        <f>U63*6</f>
        <v>72</v>
      </c>
      <c r="Y63" s="15">
        <f t="shared" si="24"/>
        <v>330</v>
      </c>
      <c r="Z63" s="15">
        <f t="shared" si="25"/>
        <v>142</v>
      </c>
      <c r="AA63" s="15"/>
      <c r="AB63" s="15">
        <f t="shared" si="26"/>
        <v>188</v>
      </c>
    </row>
    <row r="64" spans="1:28">
      <c r="A64" s="2">
        <v>55</v>
      </c>
      <c r="B64" s="12">
        <v>365</v>
      </c>
      <c r="C64" s="4" t="s">
        <v>83</v>
      </c>
      <c r="D64" s="12" t="s">
        <v>90</v>
      </c>
      <c r="E64" s="8">
        <v>1</v>
      </c>
      <c r="F64" s="8">
        <v>3</v>
      </c>
      <c r="G64" s="8">
        <v>5</v>
      </c>
      <c r="H64" s="12">
        <v>3</v>
      </c>
      <c r="I64" s="12">
        <v>5</v>
      </c>
      <c r="J64" s="4">
        <v>600</v>
      </c>
      <c r="K64" s="4">
        <v>1</v>
      </c>
      <c r="L64" s="4">
        <f t="shared" si="23"/>
        <v>0</v>
      </c>
      <c r="M64" s="4" t="s">
        <v>28</v>
      </c>
      <c r="N64" s="5">
        <f t="shared" si="27"/>
        <v>70</v>
      </c>
      <c r="O64" s="12">
        <v>15</v>
      </c>
      <c r="P64" s="12">
        <v>20</v>
      </c>
      <c r="Q64" s="12">
        <v>25</v>
      </c>
      <c r="R64" s="12">
        <v>3</v>
      </c>
      <c r="S64" s="12">
        <v>25</v>
      </c>
      <c r="T64" s="15">
        <v>200</v>
      </c>
      <c r="U64" s="15">
        <v>25</v>
      </c>
      <c r="V64" s="15">
        <f t="shared" si="13"/>
        <v>10</v>
      </c>
      <c r="W64" s="15" t="s">
        <v>29</v>
      </c>
      <c r="X64" s="15">
        <f>U64*8</f>
        <v>200</v>
      </c>
      <c r="Y64" s="15">
        <f t="shared" si="24"/>
        <v>800</v>
      </c>
      <c r="Z64" s="15">
        <f t="shared" si="25"/>
        <v>270</v>
      </c>
      <c r="AA64" s="15"/>
      <c r="AB64" s="15">
        <f t="shared" si="26"/>
        <v>530</v>
      </c>
    </row>
    <row r="65" spans="1:28">
      <c r="A65" s="2">
        <v>56</v>
      </c>
      <c r="B65" s="8">
        <v>730</v>
      </c>
      <c r="C65" s="4" t="s">
        <v>83</v>
      </c>
      <c r="D65" s="8" t="s">
        <v>91</v>
      </c>
      <c r="E65" s="8">
        <v>1</v>
      </c>
      <c r="F65" s="8">
        <v>3</v>
      </c>
      <c r="G65" s="8">
        <v>5</v>
      </c>
      <c r="H65" s="8">
        <v>3</v>
      </c>
      <c r="I65" s="8">
        <v>5</v>
      </c>
      <c r="J65" s="4">
        <v>600</v>
      </c>
      <c r="K65" s="4">
        <v>2</v>
      </c>
      <c r="L65" s="4">
        <f t="shared" si="23"/>
        <v>1</v>
      </c>
      <c r="M65" s="4" t="s">
        <v>28</v>
      </c>
      <c r="N65" s="5">
        <f t="shared" si="27"/>
        <v>140</v>
      </c>
      <c r="O65" s="8">
        <v>5</v>
      </c>
      <c r="P65" s="8">
        <v>8</v>
      </c>
      <c r="Q65" s="8">
        <v>10</v>
      </c>
      <c r="R65" s="8">
        <v>3</v>
      </c>
      <c r="S65" s="8">
        <v>10</v>
      </c>
      <c r="T65" s="15">
        <v>80</v>
      </c>
      <c r="U65" s="15">
        <v>11</v>
      </c>
      <c r="V65" s="15">
        <f t="shared" si="13"/>
        <v>6</v>
      </c>
      <c r="W65" s="15" t="s">
        <v>29</v>
      </c>
      <c r="X65" s="15">
        <f>U65*8</f>
        <v>88</v>
      </c>
      <c r="Y65" s="15">
        <f t="shared" si="24"/>
        <v>680</v>
      </c>
      <c r="Z65" s="15">
        <f t="shared" si="25"/>
        <v>228</v>
      </c>
      <c r="AA65" s="15"/>
      <c r="AB65" s="15">
        <f t="shared" si="26"/>
        <v>452</v>
      </c>
    </row>
    <row r="66" spans="1:28">
      <c r="A66" s="2">
        <v>57</v>
      </c>
      <c r="B66" s="8">
        <v>359</v>
      </c>
      <c r="C66" s="4" t="s">
        <v>83</v>
      </c>
      <c r="D66" s="8" t="s">
        <v>92</v>
      </c>
      <c r="E66" s="8">
        <v>1</v>
      </c>
      <c r="F66" s="8">
        <v>3</v>
      </c>
      <c r="G66" s="8">
        <v>5</v>
      </c>
      <c r="H66" s="8">
        <v>2</v>
      </c>
      <c r="I66" s="8">
        <v>3</v>
      </c>
      <c r="J66" s="5">
        <v>270</v>
      </c>
      <c r="K66" s="4">
        <v>0</v>
      </c>
      <c r="L66" s="4">
        <f t="shared" si="23"/>
        <v>-1</v>
      </c>
      <c r="M66" s="5" t="s">
        <v>31</v>
      </c>
      <c r="N66" s="5">
        <f t="shared" si="27"/>
        <v>0</v>
      </c>
      <c r="O66" s="8">
        <v>2</v>
      </c>
      <c r="P66" s="8">
        <v>4</v>
      </c>
      <c r="Q66" s="8">
        <v>6</v>
      </c>
      <c r="R66" s="8">
        <v>3</v>
      </c>
      <c r="S66" s="8">
        <v>6</v>
      </c>
      <c r="T66" s="15">
        <v>48</v>
      </c>
      <c r="U66" s="15">
        <v>0</v>
      </c>
      <c r="V66" s="15">
        <f t="shared" si="13"/>
        <v>-2</v>
      </c>
      <c r="W66" s="15" t="s">
        <v>31</v>
      </c>
      <c r="X66" s="15">
        <f>U66*4</f>
        <v>0</v>
      </c>
      <c r="Y66" s="15">
        <f t="shared" si="24"/>
        <v>318</v>
      </c>
      <c r="Z66" s="15">
        <f t="shared" si="25"/>
        <v>0</v>
      </c>
      <c r="AA66" s="15"/>
      <c r="AB66" s="15">
        <f t="shared" si="26"/>
        <v>318</v>
      </c>
    </row>
    <row r="67" spans="1:28">
      <c r="A67" s="2">
        <v>58</v>
      </c>
      <c r="B67" s="12">
        <v>379</v>
      </c>
      <c r="C67" s="4" t="s">
        <v>83</v>
      </c>
      <c r="D67" s="12" t="s">
        <v>93</v>
      </c>
      <c r="E67" s="8">
        <v>1</v>
      </c>
      <c r="F67" s="8">
        <v>3</v>
      </c>
      <c r="G67" s="8">
        <v>5</v>
      </c>
      <c r="H67" s="12">
        <v>2</v>
      </c>
      <c r="I67" s="12">
        <v>3</v>
      </c>
      <c r="J67" s="5">
        <v>270</v>
      </c>
      <c r="K67" s="4">
        <v>0</v>
      </c>
      <c r="L67" s="4">
        <f t="shared" si="23"/>
        <v>-1</v>
      </c>
      <c r="M67" s="5" t="s">
        <v>31</v>
      </c>
      <c r="N67" s="5">
        <f t="shared" si="27"/>
        <v>0</v>
      </c>
      <c r="O67" s="8">
        <v>2</v>
      </c>
      <c r="P67" s="8">
        <v>4</v>
      </c>
      <c r="Q67" s="8">
        <v>6</v>
      </c>
      <c r="R67" s="12">
        <v>3</v>
      </c>
      <c r="S67" s="12">
        <v>6</v>
      </c>
      <c r="T67" s="15">
        <v>48</v>
      </c>
      <c r="U67" s="15">
        <v>11</v>
      </c>
      <c r="V67" s="15">
        <f t="shared" si="13"/>
        <v>9</v>
      </c>
      <c r="W67" s="15" t="s">
        <v>29</v>
      </c>
      <c r="X67" s="15">
        <f>U67*8</f>
        <v>88</v>
      </c>
      <c r="Y67" s="15">
        <f t="shared" si="24"/>
        <v>318</v>
      </c>
      <c r="Z67" s="15">
        <f t="shared" si="25"/>
        <v>88</v>
      </c>
      <c r="AA67" s="15"/>
      <c r="AB67" s="15">
        <f t="shared" si="26"/>
        <v>230</v>
      </c>
    </row>
    <row r="68" spans="1:28">
      <c r="A68" s="2">
        <v>59</v>
      </c>
      <c r="B68" s="12">
        <v>347</v>
      </c>
      <c r="C68" s="4" t="s">
        <v>83</v>
      </c>
      <c r="D68" s="12" t="s">
        <v>94</v>
      </c>
      <c r="E68" s="8">
        <v>1</v>
      </c>
      <c r="F68" s="8">
        <v>3</v>
      </c>
      <c r="G68" s="8">
        <v>5</v>
      </c>
      <c r="H68" s="12">
        <v>1</v>
      </c>
      <c r="I68" s="12">
        <v>1</v>
      </c>
      <c r="J68" s="4">
        <v>70</v>
      </c>
      <c r="K68" s="4">
        <v>0</v>
      </c>
      <c r="L68" s="4">
        <f t="shared" si="23"/>
        <v>-1</v>
      </c>
      <c r="M68" s="5" t="s">
        <v>31</v>
      </c>
      <c r="N68" s="5">
        <f t="shared" si="27"/>
        <v>0</v>
      </c>
      <c r="O68" s="8">
        <v>2</v>
      </c>
      <c r="P68" s="8">
        <v>4</v>
      </c>
      <c r="Q68" s="8">
        <v>6</v>
      </c>
      <c r="R68" s="12">
        <v>3</v>
      </c>
      <c r="S68" s="12">
        <v>6</v>
      </c>
      <c r="T68" s="15">
        <v>48</v>
      </c>
      <c r="U68" s="15">
        <v>2</v>
      </c>
      <c r="V68" s="15">
        <f t="shared" si="13"/>
        <v>0</v>
      </c>
      <c r="W68" s="15" t="s">
        <v>28</v>
      </c>
      <c r="X68" s="15">
        <f>U68*4</f>
        <v>8</v>
      </c>
      <c r="Y68" s="15">
        <f t="shared" si="24"/>
        <v>118</v>
      </c>
      <c r="Z68" s="15">
        <f t="shared" si="25"/>
        <v>8</v>
      </c>
      <c r="AA68" s="15"/>
      <c r="AB68" s="15">
        <f t="shared" si="26"/>
        <v>110</v>
      </c>
    </row>
    <row r="69" spans="1:28">
      <c r="A69" s="2">
        <v>60</v>
      </c>
      <c r="B69" s="12">
        <v>745</v>
      </c>
      <c r="C69" s="4" t="s">
        <v>83</v>
      </c>
      <c r="D69" s="12" t="s">
        <v>95</v>
      </c>
      <c r="E69" s="8">
        <v>1</v>
      </c>
      <c r="F69" s="8">
        <v>3</v>
      </c>
      <c r="G69" s="8">
        <v>5</v>
      </c>
      <c r="H69" s="12">
        <v>1</v>
      </c>
      <c r="I69" s="12">
        <v>1</v>
      </c>
      <c r="J69" s="4">
        <v>70</v>
      </c>
      <c r="K69" s="4">
        <v>0</v>
      </c>
      <c r="L69" s="4">
        <f t="shared" si="23"/>
        <v>-1</v>
      </c>
      <c r="M69" s="5" t="s">
        <v>31</v>
      </c>
      <c r="N69" s="5">
        <f t="shared" si="27"/>
        <v>0</v>
      </c>
      <c r="O69" s="8">
        <v>2</v>
      </c>
      <c r="P69" s="8">
        <v>4</v>
      </c>
      <c r="Q69" s="8">
        <v>6</v>
      </c>
      <c r="R69" s="12">
        <v>3</v>
      </c>
      <c r="S69" s="12">
        <v>6</v>
      </c>
      <c r="T69" s="15">
        <v>48</v>
      </c>
      <c r="U69" s="15">
        <v>7</v>
      </c>
      <c r="V69" s="15">
        <f t="shared" si="13"/>
        <v>5</v>
      </c>
      <c r="W69" s="15" t="s">
        <v>29</v>
      </c>
      <c r="X69" s="15">
        <f>U69*8</f>
        <v>56</v>
      </c>
      <c r="Y69" s="15">
        <f t="shared" si="24"/>
        <v>118</v>
      </c>
      <c r="Z69" s="15">
        <f t="shared" si="25"/>
        <v>56</v>
      </c>
      <c r="AA69" s="15"/>
      <c r="AB69" s="15">
        <f t="shared" si="26"/>
        <v>62</v>
      </c>
    </row>
    <row r="70" spans="1:28">
      <c r="A70" s="2">
        <v>61</v>
      </c>
      <c r="B70" s="8">
        <v>570</v>
      </c>
      <c r="C70" s="4" t="s">
        <v>83</v>
      </c>
      <c r="D70" s="8" t="s">
        <v>96</v>
      </c>
      <c r="E70" s="8">
        <v>1</v>
      </c>
      <c r="F70" s="8">
        <v>3</v>
      </c>
      <c r="G70" s="8">
        <v>5</v>
      </c>
      <c r="H70" s="8">
        <v>1</v>
      </c>
      <c r="I70" s="8">
        <v>1</v>
      </c>
      <c r="J70" s="4">
        <v>70</v>
      </c>
      <c r="K70" s="4">
        <v>0</v>
      </c>
      <c r="L70" s="4">
        <f t="shared" si="23"/>
        <v>-1</v>
      </c>
      <c r="M70" s="5" t="s">
        <v>31</v>
      </c>
      <c r="N70" s="5">
        <f t="shared" si="27"/>
        <v>0</v>
      </c>
      <c r="O70" s="8">
        <v>2</v>
      </c>
      <c r="P70" s="8">
        <v>4</v>
      </c>
      <c r="Q70" s="8">
        <v>6</v>
      </c>
      <c r="R70" s="8">
        <v>3</v>
      </c>
      <c r="S70" s="8">
        <v>6</v>
      </c>
      <c r="T70" s="15">
        <v>48</v>
      </c>
      <c r="U70" s="15">
        <v>4</v>
      </c>
      <c r="V70" s="15">
        <f t="shared" ref="V70:V101" si="28">U70-O70</f>
        <v>2</v>
      </c>
      <c r="W70" s="15" t="s">
        <v>35</v>
      </c>
      <c r="X70" s="15">
        <f>U70*6</f>
        <v>24</v>
      </c>
      <c r="Y70" s="15">
        <f t="shared" si="24"/>
        <v>118</v>
      </c>
      <c r="Z70" s="15">
        <f t="shared" si="25"/>
        <v>24</v>
      </c>
      <c r="AA70" s="15"/>
      <c r="AB70" s="15">
        <f t="shared" si="26"/>
        <v>94</v>
      </c>
    </row>
    <row r="71" spans="1:28">
      <c r="A71" s="2">
        <v>62</v>
      </c>
      <c r="B71" s="8">
        <v>339</v>
      </c>
      <c r="C71" s="4" t="s">
        <v>83</v>
      </c>
      <c r="D71" s="8" t="s">
        <v>97</v>
      </c>
      <c r="E71" s="8">
        <v>1</v>
      </c>
      <c r="F71" s="8">
        <v>3</v>
      </c>
      <c r="G71" s="8">
        <v>5</v>
      </c>
      <c r="H71" s="8">
        <v>1</v>
      </c>
      <c r="I71" s="8">
        <v>1</v>
      </c>
      <c r="J71" s="4">
        <v>70</v>
      </c>
      <c r="K71" s="4">
        <v>0</v>
      </c>
      <c r="L71" s="4">
        <f t="shared" si="23"/>
        <v>-1</v>
      </c>
      <c r="M71" s="5" t="s">
        <v>31</v>
      </c>
      <c r="N71" s="5">
        <f t="shared" si="27"/>
        <v>0</v>
      </c>
      <c r="O71" s="8">
        <v>2</v>
      </c>
      <c r="P71" s="8">
        <v>4</v>
      </c>
      <c r="Q71" s="8">
        <v>6</v>
      </c>
      <c r="R71" s="8">
        <v>3</v>
      </c>
      <c r="S71" s="8">
        <v>6</v>
      </c>
      <c r="T71" s="15">
        <v>48</v>
      </c>
      <c r="U71" s="15">
        <v>0</v>
      </c>
      <c r="V71" s="15">
        <f t="shared" si="28"/>
        <v>-2</v>
      </c>
      <c r="W71" s="15" t="s">
        <v>31</v>
      </c>
      <c r="X71" s="15">
        <f>U71*4</f>
        <v>0</v>
      </c>
      <c r="Y71" s="15">
        <f t="shared" si="24"/>
        <v>118</v>
      </c>
      <c r="Z71" s="15">
        <f t="shared" si="25"/>
        <v>0</v>
      </c>
      <c r="AA71" s="15"/>
      <c r="AB71" s="15">
        <f t="shared" si="26"/>
        <v>118</v>
      </c>
    </row>
    <row r="72" spans="1:28">
      <c r="A72" s="2">
        <v>63</v>
      </c>
      <c r="B72" s="8">
        <v>357</v>
      </c>
      <c r="C72" s="4" t="s">
        <v>83</v>
      </c>
      <c r="D72" s="8" t="s">
        <v>98</v>
      </c>
      <c r="E72" s="8">
        <v>1</v>
      </c>
      <c r="F72" s="8">
        <v>3</v>
      </c>
      <c r="G72" s="8">
        <v>5</v>
      </c>
      <c r="H72" s="8">
        <v>1</v>
      </c>
      <c r="I72" s="8">
        <v>1</v>
      </c>
      <c r="J72" s="4">
        <v>70</v>
      </c>
      <c r="K72" s="4">
        <v>0</v>
      </c>
      <c r="L72" s="4">
        <f t="shared" si="23"/>
        <v>-1</v>
      </c>
      <c r="M72" s="5" t="s">
        <v>31</v>
      </c>
      <c r="N72" s="5">
        <f t="shared" si="27"/>
        <v>0</v>
      </c>
      <c r="O72" s="8">
        <v>2</v>
      </c>
      <c r="P72" s="8">
        <v>4</v>
      </c>
      <c r="Q72" s="8">
        <v>6</v>
      </c>
      <c r="R72" s="8">
        <v>3</v>
      </c>
      <c r="S72" s="8">
        <v>6</v>
      </c>
      <c r="T72" s="15">
        <v>48</v>
      </c>
      <c r="U72" s="15">
        <v>4</v>
      </c>
      <c r="V72" s="15">
        <f t="shared" si="28"/>
        <v>2</v>
      </c>
      <c r="W72" s="15" t="s">
        <v>35</v>
      </c>
      <c r="X72" s="15">
        <f>U72*6</f>
        <v>24</v>
      </c>
      <c r="Y72" s="15">
        <f t="shared" si="24"/>
        <v>118</v>
      </c>
      <c r="Z72" s="15">
        <f t="shared" si="25"/>
        <v>24</v>
      </c>
      <c r="AA72" s="15"/>
      <c r="AB72" s="15">
        <f t="shared" si="26"/>
        <v>94</v>
      </c>
    </row>
    <row r="73" spans="1:28">
      <c r="A73" s="2">
        <v>64</v>
      </c>
      <c r="B73" s="8">
        <v>311</v>
      </c>
      <c r="C73" s="4" t="s">
        <v>83</v>
      </c>
      <c r="D73" s="8" t="s">
        <v>99</v>
      </c>
      <c r="E73" s="8">
        <v>1</v>
      </c>
      <c r="F73" s="8">
        <v>3</v>
      </c>
      <c r="G73" s="8">
        <v>5</v>
      </c>
      <c r="H73" s="8">
        <v>1</v>
      </c>
      <c r="I73" s="8">
        <v>1</v>
      </c>
      <c r="J73" s="4">
        <v>70</v>
      </c>
      <c r="K73" s="4">
        <v>1</v>
      </c>
      <c r="L73" s="4">
        <f t="shared" si="23"/>
        <v>0</v>
      </c>
      <c r="M73" s="4" t="s">
        <v>28</v>
      </c>
      <c r="N73" s="5">
        <f t="shared" si="27"/>
        <v>70</v>
      </c>
      <c r="O73" s="8">
        <v>2</v>
      </c>
      <c r="P73" s="8">
        <v>4</v>
      </c>
      <c r="Q73" s="8">
        <v>6</v>
      </c>
      <c r="R73" s="8">
        <v>3</v>
      </c>
      <c r="S73" s="8">
        <v>6</v>
      </c>
      <c r="T73" s="15">
        <v>48</v>
      </c>
      <c r="U73" s="15">
        <v>0</v>
      </c>
      <c r="V73" s="15">
        <f t="shared" si="28"/>
        <v>-2</v>
      </c>
      <c r="W73" s="15" t="s">
        <v>31</v>
      </c>
      <c r="X73" s="15">
        <f>U73*4</f>
        <v>0</v>
      </c>
      <c r="Y73" s="15">
        <f t="shared" si="24"/>
        <v>118</v>
      </c>
      <c r="Z73" s="15">
        <f t="shared" si="25"/>
        <v>70</v>
      </c>
      <c r="AA73" s="15"/>
      <c r="AB73" s="15">
        <f t="shared" si="26"/>
        <v>48</v>
      </c>
    </row>
    <row r="74" spans="1:28">
      <c r="A74" s="2">
        <v>65</v>
      </c>
      <c r="B74" s="8">
        <v>752</v>
      </c>
      <c r="C74" s="4" t="s">
        <v>83</v>
      </c>
      <c r="D74" s="8" t="s">
        <v>100</v>
      </c>
      <c r="E74" s="8">
        <v>1</v>
      </c>
      <c r="F74" s="8">
        <v>3</v>
      </c>
      <c r="G74" s="8">
        <v>5</v>
      </c>
      <c r="H74" s="8">
        <v>1</v>
      </c>
      <c r="I74" s="8">
        <v>1</v>
      </c>
      <c r="J74" s="4">
        <v>70</v>
      </c>
      <c r="K74" s="4">
        <v>0</v>
      </c>
      <c r="L74" s="4">
        <f t="shared" si="23"/>
        <v>-1</v>
      </c>
      <c r="M74" s="5" t="s">
        <v>31</v>
      </c>
      <c r="N74" s="5">
        <f t="shared" si="27"/>
        <v>0</v>
      </c>
      <c r="O74" s="8">
        <v>2</v>
      </c>
      <c r="P74" s="8">
        <v>4</v>
      </c>
      <c r="Q74" s="8">
        <v>6</v>
      </c>
      <c r="R74" s="8">
        <v>3</v>
      </c>
      <c r="S74" s="8">
        <v>6</v>
      </c>
      <c r="T74" s="15">
        <v>48</v>
      </c>
      <c r="U74" s="15">
        <v>6</v>
      </c>
      <c r="V74" s="15">
        <f t="shared" si="28"/>
        <v>4</v>
      </c>
      <c r="W74" s="15" t="s">
        <v>29</v>
      </c>
      <c r="X74" s="15">
        <f>U74*8</f>
        <v>48</v>
      </c>
      <c r="Y74" s="15">
        <f t="shared" si="24"/>
        <v>118</v>
      </c>
      <c r="Z74" s="15">
        <f t="shared" si="25"/>
        <v>48</v>
      </c>
      <c r="AA74" s="15"/>
      <c r="AB74" s="15">
        <f t="shared" si="26"/>
        <v>70</v>
      </c>
    </row>
    <row r="75" spans="1:28">
      <c r="A75" s="2">
        <v>66</v>
      </c>
      <c r="B75" s="8">
        <v>727</v>
      </c>
      <c r="C75" s="4" t="s">
        <v>83</v>
      </c>
      <c r="D75" s="8" t="s">
        <v>101</v>
      </c>
      <c r="E75" s="8">
        <v>1</v>
      </c>
      <c r="F75" s="8">
        <v>3</v>
      </c>
      <c r="G75" s="8">
        <v>5</v>
      </c>
      <c r="H75" s="8">
        <v>1</v>
      </c>
      <c r="I75" s="8">
        <v>1</v>
      </c>
      <c r="J75" s="4">
        <v>70</v>
      </c>
      <c r="K75" s="4">
        <v>0</v>
      </c>
      <c r="L75" s="4">
        <f t="shared" si="23"/>
        <v>-1</v>
      </c>
      <c r="M75" s="5" t="s">
        <v>31</v>
      </c>
      <c r="N75" s="5">
        <f t="shared" si="27"/>
        <v>0</v>
      </c>
      <c r="O75" s="8">
        <v>2</v>
      </c>
      <c r="P75" s="8">
        <v>4</v>
      </c>
      <c r="Q75" s="8">
        <v>6</v>
      </c>
      <c r="R75" s="8">
        <v>3</v>
      </c>
      <c r="S75" s="8">
        <v>6</v>
      </c>
      <c r="T75" s="15">
        <v>48</v>
      </c>
      <c r="U75" s="15">
        <v>2</v>
      </c>
      <c r="V75" s="15">
        <f t="shared" si="28"/>
        <v>0</v>
      </c>
      <c r="W75" s="15" t="s">
        <v>28</v>
      </c>
      <c r="X75" s="15">
        <f>U75*4</f>
        <v>8</v>
      </c>
      <c r="Y75" s="15">
        <f t="shared" si="24"/>
        <v>118</v>
      </c>
      <c r="Z75" s="15">
        <f t="shared" si="25"/>
        <v>8</v>
      </c>
      <c r="AA75" s="15"/>
      <c r="AB75" s="15">
        <f t="shared" si="26"/>
        <v>110</v>
      </c>
    </row>
    <row r="76" spans="1:28">
      <c r="A76" s="2">
        <v>67</v>
      </c>
      <c r="B76" s="8">
        <v>585</v>
      </c>
      <c r="C76" s="4" t="s">
        <v>83</v>
      </c>
      <c r="D76" s="8" t="s">
        <v>102</v>
      </c>
      <c r="E76" s="8">
        <v>1</v>
      </c>
      <c r="F76" s="8">
        <v>3</v>
      </c>
      <c r="G76" s="8">
        <v>5</v>
      </c>
      <c r="H76" s="8">
        <v>3</v>
      </c>
      <c r="I76" s="8">
        <v>5</v>
      </c>
      <c r="J76" s="4">
        <v>600</v>
      </c>
      <c r="K76" s="4">
        <v>0</v>
      </c>
      <c r="L76" s="4">
        <f t="shared" si="23"/>
        <v>-1</v>
      </c>
      <c r="M76" s="5" t="s">
        <v>31</v>
      </c>
      <c r="N76" s="5">
        <f t="shared" si="27"/>
        <v>0</v>
      </c>
      <c r="O76" s="8">
        <v>5</v>
      </c>
      <c r="P76" s="8">
        <v>8</v>
      </c>
      <c r="Q76" s="8">
        <v>10</v>
      </c>
      <c r="R76" s="8">
        <v>3</v>
      </c>
      <c r="S76" s="8">
        <v>10</v>
      </c>
      <c r="T76" s="15">
        <v>80</v>
      </c>
      <c r="U76" s="15">
        <v>12</v>
      </c>
      <c r="V76" s="15">
        <f t="shared" si="28"/>
        <v>7</v>
      </c>
      <c r="W76" s="15" t="s">
        <v>29</v>
      </c>
      <c r="X76" s="15">
        <f>U76*8</f>
        <v>96</v>
      </c>
      <c r="Y76" s="15">
        <f t="shared" si="24"/>
        <v>680</v>
      </c>
      <c r="Z76" s="15">
        <f t="shared" si="25"/>
        <v>96</v>
      </c>
      <c r="AA76" s="15"/>
      <c r="AB76" s="15">
        <f t="shared" si="26"/>
        <v>584</v>
      </c>
    </row>
    <row r="77" spans="1:28">
      <c r="A77" s="2">
        <v>68</v>
      </c>
      <c r="B77" s="8">
        <v>102565</v>
      </c>
      <c r="C77" s="4" t="s">
        <v>83</v>
      </c>
      <c r="D77" s="8" t="s">
        <v>103</v>
      </c>
      <c r="E77" s="8">
        <v>1</v>
      </c>
      <c r="F77" s="8">
        <v>3</v>
      </c>
      <c r="G77" s="8">
        <v>5</v>
      </c>
      <c r="H77" s="8">
        <v>1</v>
      </c>
      <c r="I77" s="8">
        <v>1</v>
      </c>
      <c r="J77" s="4">
        <v>70</v>
      </c>
      <c r="K77" s="4">
        <v>0</v>
      </c>
      <c r="L77" s="4">
        <f t="shared" si="23"/>
        <v>-1</v>
      </c>
      <c r="M77" s="5" t="s">
        <v>31</v>
      </c>
      <c r="N77" s="5">
        <f t="shared" si="27"/>
        <v>0</v>
      </c>
      <c r="O77" s="8">
        <v>2</v>
      </c>
      <c r="P77" s="8">
        <v>4</v>
      </c>
      <c r="Q77" s="8">
        <v>6</v>
      </c>
      <c r="R77" s="8">
        <v>3</v>
      </c>
      <c r="S77" s="8">
        <v>6</v>
      </c>
      <c r="T77" s="15">
        <v>48</v>
      </c>
      <c r="U77" s="15">
        <v>0</v>
      </c>
      <c r="V77" s="15">
        <f t="shared" si="28"/>
        <v>-2</v>
      </c>
      <c r="W77" s="15" t="s">
        <v>31</v>
      </c>
      <c r="X77" s="15">
        <f>U77*4</f>
        <v>0</v>
      </c>
      <c r="Y77" s="15">
        <f t="shared" si="24"/>
        <v>118</v>
      </c>
      <c r="Z77" s="15">
        <f t="shared" si="25"/>
        <v>0</v>
      </c>
      <c r="AA77" s="15"/>
      <c r="AB77" s="15">
        <f t="shared" si="26"/>
        <v>118</v>
      </c>
    </row>
    <row r="78" spans="1:28">
      <c r="A78" s="2">
        <v>69</v>
      </c>
      <c r="B78" s="8">
        <v>741</v>
      </c>
      <c r="C78" s="4" t="str">
        <f>VLOOKUP(B:B,[1]Sheet3!$B$1:$D$65536,3,0)</f>
        <v>西北片区</v>
      </c>
      <c r="D78" s="8" t="s">
        <v>104</v>
      </c>
      <c r="E78" s="8">
        <v>1</v>
      </c>
      <c r="F78" s="8">
        <v>3</v>
      </c>
      <c r="G78" s="8">
        <v>5</v>
      </c>
      <c r="H78" s="8">
        <v>1</v>
      </c>
      <c r="I78" s="8">
        <v>1</v>
      </c>
      <c r="J78" s="4">
        <v>70</v>
      </c>
      <c r="K78" s="4">
        <v>0</v>
      </c>
      <c r="L78" s="4">
        <f t="shared" si="23"/>
        <v>-1</v>
      </c>
      <c r="M78" s="5" t="s">
        <v>31</v>
      </c>
      <c r="N78" s="5">
        <f t="shared" si="27"/>
        <v>0</v>
      </c>
      <c r="O78" s="8">
        <v>2</v>
      </c>
      <c r="P78" s="8">
        <v>4</v>
      </c>
      <c r="Q78" s="8">
        <v>6</v>
      </c>
      <c r="R78" s="8">
        <v>3</v>
      </c>
      <c r="S78" s="8">
        <v>6</v>
      </c>
      <c r="T78" s="15">
        <v>48</v>
      </c>
      <c r="U78" s="15">
        <v>2</v>
      </c>
      <c r="V78" s="15">
        <f t="shared" si="28"/>
        <v>0</v>
      </c>
      <c r="W78" s="15" t="s">
        <v>28</v>
      </c>
      <c r="X78" s="15">
        <f>U78*4</f>
        <v>8</v>
      </c>
      <c r="Y78" s="15">
        <f t="shared" si="24"/>
        <v>118</v>
      </c>
      <c r="Z78" s="15">
        <f t="shared" si="25"/>
        <v>8</v>
      </c>
      <c r="AA78" s="15"/>
      <c r="AB78" s="15">
        <f t="shared" si="26"/>
        <v>110</v>
      </c>
    </row>
    <row r="79" spans="1:28">
      <c r="A79" s="2">
        <v>70</v>
      </c>
      <c r="B79" s="8">
        <v>104429</v>
      </c>
      <c r="C79" s="4" t="s">
        <v>83</v>
      </c>
      <c r="D79" s="8" t="s">
        <v>105</v>
      </c>
      <c r="E79" s="8">
        <v>1</v>
      </c>
      <c r="F79" s="8">
        <v>3</v>
      </c>
      <c r="G79" s="8">
        <v>5</v>
      </c>
      <c r="H79" s="8">
        <v>3</v>
      </c>
      <c r="I79" s="8">
        <v>5</v>
      </c>
      <c r="J79" s="4">
        <v>600</v>
      </c>
      <c r="K79" s="4">
        <v>0</v>
      </c>
      <c r="L79" s="4">
        <f t="shared" si="23"/>
        <v>-1</v>
      </c>
      <c r="M79" s="5" t="s">
        <v>31</v>
      </c>
      <c r="N79" s="5">
        <f t="shared" si="27"/>
        <v>0</v>
      </c>
      <c r="O79" s="8">
        <v>6</v>
      </c>
      <c r="P79" s="8">
        <v>10</v>
      </c>
      <c r="Q79" s="8">
        <v>14</v>
      </c>
      <c r="R79" s="8">
        <v>3</v>
      </c>
      <c r="S79" s="8">
        <v>14</v>
      </c>
      <c r="T79" s="15">
        <v>112</v>
      </c>
      <c r="U79" s="15">
        <v>1</v>
      </c>
      <c r="V79" s="15">
        <f t="shared" si="28"/>
        <v>-5</v>
      </c>
      <c r="W79" s="15" t="s">
        <v>31</v>
      </c>
      <c r="X79" s="15">
        <f>U79*4</f>
        <v>4</v>
      </c>
      <c r="Y79" s="15">
        <f t="shared" si="24"/>
        <v>712</v>
      </c>
      <c r="Z79" s="15">
        <f t="shared" si="25"/>
        <v>4</v>
      </c>
      <c r="AA79" s="15"/>
      <c r="AB79" s="15">
        <f t="shared" si="26"/>
        <v>708</v>
      </c>
    </row>
    <row r="80" spans="1:28">
      <c r="A80" s="2">
        <v>71</v>
      </c>
      <c r="B80" s="8">
        <v>103198</v>
      </c>
      <c r="C80" s="4" t="s">
        <v>83</v>
      </c>
      <c r="D80" s="8" t="s">
        <v>106</v>
      </c>
      <c r="E80" s="8">
        <v>1</v>
      </c>
      <c r="F80" s="8">
        <v>3</v>
      </c>
      <c r="G80" s="8">
        <v>5</v>
      </c>
      <c r="H80" s="8">
        <v>3</v>
      </c>
      <c r="I80" s="8">
        <v>5</v>
      </c>
      <c r="J80" s="4">
        <v>600</v>
      </c>
      <c r="K80" s="4">
        <v>0</v>
      </c>
      <c r="L80" s="4">
        <f t="shared" si="23"/>
        <v>-1</v>
      </c>
      <c r="M80" s="5" t="s">
        <v>31</v>
      </c>
      <c r="N80" s="5">
        <f t="shared" si="27"/>
        <v>0</v>
      </c>
      <c r="O80" s="8">
        <v>5</v>
      </c>
      <c r="P80" s="8">
        <v>8</v>
      </c>
      <c r="Q80" s="8">
        <v>10</v>
      </c>
      <c r="R80" s="8">
        <v>3</v>
      </c>
      <c r="S80" s="8">
        <v>10</v>
      </c>
      <c r="T80" s="15">
        <v>80</v>
      </c>
      <c r="U80" s="15">
        <v>21</v>
      </c>
      <c r="V80" s="15">
        <f t="shared" si="28"/>
        <v>16</v>
      </c>
      <c r="W80" s="15" t="s">
        <v>29</v>
      </c>
      <c r="X80" s="15">
        <f>U80*8</f>
        <v>168</v>
      </c>
      <c r="Y80" s="15">
        <f t="shared" si="24"/>
        <v>680</v>
      </c>
      <c r="Z80" s="15">
        <f t="shared" si="25"/>
        <v>168</v>
      </c>
      <c r="AA80" s="15"/>
      <c r="AB80" s="15">
        <f t="shared" si="26"/>
        <v>512</v>
      </c>
    </row>
    <row r="81" spans="1:28">
      <c r="A81" s="2">
        <v>72</v>
      </c>
      <c r="B81" s="8">
        <v>102934</v>
      </c>
      <c r="C81" s="4" t="s">
        <v>83</v>
      </c>
      <c r="D81" s="8" t="s">
        <v>107</v>
      </c>
      <c r="E81" s="8">
        <v>1</v>
      </c>
      <c r="F81" s="8">
        <v>3</v>
      </c>
      <c r="G81" s="8">
        <v>5</v>
      </c>
      <c r="H81" s="8">
        <v>1</v>
      </c>
      <c r="I81" s="8">
        <v>1</v>
      </c>
      <c r="J81" s="4">
        <v>70</v>
      </c>
      <c r="K81" s="4">
        <v>0</v>
      </c>
      <c r="L81" s="4">
        <f t="shared" si="23"/>
        <v>-1</v>
      </c>
      <c r="M81" s="5" t="s">
        <v>31</v>
      </c>
      <c r="N81" s="5">
        <f t="shared" si="27"/>
        <v>0</v>
      </c>
      <c r="O81" s="8">
        <v>2</v>
      </c>
      <c r="P81" s="8">
        <v>4</v>
      </c>
      <c r="Q81" s="8">
        <v>6</v>
      </c>
      <c r="R81" s="8">
        <v>3</v>
      </c>
      <c r="S81" s="8">
        <v>6</v>
      </c>
      <c r="T81" s="15">
        <v>48</v>
      </c>
      <c r="U81" s="15">
        <v>15</v>
      </c>
      <c r="V81" s="15">
        <f t="shared" si="28"/>
        <v>13</v>
      </c>
      <c r="W81" s="15" t="s">
        <v>29</v>
      </c>
      <c r="X81" s="15">
        <f>U81*8</f>
        <v>120</v>
      </c>
      <c r="Y81" s="15">
        <f t="shared" si="24"/>
        <v>118</v>
      </c>
      <c r="Z81" s="15">
        <f t="shared" si="25"/>
        <v>120</v>
      </c>
      <c r="AA81" s="15">
        <f>Z81-Y81</f>
        <v>2</v>
      </c>
      <c r="AB81" s="15"/>
    </row>
    <row r="82" spans="1:28">
      <c r="A82" s="2">
        <v>73</v>
      </c>
      <c r="B82" s="8">
        <v>103199</v>
      </c>
      <c r="C82" s="4" t="s">
        <v>83</v>
      </c>
      <c r="D82" s="8" t="s">
        <v>108</v>
      </c>
      <c r="E82" s="8">
        <v>1</v>
      </c>
      <c r="F82" s="8">
        <v>3</v>
      </c>
      <c r="G82" s="8">
        <v>5</v>
      </c>
      <c r="H82" s="8">
        <v>1</v>
      </c>
      <c r="I82" s="8">
        <v>1</v>
      </c>
      <c r="J82" s="4">
        <v>70</v>
      </c>
      <c r="K82" s="4">
        <v>0</v>
      </c>
      <c r="L82" s="4">
        <f t="shared" si="23"/>
        <v>-1</v>
      </c>
      <c r="M82" s="5" t="s">
        <v>31</v>
      </c>
      <c r="N82" s="5">
        <f t="shared" si="27"/>
        <v>0</v>
      </c>
      <c r="O82" s="8">
        <v>2</v>
      </c>
      <c r="P82" s="8">
        <v>4</v>
      </c>
      <c r="Q82" s="8">
        <v>6</v>
      </c>
      <c r="R82" s="8">
        <v>3</v>
      </c>
      <c r="S82" s="8">
        <v>6</v>
      </c>
      <c r="T82" s="15">
        <v>48</v>
      </c>
      <c r="U82" s="15">
        <v>9</v>
      </c>
      <c r="V82" s="15">
        <f t="shared" si="28"/>
        <v>7</v>
      </c>
      <c r="W82" s="15" t="s">
        <v>29</v>
      </c>
      <c r="X82" s="15">
        <f>U82*8</f>
        <v>72</v>
      </c>
      <c r="Y82" s="15">
        <f t="shared" si="24"/>
        <v>118</v>
      </c>
      <c r="Z82" s="15">
        <f t="shared" si="25"/>
        <v>72</v>
      </c>
      <c r="AA82" s="15"/>
      <c r="AB82" s="15">
        <f t="shared" ref="AB82:AB87" si="29">Y82-Z82</f>
        <v>46</v>
      </c>
    </row>
    <row r="83" spans="1:28">
      <c r="A83" s="2">
        <v>74</v>
      </c>
      <c r="B83" s="8">
        <v>105267</v>
      </c>
      <c r="C83" s="4" t="s">
        <v>83</v>
      </c>
      <c r="D83" s="8" t="s">
        <v>109</v>
      </c>
      <c r="E83" s="8">
        <v>1</v>
      </c>
      <c r="F83" s="8">
        <v>3</v>
      </c>
      <c r="G83" s="8">
        <v>5</v>
      </c>
      <c r="H83" s="8">
        <v>1</v>
      </c>
      <c r="I83" s="8">
        <v>1</v>
      </c>
      <c r="J83" s="4">
        <v>70</v>
      </c>
      <c r="K83" s="4">
        <v>0</v>
      </c>
      <c r="L83" s="4">
        <f t="shared" si="23"/>
        <v>-1</v>
      </c>
      <c r="M83" s="5" t="s">
        <v>31</v>
      </c>
      <c r="N83" s="5">
        <f t="shared" si="27"/>
        <v>0</v>
      </c>
      <c r="O83" s="8">
        <v>2</v>
      </c>
      <c r="P83" s="8">
        <v>4</v>
      </c>
      <c r="Q83" s="8">
        <v>6</v>
      </c>
      <c r="R83" s="8">
        <v>3</v>
      </c>
      <c r="S83" s="8">
        <v>6</v>
      </c>
      <c r="T83" s="15">
        <v>48</v>
      </c>
      <c r="U83" s="15">
        <v>1</v>
      </c>
      <c r="V83" s="15">
        <f t="shared" si="28"/>
        <v>-1</v>
      </c>
      <c r="W83" s="15" t="s">
        <v>31</v>
      </c>
      <c r="X83" s="15">
        <f>U83*4</f>
        <v>4</v>
      </c>
      <c r="Y83" s="15">
        <f t="shared" si="24"/>
        <v>118</v>
      </c>
      <c r="Z83" s="15">
        <f t="shared" si="25"/>
        <v>4</v>
      </c>
      <c r="AA83" s="15"/>
      <c r="AB83" s="15">
        <f t="shared" si="29"/>
        <v>114</v>
      </c>
    </row>
    <row r="84" spans="1:28">
      <c r="A84" s="2">
        <v>75</v>
      </c>
      <c r="B84" s="8">
        <v>106569</v>
      </c>
      <c r="C84" s="4" t="s">
        <v>83</v>
      </c>
      <c r="D84" s="8" t="s">
        <v>110</v>
      </c>
      <c r="E84" s="8">
        <v>1</v>
      </c>
      <c r="F84" s="8">
        <v>3</v>
      </c>
      <c r="G84" s="8">
        <v>5</v>
      </c>
      <c r="H84" s="8">
        <v>1</v>
      </c>
      <c r="I84" s="8">
        <v>1</v>
      </c>
      <c r="J84" s="4">
        <v>70</v>
      </c>
      <c r="K84" s="4">
        <v>0</v>
      </c>
      <c r="L84" s="4">
        <f t="shared" si="23"/>
        <v>-1</v>
      </c>
      <c r="M84" s="5" t="s">
        <v>31</v>
      </c>
      <c r="N84" s="5">
        <f t="shared" si="27"/>
        <v>0</v>
      </c>
      <c r="O84" s="8">
        <v>2</v>
      </c>
      <c r="P84" s="8">
        <v>4</v>
      </c>
      <c r="Q84" s="8">
        <v>6</v>
      </c>
      <c r="R84" s="8">
        <v>3</v>
      </c>
      <c r="S84" s="8">
        <v>6</v>
      </c>
      <c r="T84" s="15">
        <v>48</v>
      </c>
      <c r="U84" s="15">
        <v>10</v>
      </c>
      <c r="V84" s="15">
        <f t="shared" si="28"/>
        <v>8</v>
      </c>
      <c r="W84" s="15" t="s">
        <v>29</v>
      </c>
      <c r="X84" s="15">
        <f>U84*8</f>
        <v>80</v>
      </c>
      <c r="Y84" s="15">
        <f t="shared" si="24"/>
        <v>118</v>
      </c>
      <c r="Z84" s="15">
        <f t="shared" si="25"/>
        <v>80</v>
      </c>
      <c r="AA84" s="15"/>
      <c r="AB84" s="15">
        <f t="shared" si="29"/>
        <v>38</v>
      </c>
    </row>
    <row r="85" spans="1:28">
      <c r="A85" s="2">
        <v>76</v>
      </c>
      <c r="B85" s="8">
        <v>106399</v>
      </c>
      <c r="C85" s="4" t="s">
        <v>83</v>
      </c>
      <c r="D85" s="8" t="s">
        <v>111</v>
      </c>
      <c r="E85" s="8">
        <v>1</v>
      </c>
      <c r="F85" s="8">
        <v>3</v>
      </c>
      <c r="G85" s="8">
        <v>5</v>
      </c>
      <c r="H85" s="8">
        <v>1</v>
      </c>
      <c r="I85" s="8">
        <v>1</v>
      </c>
      <c r="J85" s="4">
        <v>70</v>
      </c>
      <c r="K85" s="4">
        <v>0</v>
      </c>
      <c r="L85" s="4">
        <f t="shared" si="23"/>
        <v>-1</v>
      </c>
      <c r="M85" s="5" t="s">
        <v>31</v>
      </c>
      <c r="N85" s="5">
        <f t="shared" si="27"/>
        <v>0</v>
      </c>
      <c r="O85" s="8">
        <v>2</v>
      </c>
      <c r="P85" s="8">
        <v>4</v>
      </c>
      <c r="Q85" s="8">
        <v>6</v>
      </c>
      <c r="R85" s="8">
        <v>3</v>
      </c>
      <c r="S85" s="8">
        <v>6</v>
      </c>
      <c r="T85" s="15">
        <v>48</v>
      </c>
      <c r="U85" s="15">
        <v>1</v>
      </c>
      <c r="V85" s="15">
        <f t="shared" si="28"/>
        <v>-1</v>
      </c>
      <c r="W85" s="15" t="s">
        <v>31</v>
      </c>
      <c r="X85" s="15">
        <f>U85*4</f>
        <v>4</v>
      </c>
      <c r="Y85" s="15">
        <f t="shared" si="24"/>
        <v>118</v>
      </c>
      <c r="Z85" s="15">
        <f t="shared" si="25"/>
        <v>4</v>
      </c>
      <c r="AA85" s="15"/>
      <c r="AB85" s="15">
        <f t="shared" si="29"/>
        <v>114</v>
      </c>
    </row>
    <row r="86" ht="14.25" spans="1:28">
      <c r="A86" s="2">
        <v>77</v>
      </c>
      <c r="B86" s="29">
        <v>108277</v>
      </c>
      <c r="C86" s="4" t="s">
        <v>83</v>
      </c>
      <c r="D86" s="43" t="s">
        <v>112</v>
      </c>
      <c r="E86" s="8">
        <v>1</v>
      </c>
      <c r="F86" s="8">
        <v>3</v>
      </c>
      <c r="G86" s="8">
        <v>5</v>
      </c>
      <c r="H86" s="8">
        <v>1</v>
      </c>
      <c r="I86" s="8">
        <v>1</v>
      </c>
      <c r="J86" s="4">
        <v>70</v>
      </c>
      <c r="K86" s="4">
        <v>0</v>
      </c>
      <c r="L86" s="4">
        <f t="shared" si="23"/>
        <v>-1</v>
      </c>
      <c r="M86" s="5" t="s">
        <v>31</v>
      </c>
      <c r="N86" s="5">
        <f t="shared" si="27"/>
        <v>0</v>
      </c>
      <c r="O86" s="8">
        <v>2</v>
      </c>
      <c r="P86" s="8">
        <v>4</v>
      </c>
      <c r="Q86" s="8">
        <v>6</v>
      </c>
      <c r="R86" s="8">
        <v>2</v>
      </c>
      <c r="S86" s="8">
        <v>4</v>
      </c>
      <c r="T86" s="15">
        <v>24</v>
      </c>
      <c r="U86" s="15">
        <v>8</v>
      </c>
      <c r="V86" s="15">
        <f t="shared" si="28"/>
        <v>6</v>
      </c>
      <c r="W86" s="15" t="s">
        <v>29</v>
      </c>
      <c r="X86" s="15">
        <f>U86*8</f>
        <v>64</v>
      </c>
      <c r="Y86" s="15">
        <f t="shared" si="24"/>
        <v>94</v>
      </c>
      <c r="Z86" s="15">
        <f t="shared" si="25"/>
        <v>64</v>
      </c>
      <c r="AA86" s="15"/>
      <c r="AB86" s="15">
        <f t="shared" si="29"/>
        <v>30</v>
      </c>
    </row>
    <row r="87" ht="14.25" spans="1:28">
      <c r="A87" s="2">
        <v>78</v>
      </c>
      <c r="B87" s="29">
        <v>107658</v>
      </c>
      <c r="C87" s="4" t="s">
        <v>83</v>
      </c>
      <c r="D87" s="43" t="s">
        <v>113</v>
      </c>
      <c r="E87" s="8">
        <v>1</v>
      </c>
      <c r="F87" s="8">
        <v>3</v>
      </c>
      <c r="G87" s="8">
        <v>5</v>
      </c>
      <c r="H87" s="8">
        <v>1</v>
      </c>
      <c r="I87" s="8">
        <v>1</v>
      </c>
      <c r="J87" s="4">
        <v>70</v>
      </c>
      <c r="K87" s="4">
        <v>0</v>
      </c>
      <c r="L87" s="4">
        <f t="shared" si="23"/>
        <v>-1</v>
      </c>
      <c r="M87" s="5" t="s">
        <v>31</v>
      </c>
      <c r="N87" s="5">
        <f t="shared" si="27"/>
        <v>0</v>
      </c>
      <c r="O87" s="8">
        <v>2</v>
      </c>
      <c r="P87" s="8">
        <v>4</v>
      </c>
      <c r="Q87" s="8">
        <v>6</v>
      </c>
      <c r="R87" s="8">
        <v>3</v>
      </c>
      <c r="S87" s="8">
        <v>6</v>
      </c>
      <c r="T87" s="15">
        <v>48</v>
      </c>
      <c r="U87" s="15">
        <v>4</v>
      </c>
      <c r="V87" s="15">
        <f t="shared" si="28"/>
        <v>2</v>
      </c>
      <c r="W87" s="15" t="s">
        <v>35</v>
      </c>
      <c r="X87" s="15">
        <f>U87*6</f>
        <v>24</v>
      </c>
      <c r="Y87" s="15">
        <f t="shared" si="24"/>
        <v>118</v>
      </c>
      <c r="Z87" s="15">
        <f t="shared" si="25"/>
        <v>24</v>
      </c>
      <c r="AA87" s="15"/>
      <c r="AB87" s="15">
        <f t="shared" si="29"/>
        <v>94</v>
      </c>
    </row>
    <row r="88" s="45" customFormat="1" ht="14.25" spans="1:28">
      <c r="A88" s="53"/>
      <c r="B88" s="55"/>
      <c r="C88" s="54" t="s">
        <v>83</v>
      </c>
      <c r="D88" s="61"/>
      <c r="E88" s="54">
        <f t="shared" ref="E88:K88" si="30">SUM(E58:E87)</f>
        <v>31</v>
      </c>
      <c r="F88" s="54">
        <f t="shared" si="30"/>
        <v>91</v>
      </c>
      <c r="G88" s="54">
        <f t="shared" si="30"/>
        <v>153</v>
      </c>
      <c r="H88" s="54">
        <f t="shared" si="30"/>
        <v>51</v>
      </c>
      <c r="I88" s="54">
        <f t="shared" si="30"/>
        <v>75</v>
      </c>
      <c r="J88" s="54">
        <f t="shared" si="30"/>
        <v>7830</v>
      </c>
      <c r="K88" s="54">
        <f t="shared" si="30"/>
        <v>11</v>
      </c>
      <c r="L88" s="54">
        <f t="shared" ref="L88:AB88" si="31">SUM(L58:L87)</f>
        <v>-20</v>
      </c>
      <c r="M88" s="54">
        <f t="shared" si="31"/>
        <v>0</v>
      </c>
      <c r="N88" s="54">
        <f t="shared" si="31"/>
        <v>830</v>
      </c>
      <c r="O88" s="54">
        <f t="shared" si="31"/>
        <v>118</v>
      </c>
      <c r="P88" s="54">
        <f t="shared" si="31"/>
        <v>196</v>
      </c>
      <c r="Q88" s="54">
        <f t="shared" si="31"/>
        <v>269</v>
      </c>
      <c r="R88" s="54">
        <f t="shared" si="31"/>
        <v>88</v>
      </c>
      <c r="S88" s="54">
        <f t="shared" si="31"/>
        <v>263</v>
      </c>
      <c r="T88" s="54">
        <f t="shared" si="31"/>
        <v>2076</v>
      </c>
      <c r="U88" s="54">
        <f t="shared" si="31"/>
        <v>246</v>
      </c>
      <c r="V88" s="54">
        <f t="shared" si="31"/>
        <v>128</v>
      </c>
      <c r="W88" s="54">
        <f t="shared" si="31"/>
        <v>0</v>
      </c>
      <c r="X88" s="54">
        <f t="shared" si="31"/>
        <v>1820</v>
      </c>
      <c r="Y88" s="54">
        <f t="shared" si="31"/>
        <v>9906</v>
      </c>
      <c r="Z88" s="54">
        <f t="shared" si="31"/>
        <v>2650</v>
      </c>
      <c r="AA88" s="54">
        <f t="shared" si="31"/>
        <v>2</v>
      </c>
      <c r="AB88" s="54">
        <f t="shared" si="31"/>
        <v>7258</v>
      </c>
    </row>
    <row r="89" spans="1:28">
      <c r="A89" s="2">
        <v>79</v>
      </c>
      <c r="B89" s="8">
        <v>399</v>
      </c>
      <c r="C89" s="4" t="s">
        <v>114</v>
      </c>
      <c r="D89" s="8" t="s">
        <v>115</v>
      </c>
      <c r="E89" s="8">
        <v>1</v>
      </c>
      <c r="F89" s="8">
        <v>3</v>
      </c>
      <c r="G89" s="8">
        <v>5</v>
      </c>
      <c r="H89" s="8">
        <v>3</v>
      </c>
      <c r="I89" s="8">
        <v>5</v>
      </c>
      <c r="J89" s="4">
        <v>600</v>
      </c>
      <c r="K89" s="4">
        <v>0</v>
      </c>
      <c r="L89" s="4">
        <f t="shared" ref="L89:L112" si="32">K89-E89</f>
        <v>-1</v>
      </c>
      <c r="M89" s="5" t="s">
        <v>31</v>
      </c>
      <c r="N89" s="5">
        <f t="shared" ref="N89:N95" si="33">K89*70</f>
        <v>0</v>
      </c>
      <c r="O89" s="8">
        <v>8</v>
      </c>
      <c r="P89" s="8">
        <v>12</v>
      </c>
      <c r="Q89" s="8">
        <v>16</v>
      </c>
      <c r="R89" s="8">
        <v>3</v>
      </c>
      <c r="S89" s="8">
        <v>16</v>
      </c>
      <c r="T89" s="15">
        <v>128</v>
      </c>
      <c r="U89" s="15">
        <v>12</v>
      </c>
      <c r="V89" s="15">
        <f t="shared" si="28"/>
        <v>4</v>
      </c>
      <c r="W89" s="15" t="s">
        <v>35</v>
      </c>
      <c r="X89" s="15">
        <f>U89*6</f>
        <v>72</v>
      </c>
      <c r="Y89" s="15">
        <f t="shared" ref="Y89:Y122" si="34">J89+T89</f>
        <v>728</v>
      </c>
      <c r="Z89" s="15">
        <f t="shared" ref="Z89:Z112" si="35">N89+X89</f>
        <v>72</v>
      </c>
      <c r="AA89" s="15"/>
      <c r="AB89" s="15">
        <f t="shared" ref="AB89:AB99" si="36">Y89-Z89</f>
        <v>656</v>
      </c>
    </row>
    <row r="90" spans="1:28">
      <c r="A90" s="2">
        <v>80</v>
      </c>
      <c r="B90" s="8">
        <v>573</v>
      </c>
      <c r="C90" s="4" t="s">
        <v>114</v>
      </c>
      <c r="D90" s="8" t="s">
        <v>116</v>
      </c>
      <c r="E90" s="8">
        <v>1</v>
      </c>
      <c r="F90" s="8">
        <v>3</v>
      </c>
      <c r="G90" s="8">
        <v>5</v>
      </c>
      <c r="H90" s="8">
        <v>1</v>
      </c>
      <c r="I90" s="8">
        <v>1</v>
      </c>
      <c r="J90" s="4">
        <v>70</v>
      </c>
      <c r="K90" s="4">
        <v>0</v>
      </c>
      <c r="L90" s="4">
        <f t="shared" si="32"/>
        <v>-1</v>
      </c>
      <c r="M90" s="5" t="s">
        <v>31</v>
      </c>
      <c r="N90" s="5">
        <f t="shared" si="33"/>
        <v>0</v>
      </c>
      <c r="O90" s="8">
        <v>2</v>
      </c>
      <c r="P90" s="8">
        <v>4</v>
      </c>
      <c r="Q90" s="8">
        <v>6</v>
      </c>
      <c r="R90" s="8">
        <v>3</v>
      </c>
      <c r="S90" s="8">
        <v>6</v>
      </c>
      <c r="T90" s="15">
        <v>48</v>
      </c>
      <c r="U90" s="15">
        <v>6</v>
      </c>
      <c r="V90" s="15">
        <f t="shared" si="28"/>
        <v>4</v>
      </c>
      <c r="W90" s="15" t="s">
        <v>29</v>
      </c>
      <c r="X90" s="15">
        <f>U90*8</f>
        <v>48</v>
      </c>
      <c r="Y90" s="15">
        <f t="shared" si="34"/>
        <v>118</v>
      </c>
      <c r="Z90" s="15">
        <f t="shared" si="35"/>
        <v>48</v>
      </c>
      <c r="AA90" s="15"/>
      <c r="AB90" s="15">
        <f t="shared" si="36"/>
        <v>70</v>
      </c>
    </row>
    <row r="91" spans="1:28">
      <c r="A91" s="2">
        <v>81</v>
      </c>
      <c r="B91" s="8">
        <v>598</v>
      </c>
      <c r="C91" s="4" t="s">
        <v>114</v>
      </c>
      <c r="D91" s="8" t="s">
        <v>117</v>
      </c>
      <c r="E91" s="8">
        <v>1</v>
      </c>
      <c r="F91" s="8">
        <v>3</v>
      </c>
      <c r="G91" s="8">
        <v>5</v>
      </c>
      <c r="H91" s="8">
        <v>1</v>
      </c>
      <c r="I91" s="8">
        <v>1</v>
      </c>
      <c r="J91" s="4">
        <v>70</v>
      </c>
      <c r="K91" s="4">
        <v>0</v>
      </c>
      <c r="L91" s="4">
        <f t="shared" si="32"/>
        <v>-1</v>
      </c>
      <c r="M91" s="5" t="s">
        <v>31</v>
      </c>
      <c r="N91" s="5">
        <f t="shared" si="33"/>
        <v>0</v>
      </c>
      <c r="O91" s="8">
        <v>3</v>
      </c>
      <c r="P91" s="8">
        <v>5</v>
      </c>
      <c r="Q91" s="8">
        <v>8</v>
      </c>
      <c r="R91" s="8">
        <v>3</v>
      </c>
      <c r="S91" s="8">
        <v>8</v>
      </c>
      <c r="T91" s="15">
        <v>64</v>
      </c>
      <c r="U91" s="15">
        <v>4</v>
      </c>
      <c r="V91" s="15">
        <f t="shared" si="28"/>
        <v>1</v>
      </c>
      <c r="W91" s="15" t="s">
        <v>28</v>
      </c>
      <c r="X91" s="15">
        <f>U91*4</f>
        <v>16</v>
      </c>
      <c r="Y91" s="15">
        <f t="shared" si="34"/>
        <v>134</v>
      </c>
      <c r="Z91" s="15">
        <f t="shared" si="35"/>
        <v>16</v>
      </c>
      <c r="AA91" s="15"/>
      <c r="AB91" s="15">
        <f t="shared" si="36"/>
        <v>118</v>
      </c>
    </row>
    <row r="92" spans="1:28">
      <c r="A92" s="2">
        <v>82</v>
      </c>
      <c r="B92" s="8">
        <v>546</v>
      </c>
      <c r="C92" s="4" t="s">
        <v>114</v>
      </c>
      <c r="D92" s="8" t="s">
        <v>118</v>
      </c>
      <c r="E92" s="8">
        <v>1</v>
      </c>
      <c r="F92" s="8">
        <v>3</v>
      </c>
      <c r="G92" s="8">
        <v>5</v>
      </c>
      <c r="H92" s="8">
        <v>2</v>
      </c>
      <c r="I92" s="8">
        <v>3</v>
      </c>
      <c r="J92" s="5">
        <v>270</v>
      </c>
      <c r="K92" s="4">
        <v>0</v>
      </c>
      <c r="L92" s="4">
        <f t="shared" si="32"/>
        <v>-1</v>
      </c>
      <c r="M92" s="5" t="s">
        <v>31</v>
      </c>
      <c r="N92" s="5">
        <f t="shared" si="33"/>
        <v>0</v>
      </c>
      <c r="O92" s="8">
        <v>15</v>
      </c>
      <c r="P92" s="8">
        <v>20</v>
      </c>
      <c r="Q92" s="8">
        <v>25</v>
      </c>
      <c r="R92" s="8">
        <v>1</v>
      </c>
      <c r="S92" s="8">
        <v>15</v>
      </c>
      <c r="T92" s="15">
        <v>60</v>
      </c>
      <c r="U92" s="15">
        <v>10</v>
      </c>
      <c r="V92" s="15">
        <f t="shared" si="28"/>
        <v>-5</v>
      </c>
      <c r="W92" s="15" t="s">
        <v>31</v>
      </c>
      <c r="X92" s="15">
        <f>U92*4</f>
        <v>40</v>
      </c>
      <c r="Y92" s="15">
        <f t="shared" si="34"/>
        <v>330</v>
      </c>
      <c r="Z92" s="15">
        <f t="shared" si="35"/>
        <v>40</v>
      </c>
      <c r="AA92" s="15"/>
      <c r="AB92" s="15">
        <f t="shared" si="36"/>
        <v>290</v>
      </c>
    </row>
    <row r="93" spans="1:28">
      <c r="A93" s="2">
        <v>83</v>
      </c>
      <c r="B93" s="8">
        <v>377</v>
      </c>
      <c r="C93" s="4" t="s">
        <v>114</v>
      </c>
      <c r="D93" s="8" t="s">
        <v>119</v>
      </c>
      <c r="E93" s="8">
        <v>1</v>
      </c>
      <c r="F93" s="8">
        <v>3</v>
      </c>
      <c r="G93" s="8">
        <v>5</v>
      </c>
      <c r="H93" s="8">
        <v>1</v>
      </c>
      <c r="I93" s="8">
        <v>1</v>
      </c>
      <c r="J93" s="4">
        <v>70</v>
      </c>
      <c r="K93" s="4">
        <v>0</v>
      </c>
      <c r="L93" s="4">
        <f t="shared" si="32"/>
        <v>-1</v>
      </c>
      <c r="M93" s="5" t="s">
        <v>31</v>
      </c>
      <c r="N93" s="5">
        <f t="shared" si="33"/>
        <v>0</v>
      </c>
      <c r="O93" s="8">
        <v>5</v>
      </c>
      <c r="P93" s="8">
        <v>8</v>
      </c>
      <c r="Q93" s="8">
        <v>10</v>
      </c>
      <c r="R93" s="8">
        <v>3</v>
      </c>
      <c r="S93" s="8">
        <v>10</v>
      </c>
      <c r="T93" s="15">
        <v>80</v>
      </c>
      <c r="U93" s="15">
        <v>3</v>
      </c>
      <c r="V93" s="15">
        <f t="shared" si="28"/>
        <v>-2</v>
      </c>
      <c r="W93" s="15" t="s">
        <v>31</v>
      </c>
      <c r="X93" s="15">
        <f>U93*4</f>
        <v>12</v>
      </c>
      <c r="Y93" s="15">
        <f t="shared" si="34"/>
        <v>150</v>
      </c>
      <c r="Z93" s="15">
        <f t="shared" si="35"/>
        <v>12</v>
      </c>
      <c r="AA93" s="15"/>
      <c r="AB93" s="15">
        <f t="shared" si="36"/>
        <v>138</v>
      </c>
    </row>
    <row r="94" spans="1:28">
      <c r="A94" s="2">
        <v>84</v>
      </c>
      <c r="B94" s="8">
        <v>105396</v>
      </c>
      <c r="C94" s="4" t="s">
        <v>114</v>
      </c>
      <c r="D94" s="8" t="s">
        <v>120</v>
      </c>
      <c r="E94" s="8">
        <v>1</v>
      </c>
      <c r="F94" s="8">
        <v>3</v>
      </c>
      <c r="G94" s="8">
        <v>5</v>
      </c>
      <c r="H94" s="8">
        <v>1</v>
      </c>
      <c r="I94" s="8">
        <v>1</v>
      </c>
      <c r="J94" s="4">
        <v>70</v>
      </c>
      <c r="K94" s="4">
        <v>0</v>
      </c>
      <c r="L94" s="4">
        <f t="shared" si="32"/>
        <v>-1</v>
      </c>
      <c r="M94" s="5" t="s">
        <v>31</v>
      </c>
      <c r="N94" s="5">
        <f t="shared" si="33"/>
        <v>0</v>
      </c>
      <c r="O94" s="8">
        <v>2</v>
      </c>
      <c r="P94" s="8">
        <v>4</v>
      </c>
      <c r="Q94" s="8">
        <v>6</v>
      </c>
      <c r="R94" s="8">
        <v>3</v>
      </c>
      <c r="S94" s="8">
        <v>6</v>
      </c>
      <c r="T94" s="15">
        <v>48</v>
      </c>
      <c r="U94" s="15">
        <v>11</v>
      </c>
      <c r="V94" s="15">
        <f t="shared" si="28"/>
        <v>9</v>
      </c>
      <c r="W94" s="15" t="s">
        <v>29</v>
      </c>
      <c r="X94" s="15">
        <f>U94*8</f>
        <v>88</v>
      </c>
      <c r="Y94" s="15">
        <f t="shared" si="34"/>
        <v>118</v>
      </c>
      <c r="Z94" s="15">
        <f t="shared" si="35"/>
        <v>88</v>
      </c>
      <c r="AA94" s="15"/>
      <c r="AB94" s="15">
        <f t="shared" si="36"/>
        <v>30</v>
      </c>
    </row>
    <row r="95" spans="1:28">
      <c r="A95" s="2">
        <v>85</v>
      </c>
      <c r="B95" s="8">
        <v>545</v>
      </c>
      <c r="C95" s="4" t="s">
        <v>114</v>
      </c>
      <c r="D95" s="8" t="s">
        <v>121</v>
      </c>
      <c r="E95" s="8">
        <v>1</v>
      </c>
      <c r="F95" s="8">
        <v>3</v>
      </c>
      <c r="G95" s="8">
        <v>5</v>
      </c>
      <c r="H95" s="8">
        <v>1</v>
      </c>
      <c r="I95" s="8">
        <v>1</v>
      </c>
      <c r="J95" s="4">
        <v>70</v>
      </c>
      <c r="K95" s="4">
        <v>0</v>
      </c>
      <c r="L95" s="4">
        <f t="shared" si="32"/>
        <v>-1</v>
      </c>
      <c r="M95" s="5" t="s">
        <v>31</v>
      </c>
      <c r="N95" s="5">
        <f t="shared" si="33"/>
        <v>0</v>
      </c>
      <c r="O95" s="8">
        <v>2</v>
      </c>
      <c r="P95" s="8">
        <v>4</v>
      </c>
      <c r="Q95" s="8">
        <v>6</v>
      </c>
      <c r="R95" s="8">
        <v>3</v>
      </c>
      <c r="S95" s="8">
        <v>6</v>
      </c>
      <c r="T95" s="15">
        <v>48</v>
      </c>
      <c r="U95" s="15">
        <v>0</v>
      </c>
      <c r="V95" s="15">
        <f t="shared" si="28"/>
        <v>-2</v>
      </c>
      <c r="W95" s="15" t="s">
        <v>31</v>
      </c>
      <c r="X95" s="15">
        <f>U95*4</f>
        <v>0</v>
      </c>
      <c r="Y95" s="15">
        <f t="shared" si="34"/>
        <v>118</v>
      </c>
      <c r="Z95" s="15">
        <f t="shared" si="35"/>
        <v>0</v>
      </c>
      <c r="AA95" s="15"/>
      <c r="AB95" s="15">
        <f t="shared" si="36"/>
        <v>118</v>
      </c>
    </row>
    <row r="96" spans="1:28">
      <c r="A96" s="2">
        <v>86</v>
      </c>
      <c r="B96" s="8">
        <v>707</v>
      </c>
      <c r="C96" s="4" t="s">
        <v>114</v>
      </c>
      <c r="D96" s="8" t="s">
        <v>122</v>
      </c>
      <c r="E96" s="8">
        <v>1</v>
      </c>
      <c r="F96" s="8">
        <v>3</v>
      </c>
      <c r="G96" s="8">
        <v>5</v>
      </c>
      <c r="H96" s="8">
        <v>3</v>
      </c>
      <c r="I96" s="8">
        <v>5</v>
      </c>
      <c r="J96" s="4">
        <v>600</v>
      </c>
      <c r="K96" s="4">
        <v>0</v>
      </c>
      <c r="L96" s="4">
        <f t="shared" si="32"/>
        <v>-1</v>
      </c>
      <c r="M96" s="5" t="s">
        <v>31</v>
      </c>
      <c r="N96" s="5">
        <f t="shared" ref="N96:N118" si="37">K96*70</f>
        <v>0</v>
      </c>
      <c r="O96" s="8">
        <v>8</v>
      </c>
      <c r="P96" s="8">
        <v>12</v>
      </c>
      <c r="Q96" s="8">
        <v>15</v>
      </c>
      <c r="R96" s="8">
        <v>3</v>
      </c>
      <c r="S96" s="8">
        <v>15</v>
      </c>
      <c r="T96" s="15">
        <v>120</v>
      </c>
      <c r="U96" s="15">
        <v>10</v>
      </c>
      <c r="V96" s="15">
        <f t="shared" si="28"/>
        <v>2</v>
      </c>
      <c r="W96" s="15" t="s">
        <v>28</v>
      </c>
      <c r="X96" s="15">
        <f>U96*4</f>
        <v>40</v>
      </c>
      <c r="Y96" s="15">
        <f t="shared" si="34"/>
        <v>720</v>
      </c>
      <c r="Z96" s="15">
        <f t="shared" si="35"/>
        <v>40</v>
      </c>
      <c r="AA96" s="15"/>
      <c r="AB96" s="15">
        <f t="shared" si="36"/>
        <v>680</v>
      </c>
    </row>
    <row r="97" spans="1:28">
      <c r="A97" s="2">
        <v>87</v>
      </c>
      <c r="B97" s="8">
        <v>104430</v>
      </c>
      <c r="C97" s="4" t="s">
        <v>114</v>
      </c>
      <c r="D97" s="8" t="s">
        <v>123</v>
      </c>
      <c r="E97" s="8">
        <v>1</v>
      </c>
      <c r="F97" s="8">
        <v>3</v>
      </c>
      <c r="G97" s="8">
        <v>5</v>
      </c>
      <c r="H97" s="8">
        <v>2</v>
      </c>
      <c r="I97" s="8">
        <v>3</v>
      </c>
      <c r="J97" s="5">
        <v>270</v>
      </c>
      <c r="K97" s="4">
        <v>0</v>
      </c>
      <c r="L97" s="4">
        <f t="shared" si="32"/>
        <v>-1</v>
      </c>
      <c r="M97" s="5" t="s">
        <v>31</v>
      </c>
      <c r="N97" s="5">
        <f t="shared" si="37"/>
        <v>0</v>
      </c>
      <c r="O97" s="8">
        <v>2</v>
      </c>
      <c r="P97" s="8">
        <v>4</v>
      </c>
      <c r="Q97" s="8">
        <v>6</v>
      </c>
      <c r="R97" s="8">
        <v>3</v>
      </c>
      <c r="S97" s="8">
        <v>6</v>
      </c>
      <c r="T97" s="15">
        <v>48</v>
      </c>
      <c r="U97" s="15">
        <v>10</v>
      </c>
      <c r="V97" s="15">
        <f t="shared" si="28"/>
        <v>8</v>
      </c>
      <c r="W97" s="15" t="s">
        <v>29</v>
      </c>
      <c r="X97" s="15">
        <f>U97*8</f>
        <v>80</v>
      </c>
      <c r="Y97" s="15">
        <f t="shared" si="34"/>
        <v>318</v>
      </c>
      <c r="Z97" s="15">
        <f t="shared" si="35"/>
        <v>80</v>
      </c>
      <c r="AA97" s="15"/>
      <c r="AB97" s="15">
        <f t="shared" si="36"/>
        <v>238</v>
      </c>
    </row>
    <row r="98" spans="1:28">
      <c r="A98" s="2">
        <v>88</v>
      </c>
      <c r="B98" s="8">
        <v>571</v>
      </c>
      <c r="C98" s="4" t="s">
        <v>114</v>
      </c>
      <c r="D98" s="8" t="s">
        <v>124</v>
      </c>
      <c r="E98" s="8">
        <v>1</v>
      </c>
      <c r="F98" s="8">
        <v>3</v>
      </c>
      <c r="G98" s="8">
        <v>5</v>
      </c>
      <c r="H98" s="8">
        <v>3</v>
      </c>
      <c r="I98" s="8">
        <v>5</v>
      </c>
      <c r="J98" s="4">
        <v>600</v>
      </c>
      <c r="K98" s="4">
        <v>0</v>
      </c>
      <c r="L98" s="4">
        <f t="shared" si="32"/>
        <v>-1</v>
      </c>
      <c r="M98" s="5" t="s">
        <v>31</v>
      </c>
      <c r="N98" s="5">
        <f t="shared" si="37"/>
        <v>0</v>
      </c>
      <c r="O98" s="8">
        <v>10</v>
      </c>
      <c r="P98" s="8">
        <v>15</v>
      </c>
      <c r="Q98" s="8">
        <v>20</v>
      </c>
      <c r="R98" s="8">
        <v>3</v>
      </c>
      <c r="S98" s="8">
        <v>20</v>
      </c>
      <c r="T98" s="15">
        <v>160</v>
      </c>
      <c r="U98" s="15">
        <v>27</v>
      </c>
      <c r="V98" s="15">
        <f t="shared" si="28"/>
        <v>17</v>
      </c>
      <c r="W98" s="15" t="s">
        <v>29</v>
      </c>
      <c r="X98" s="15">
        <f>U98*8</f>
        <v>216</v>
      </c>
      <c r="Y98" s="15">
        <f t="shared" si="34"/>
        <v>760</v>
      </c>
      <c r="Z98" s="15">
        <f t="shared" si="35"/>
        <v>216</v>
      </c>
      <c r="AA98" s="15"/>
      <c r="AB98" s="15">
        <f t="shared" si="36"/>
        <v>544</v>
      </c>
    </row>
    <row r="99" spans="1:28">
      <c r="A99" s="2">
        <v>89</v>
      </c>
      <c r="B99" s="8">
        <v>712</v>
      </c>
      <c r="C99" s="4" t="s">
        <v>114</v>
      </c>
      <c r="D99" s="8" t="s">
        <v>125</v>
      </c>
      <c r="E99" s="8">
        <v>1</v>
      </c>
      <c r="F99" s="8">
        <v>3</v>
      </c>
      <c r="G99" s="8">
        <v>5</v>
      </c>
      <c r="H99" s="8">
        <v>2</v>
      </c>
      <c r="I99" s="8">
        <v>3</v>
      </c>
      <c r="J99" s="5">
        <v>270</v>
      </c>
      <c r="K99" s="4">
        <v>0</v>
      </c>
      <c r="L99" s="4">
        <f t="shared" si="32"/>
        <v>-1</v>
      </c>
      <c r="M99" s="5" t="s">
        <v>31</v>
      </c>
      <c r="N99" s="5">
        <f t="shared" si="37"/>
        <v>0</v>
      </c>
      <c r="O99" s="8">
        <v>10</v>
      </c>
      <c r="P99" s="8">
        <v>15</v>
      </c>
      <c r="Q99" s="8">
        <v>20</v>
      </c>
      <c r="R99" s="8">
        <v>3</v>
      </c>
      <c r="S99" s="8">
        <v>20</v>
      </c>
      <c r="T99" s="15">
        <v>160</v>
      </c>
      <c r="U99" s="15">
        <v>22</v>
      </c>
      <c r="V99" s="15">
        <f t="shared" si="28"/>
        <v>12</v>
      </c>
      <c r="W99" s="15" t="s">
        <v>29</v>
      </c>
      <c r="X99" s="15">
        <f>U99*8</f>
        <v>176</v>
      </c>
      <c r="Y99" s="15">
        <f t="shared" si="34"/>
        <v>430</v>
      </c>
      <c r="Z99" s="15">
        <f t="shared" si="35"/>
        <v>176</v>
      </c>
      <c r="AA99" s="15"/>
      <c r="AB99" s="15">
        <f t="shared" si="36"/>
        <v>254</v>
      </c>
    </row>
    <row r="100" spans="1:28">
      <c r="A100" s="2">
        <v>90</v>
      </c>
      <c r="B100" s="8">
        <v>737</v>
      </c>
      <c r="C100" s="4" t="s">
        <v>114</v>
      </c>
      <c r="D100" s="8" t="s">
        <v>126</v>
      </c>
      <c r="E100" s="8">
        <v>1</v>
      </c>
      <c r="F100" s="8">
        <v>3</v>
      </c>
      <c r="G100" s="8">
        <v>5</v>
      </c>
      <c r="H100" s="8">
        <v>1</v>
      </c>
      <c r="I100" s="8">
        <v>1</v>
      </c>
      <c r="J100" s="4">
        <v>70</v>
      </c>
      <c r="K100" s="4">
        <v>2</v>
      </c>
      <c r="L100" s="4">
        <f t="shared" si="32"/>
        <v>1</v>
      </c>
      <c r="M100" s="4" t="s">
        <v>28</v>
      </c>
      <c r="N100" s="5">
        <f t="shared" si="37"/>
        <v>140</v>
      </c>
      <c r="O100" s="8">
        <v>5</v>
      </c>
      <c r="P100" s="8">
        <v>8</v>
      </c>
      <c r="Q100" s="8">
        <v>10</v>
      </c>
      <c r="R100" s="8">
        <v>3</v>
      </c>
      <c r="S100" s="8">
        <v>10</v>
      </c>
      <c r="T100" s="15">
        <v>80</v>
      </c>
      <c r="U100" s="15">
        <v>14</v>
      </c>
      <c r="V100" s="15">
        <f t="shared" si="28"/>
        <v>9</v>
      </c>
      <c r="W100" s="15" t="s">
        <v>29</v>
      </c>
      <c r="X100" s="15">
        <f>U100*8</f>
        <v>112</v>
      </c>
      <c r="Y100" s="15">
        <f t="shared" si="34"/>
        <v>150</v>
      </c>
      <c r="Z100" s="15">
        <f t="shared" si="35"/>
        <v>252</v>
      </c>
      <c r="AA100" s="15">
        <f>Z100-Y100</f>
        <v>102</v>
      </c>
      <c r="AB100" s="15"/>
    </row>
    <row r="101" spans="1:28">
      <c r="A101" s="2">
        <v>91</v>
      </c>
      <c r="B101" s="8">
        <v>733</v>
      </c>
      <c r="C101" s="4" t="s">
        <v>114</v>
      </c>
      <c r="D101" s="8" t="s">
        <v>127</v>
      </c>
      <c r="E101" s="8">
        <v>1</v>
      </c>
      <c r="F101" s="8">
        <v>3</v>
      </c>
      <c r="G101" s="8">
        <v>5</v>
      </c>
      <c r="H101" s="8">
        <v>3</v>
      </c>
      <c r="I101" s="8">
        <v>5</v>
      </c>
      <c r="J101" s="4">
        <v>600</v>
      </c>
      <c r="K101" s="4">
        <v>0</v>
      </c>
      <c r="L101" s="4">
        <f t="shared" si="32"/>
        <v>-1</v>
      </c>
      <c r="M101" s="5" t="s">
        <v>31</v>
      </c>
      <c r="N101" s="5">
        <f t="shared" si="37"/>
        <v>0</v>
      </c>
      <c r="O101" s="8">
        <v>2</v>
      </c>
      <c r="P101" s="8">
        <v>4</v>
      </c>
      <c r="Q101" s="8">
        <v>6</v>
      </c>
      <c r="R101" s="8">
        <v>3</v>
      </c>
      <c r="S101" s="8">
        <v>6</v>
      </c>
      <c r="T101" s="15">
        <v>48</v>
      </c>
      <c r="U101" s="15">
        <v>2</v>
      </c>
      <c r="V101" s="15">
        <f t="shared" si="28"/>
        <v>0</v>
      </c>
      <c r="W101" s="15" t="s">
        <v>28</v>
      </c>
      <c r="X101" s="15">
        <f>U101*4</f>
        <v>8</v>
      </c>
      <c r="Y101" s="15">
        <f t="shared" si="34"/>
        <v>648</v>
      </c>
      <c r="Z101" s="15">
        <f t="shared" si="35"/>
        <v>8</v>
      </c>
      <c r="AA101" s="15"/>
      <c r="AB101" s="15">
        <f t="shared" ref="AB101:AB118" si="38">Y101-Z101</f>
        <v>640</v>
      </c>
    </row>
    <row r="102" spans="1:28">
      <c r="A102" s="2">
        <v>92</v>
      </c>
      <c r="B102" s="8">
        <v>724</v>
      </c>
      <c r="C102" s="4" t="s">
        <v>114</v>
      </c>
      <c r="D102" s="8" t="s">
        <v>128</v>
      </c>
      <c r="E102" s="8">
        <v>1</v>
      </c>
      <c r="F102" s="8">
        <v>3</v>
      </c>
      <c r="G102" s="8">
        <v>5</v>
      </c>
      <c r="H102" s="8">
        <v>1</v>
      </c>
      <c r="I102" s="8">
        <v>1</v>
      </c>
      <c r="J102" s="4">
        <v>70</v>
      </c>
      <c r="K102" s="4">
        <v>0</v>
      </c>
      <c r="L102" s="4">
        <f t="shared" si="32"/>
        <v>-1</v>
      </c>
      <c r="M102" s="5" t="s">
        <v>31</v>
      </c>
      <c r="N102" s="5">
        <f t="shared" si="37"/>
        <v>0</v>
      </c>
      <c r="O102" s="8">
        <v>10</v>
      </c>
      <c r="P102" s="8">
        <v>15</v>
      </c>
      <c r="Q102" s="8">
        <v>20</v>
      </c>
      <c r="R102" s="8">
        <v>3</v>
      </c>
      <c r="S102" s="8">
        <v>20</v>
      </c>
      <c r="T102" s="15">
        <v>160</v>
      </c>
      <c r="U102" s="15">
        <v>14</v>
      </c>
      <c r="V102" s="15">
        <f t="shared" ref="V102:V125" si="39">U102-O102</f>
        <v>4</v>
      </c>
      <c r="W102" s="15" t="s">
        <v>28</v>
      </c>
      <c r="X102" s="15">
        <f>U102*4</f>
        <v>56</v>
      </c>
      <c r="Y102" s="15">
        <f t="shared" si="34"/>
        <v>230</v>
      </c>
      <c r="Z102" s="15">
        <f t="shared" si="35"/>
        <v>56</v>
      </c>
      <c r="AA102" s="15"/>
      <c r="AB102" s="15">
        <f t="shared" si="38"/>
        <v>174</v>
      </c>
    </row>
    <row r="103" spans="1:28">
      <c r="A103" s="2">
        <v>93</v>
      </c>
      <c r="B103" s="8">
        <v>106568</v>
      </c>
      <c r="C103" s="4" t="s">
        <v>114</v>
      </c>
      <c r="D103" s="8" t="s">
        <v>129</v>
      </c>
      <c r="E103" s="8">
        <v>1</v>
      </c>
      <c r="F103" s="8">
        <v>3</v>
      </c>
      <c r="G103" s="8">
        <v>5</v>
      </c>
      <c r="H103" s="8">
        <v>1</v>
      </c>
      <c r="I103" s="8">
        <v>1</v>
      </c>
      <c r="J103" s="4">
        <v>70</v>
      </c>
      <c r="K103" s="4">
        <v>0</v>
      </c>
      <c r="L103" s="4">
        <f t="shared" si="32"/>
        <v>-1</v>
      </c>
      <c r="M103" s="5" t="s">
        <v>31</v>
      </c>
      <c r="N103" s="5">
        <f t="shared" si="37"/>
        <v>0</v>
      </c>
      <c r="O103" s="8">
        <v>2</v>
      </c>
      <c r="P103" s="8">
        <v>4</v>
      </c>
      <c r="Q103" s="8">
        <v>6</v>
      </c>
      <c r="R103" s="8">
        <v>2</v>
      </c>
      <c r="S103" s="8">
        <v>4</v>
      </c>
      <c r="T103" s="15">
        <v>24</v>
      </c>
      <c r="U103" s="15">
        <v>1</v>
      </c>
      <c r="V103" s="15">
        <f t="shared" si="39"/>
        <v>-1</v>
      </c>
      <c r="W103" s="15" t="s">
        <v>31</v>
      </c>
      <c r="X103" s="15">
        <f>U103*4</f>
        <v>4</v>
      </c>
      <c r="Y103" s="15">
        <f t="shared" si="34"/>
        <v>94</v>
      </c>
      <c r="Z103" s="15">
        <f t="shared" si="35"/>
        <v>4</v>
      </c>
      <c r="AA103" s="15"/>
      <c r="AB103" s="15">
        <f t="shared" si="38"/>
        <v>90</v>
      </c>
    </row>
    <row r="104" spans="1:28">
      <c r="A104" s="2">
        <v>94</v>
      </c>
      <c r="B104" s="8">
        <v>740</v>
      </c>
      <c r="C104" s="4" t="s">
        <v>114</v>
      </c>
      <c r="D104" s="8" t="s">
        <v>130</v>
      </c>
      <c r="E104" s="8">
        <v>1</v>
      </c>
      <c r="F104" s="8">
        <v>3</v>
      </c>
      <c r="G104" s="8">
        <v>5</v>
      </c>
      <c r="H104" s="8">
        <v>1</v>
      </c>
      <c r="I104" s="8">
        <v>1</v>
      </c>
      <c r="J104" s="4">
        <v>70</v>
      </c>
      <c r="K104" s="4">
        <v>0</v>
      </c>
      <c r="L104" s="4">
        <f t="shared" si="32"/>
        <v>-1</v>
      </c>
      <c r="M104" s="5" t="s">
        <v>31</v>
      </c>
      <c r="N104" s="5">
        <f t="shared" si="37"/>
        <v>0</v>
      </c>
      <c r="O104" s="8">
        <v>3</v>
      </c>
      <c r="P104" s="8">
        <v>5</v>
      </c>
      <c r="Q104" s="8">
        <v>8</v>
      </c>
      <c r="R104" s="8">
        <v>3</v>
      </c>
      <c r="S104" s="8">
        <v>8</v>
      </c>
      <c r="T104" s="15">
        <v>64</v>
      </c>
      <c r="U104" s="15">
        <v>8</v>
      </c>
      <c r="V104" s="15">
        <f t="shared" si="39"/>
        <v>5</v>
      </c>
      <c r="W104" s="15" t="s">
        <v>29</v>
      </c>
      <c r="X104" s="15">
        <f>U104*8</f>
        <v>64</v>
      </c>
      <c r="Y104" s="15">
        <f t="shared" si="34"/>
        <v>134</v>
      </c>
      <c r="Z104" s="15">
        <f t="shared" si="35"/>
        <v>64</v>
      </c>
      <c r="AA104" s="15"/>
      <c r="AB104" s="15">
        <f t="shared" si="38"/>
        <v>70</v>
      </c>
    </row>
    <row r="105" spans="1:28">
      <c r="A105" s="2">
        <v>95</v>
      </c>
      <c r="B105" s="8">
        <v>105751</v>
      </c>
      <c r="C105" s="4" t="s">
        <v>114</v>
      </c>
      <c r="D105" s="8" t="s">
        <v>131</v>
      </c>
      <c r="E105" s="8">
        <v>1</v>
      </c>
      <c r="F105" s="8">
        <v>3</v>
      </c>
      <c r="G105" s="8">
        <v>5</v>
      </c>
      <c r="H105" s="8">
        <v>1</v>
      </c>
      <c r="I105" s="8">
        <v>1</v>
      </c>
      <c r="J105" s="4">
        <v>70</v>
      </c>
      <c r="K105" s="4">
        <v>0</v>
      </c>
      <c r="L105" s="4">
        <f t="shared" si="32"/>
        <v>-1</v>
      </c>
      <c r="M105" s="5" t="s">
        <v>31</v>
      </c>
      <c r="N105" s="5">
        <f t="shared" si="37"/>
        <v>0</v>
      </c>
      <c r="O105" s="8">
        <v>2</v>
      </c>
      <c r="P105" s="8">
        <v>4</v>
      </c>
      <c r="Q105" s="8">
        <v>6</v>
      </c>
      <c r="R105" s="8">
        <v>2</v>
      </c>
      <c r="S105" s="8">
        <v>4</v>
      </c>
      <c r="T105" s="15">
        <v>24</v>
      </c>
      <c r="U105" s="15">
        <v>0</v>
      </c>
      <c r="V105" s="15">
        <f t="shared" si="39"/>
        <v>-2</v>
      </c>
      <c r="W105" s="15" t="s">
        <v>31</v>
      </c>
      <c r="X105" s="15">
        <f>U105*4</f>
        <v>0</v>
      </c>
      <c r="Y105" s="15">
        <f t="shared" si="34"/>
        <v>94</v>
      </c>
      <c r="Z105" s="15">
        <f t="shared" si="35"/>
        <v>0</v>
      </c>
      <c r="AA105" s="15"/>
      <c r="AB105" s="15">
        <f t="shared" si="38"/>
        <v>94</v>
      </c>
    </row>
    <row r="106" spans="1:28">
      <c r="A106" s="2">
        <v>96</v>
      </c>
      <c r="B106" s="8">
        <v>753</v>
      </c>
      <c r="C106" s="4" t="s">
        <v>114</v>
      </c>
      <c r="D106" s="8" t="s">
        <v>132</v>
      </c>
      <c r="E106" s="8">
        <v>1</v>
      </c>
      <c r="F106" s="8">
        <v>3</v>
      </c>
      <c r="G106" s="8">
        <v>5</v>
      </c>
      <c r="H106" s="8">
        <v>1</v>
      </c>
      <c r="I106" s="8">
        <v>1</v>
      </c>
      <c r="J106" s="4">
        <v>70</v>
      </c>
      <c r="K106" s="4">
        <v>0</v>
      </c>
      <c r="L106" s="4">
        <f t="shared" si="32"/>
        <v>-1</v>
      </c>
      <c r="M106" s="5" t="s">
        <v>31</v>
      </c>
      <c r="N106" s="5">
        <f t="shared" si="37"/>
        <v>0</v>
      </c>
      <c r="O106" s="8">
        <v>2</v>
      </c>
      <c r="P106" s="8">
        <v>4</v>
      </c>
      <c r="Q106" s="8">
        <v>6</v>
      </c>
      <c r="R106" s="8">
        <v>3</v>
      </c>
      <c r="S106" s="8">
        <v>6</v>
      </c>
      <c r="T106" s="15">
        <v>48</v>
      </c>
      <c r="U106" s="15">
        <v>5</v>
      </c>
      <c r="V106" s="15">
        <f t="shared" si="39"/>
        <v>3</v>
      </c>
      <c r="W106" s="15" t="s">
        <v>35</v>
      </c>
      <c r="X106" s="15">
        <f>U106*6</f>
        <v>30</v>
      </c>
      <c r="Y106" s="15">
        <f t="shared" si="34"/>
        <v>118</v>
      </c>
      <c r="Z106" s="15">
        <f t="shared" si="35"/>
        <v>30</v>
      </c>
      <c r="AA106" s="15"/>
      <c r="AB106" s="15">
        <f t="shared" si="38"/>
        <v>88</v>
      </c>
    </row>
    <row r="107" spans="1:28">
      <c r="A107" s="2">
        <v>97</v>
      </c>
      <c r="B107" s="8">
        <v>743</v>
      </c>
      <c r="C107" s="4" t="s">
        <v>114</v>
      </c>
      <c r="D107" s="8" t="s">
        <v>133</v>
      </c>
      <c r="E107" s="8">
        <v>1</v>
      </c>
      <c r="F107" s="8">
        <v>3</v>
      </c>
      <c r="G107" s="8">
        <v>5</v>
      </c>
      <c r="H107" s="8">
        <v>1</v>
      </c>
      <c r="I107" s="8">
        <v>1</v>
      </c>
      <c r="J107" s="4">
        <v>70</v>
      </c>
      <c r="K107" s="4">
        <v>0</v>
      </c>
      <c r="L107" s="4">
        <f t="shared" si="32"/>
        <v>-1</v>
      </c>
      <c r="M107" s="5" t="s">
        <v>31</v>
      </c>
      <c r="N107" s="5">
        <f t="shared" si="37"/>
        <v>0</v>
      </c>
      <c r="O107" s="8">
        <v>5</v>
      </c>
      <c r="P107" s="8">
        <v>8</v>
      </c>
      <c r="Q107" s="8">
        <v>10</v>
      </c>
      <c r="R107" s="8">
        <v>3</v>
      </c>
      <c r="S107" s="8">
        <v>10</v>
      </c>
      <c r="T107" s="15">
        <v>80</v>
      </c>
      <c r="U107" s="15">
        <v>5</v>
      </c>
      <c r="V107" s="15">
        <f t="shared" si="39"/>
        <v>0</v>
      </c>
      <c r="W107" s="15" t="s">
        <v>28</v>
      </c>
      <c r="X107" s="15">
        <f>U107*4</f>
        <v>20</v>
      </c>
      <c r="Y107" s="15">
        <f t="shared" si="34"/>
        <v>150</v>
      </c>
      <c r="Z107" s="15">
        <f t="shared" si="35"/>
        <v>20</v>
      </c>
      <c r="AA107" s="15"/>
      <c r="AB107" s="15">
        <f t="shared" si="38"/>
        <v>130</v>
      </c>
    </row>
    <row r="108" spans="1:28">
      <c r="A108" s="2">
        <v>98</v>
      </c>
      <c r="B108" s="8">
        <v>387</v>
      </c>
      <c r="C108" s="4" t="s">
        <v>114</v>
      </c>
      <c r="D108" s="8" t="s">
        <v>134</v>
      </c>
      <c r="E108" s="8">
        <v>1</v>
      </c>
      <c r="F108" s="8">
        <v>3</v>
      </c>
      <c r="G108" s="8">
        <v>5</v>
      </c>
      <c r="H108" s="8">
        <v>3</v>
      </c>
      <c r="I108" s="8">
        <v>5</v>
      </c>
      <c r="J108" s="4">
        <v>600</v>
      </c>
      <c r="K108" s="4">
        <v>1</v>
      </c>
      <c r="L108" s="4">
        <f t="shared" si="32"/>
        <v>0</v>
      </c>
      <c r="M108" s="4" t="s">
        <v>28</v>
      </c>
      <c r="N108" s="5">
        <f t="shared" si="37"/>
        <v>70</v>
      </c>
      <c r="O108" s="8">
        <v>18</v>
      </c>
      <c r="P108" s="8">
        <v>22</v>
      </c>
      <c r="Q108" s="8">
        <v>25</v>
      </c>
      <c r="R108" s="8">
        <v>3</v>
      </c>
      <c r="S108" s="8">
        <v>25</v>
      </c>
      <c r="T108" s="15">
        <v>200</v>
      </c>
      <c r="U108" s="15">
        <v>27</v>
      </c>
      <c r="V108" s="15">
        <f t="shared" si="39"/>
        <v>9</v>
      </c>
      <c r="W108" s="15" t="s">
        <v>29</v>
      </c>
      <c r="X108" s="15">
        <f>U108*8</f>
        <v>216</v>
      </c>
      <c r="Y108" s="15">
        <f t="shared" si="34"/>
        <v>800</v>
      </c>
      <c r="Z108" s="15">
        <f t="shared" si="35"/>
        <v>286</v>
      </c>
      <c r="AA108" s="15"/>
      <c r="AB108" s="15">
        <f t="shared" si="38"/>
        <v>514</v>
      </c>
    </row>
    <row r="109" spans="1:28">
      <c r="A109" s="2">
        <v>99</v>
      </c>
      <c r="B109" s="8">
        <v>750</v>
      </c>
      <c r="C109" s="4" t="s">
        <v>114</v>
      </c>
      <c r="D109" s="8" t="s">
        <v>135</v>
      </c>
      <c r="E109" s="8">
        <v>1</v>
      </c>
      <c r="F109" s="8">
        <v>3</v>
      </c>
      <c r="G109" s="8">
        <v>5</v>
      </c>
      <c r="H109" s="8">
        <v>2</v>
      </c>
      <c r="I109" s="8">
        <v>3</v>
      </c>
      <c r="J109" s="5">
        <v>270</v>
      </c>
      <c r="K109" s="4">
        <v>0</v>
      </c>
      <c r="L109" s="4">
        <f t="shared" si="32"/>
        <v>-1</v>
      </c>
      <c r="M109" s="5" t="s">
        <v>31</v>
      </c>
      <c r="N109" s="5">
        <f t="shared" si="37"/>
        <v>0</v>
      </c>
      <c r="O109" s="8">
        <v>2</v>
      </c>
      <c r="P109" s="8">
        <v>4</v>
      </c>
      <c r="Q109" s="8">
        <v>6</v>
      </c>
      <c r="R109" s="8">
        <v>3</v>
      </c>
      <c r="S109" s="8">
        <v>6</v>
      </c>
      <c r="T109" s="15">
        <v>48</v>
      </c>
      <c r="U109" s="15">
        <v>27</v>
      </c>
      <c r="V109" s="15">
        <f t="shared" si="39"/>
        <v>25</v>
      </c>
      <c r="W109" s="15" t="s">
        <v>29</v>
      </c>
      <c r="X109" s="15">
        <f>U109*8</f>
        <v>216</v>
      </c>
      <c r="Y109" s="15">
        <f t="shared" si="34"/>
        <v>318</v>
      </c>
      <c r="Z109" s="15">
        <f t="shared" si="35"/>
        <v>216</v>
      </c>
      <c r="AA109" s="15"/>
      <c r="AB109" s="15">
        <f t="shared" si="38"/>
        <v>102</v>
      </c>
    </row>
    <row r="110" spans="1:28">
      <c r="A110" s="2">
        <v>100</v>
      </c>
      <c r="B110" s="8">
        <v>103639</v>
      </c>
      <c r="C110" s="4" t="s">
        <v>114</v>
      </c>
      <c r="D110" s="8" t="s">
        <v>136</v>
      </c>
      <c r="E110" s="8">
        <v>1</v>
      </c>
      <c r="F110" s="8">
        <v>3</v>
      </c>
      <c r="G110" s="8">
        <v>5</v>
      </c>
      <c r="H110" s="8">
        <v>1</v>
      </c>
      <c r="I110" s="8">
        <v>1</v>
      </c>
      <c r="J110" s="4">
        <v>70</v>
      </c>
      <c r="K110" s="4">
        <v>0</v>
      </c>
      <c r="L110" s="4">
        <f t="shared" si="32"/>
        <v>-1</v>
      </c>
      <c r="M110" s="5" t="s">
        <v>31</v>
      </c>
      <c r="N110" s="5">
        <f t="shared" si="37"/>
        <v>0</v>
      </c>
      <c r="O110" s="8">
        <v>5</v>
      </c>
      <c r="P110" s="8">
        <v>8</v>
      </c>
      <c r="Q110" s="8">
        <v>10</v>
      </c>
      <c r="R110" s="8">
        <v>3</v>
      </c>
      <c r="S110" s="8">
        <v>10</v>
      </c>
      <c r="T110" s="15">
        <v>80</v>
      </c>
      <c r="U110" s="15">
        <v>4</v>
      </c>
      <c r="V110" s="15">
        <f t="shared" si="39"/>
        <v>-1</v>
      </c>
      <c r="W110" s="15" t="s">
        <v>31</v>
      </c>
      <c r="X110" s="15">
        <f>U110*4</f>
        <v>16</v>
      </c>
      <c r="Y110" s="15">
        <f t="shared" si="34"/>
        <v>150</v>
      </c>
      <c r="Z110" s="15">
        <f t="shared" si="35"/>
        <v>16</v>
      </c>
      <c r="AA110" s="15"/>
      <c r="AB110" s="15">
        <f t="shared" si="38"/>
        <v>134</v>
      </c>
    </row>
    <row r="111" spans="1:28">
      <c r="A111" s="2">
        <v>101</v>
      </c>
      <c r="B111" s="8">
        <v>106485</v>
      </c>
      <c r="C111" s="4" t="s">
        <v>114</v>
      </c>
      <c r="D111" s="8" t="s">
        <v>137</v>
      </c>
      <c r="E111" s="8">
        <v>1</v>
      </c>
      <c r="F111" s="8">
        <v>3</v>
      </c>
      <c r="G111" s="8">
        <v>5</v>
      </c>
      <c r="H111" s="8">
        <v>2</v>
      </c>
      <c r="I111" s="8">
        <v>3</v>
      </c>
      <c r="J111" s="5">
        <v>270</v>
      </c>
      <c r="K111" s="4">
        <v>0</v>
      </c>
      <c r="L111" s="4">
        <f t="shared" si="32"/>
        <v>-1</v>
      </c>
      <c r="M111" s="5" t="s">
        <v>31</v>
      </c>
      <c r="N111" s="5">
        <f t="shared" si="37"/>
        <v>0</v>
      </c>
      <c r="O111" s="8">
        <v>2</v>
      </c>
      <c r="P111" s="8">
        <v>4</v>
      </c>
      <c r="Q111" s="8">
        <v>6</v>
      </c>
      <c r="R111" s="8">
        <v>3</v>
      </c>
      <c r="S111" s="8">
        <v>6</v>
      </c>
      <c r="T111" s="15">
        <v>48</v>
      </c>
      <c r="U111" s="15">
        <v>2</v>
      </c>
      <c r="V111" s="15">
        <f t="shared" si="39"/>
        <v>0</v>
      </c>
      <c r="W111" s="15" t="s">
        <v>28</v>
      </c>
      <c r="X111" s="15">
        <f>U111*4</f>
        <v>8</v>
      </c>
      <c r="Y111" s="15">
        <f t="shared" si="34"/>
        <v>318</v>
      </c>
      <c r="Z111" s="15">
        <f t="shared" si="35"/>
        <v>8</v>
      </c>
      <c r="AA111" s="15"/>
      <c r="AB111" s="15">
        <f t="shared" si="38"/>
        <v>310</v>
      </c>
    </row>
    <row r="112" spans="1:28">
      <c r="A112" s="2">
        <v>102</v>
      </c>
      <c r="B112" s="8">
        <v>105910</v>
      </c>
      <c r="C112" s="4" t="s">
        <v>114</v>
      </c>
      <c r="D112" s="8" t="s">
        <v>138</v>
      </c>
      <c r="E112" s="8">
        <v>1</v>
      </c>
      <c r="F112" s="8">
        <v>3</v>
      </c>
      <c r="G112" s="8">
        <v>5</v>
      </c>
      <c r="H112" s="8">
        <v>1</v>
      </c>
      <c r="I112" s="8">
        <v>1</v>
      </c>
      <c r="J112" s="4">
        <v>70</v>
      </c>
      <c r="K112" s="4">
        <v>0</v>
      </c>
      <c r="L112" s="4">
        <f t="shared" si="32"/>
        <v>-1</v>
      </c>
      <c r="M112" s="5" t="s">
        <v>31</v>
      </c>
      <c r="N112" s="5">
        <f t="shared" si="37"/>
        <v>0</v>
      </c>
      <c r="O112" s="8">
        <v>2</v>
      </c>
      <c r="P112" s="8">
        <v>4</v>
      </c>
      <c r="Q112" s="8">
        <v>6</v>
      </c>
      <c r="R112" s="8">
        <v>3</v>
      </c>
      <c r="S112" s="8">
        <v>6</v>
      </c>
      <c r="T112" s="15">
        <v>48</v>
      </c>
      <c r="U112" s="15">
        <v>0</v>
      </c>
      <c r="V112" s="15">
        <f t="shared" si="39"/>
        <v>-2</v>
      </c>
      <c r="W112" s="15" t="s">
        <v>31</v>
      </c>
      <c r="X112" s="15">
        <f>U112*4</f>
        <v>0</v>
      </c>
      <c r="Y112" s="15">
        <f t="shared" si="34"/>
        <v>118</v>
      </c>
      <c r="Z112" s="15">
        <f t="shared" si="35"/>
        <v>0</v>
      </c>
      <c r="AA112" s="15"/>
      <c r="AB112" s="15">
        <f t="shared" si="38"/>
        <v>118</v>
      </c>
    </row>
    <row r="113" s="45" customFormat="1" spans="1:28">
      <c r="A113" s="53"/>
      <c r="B113" s="54"/>
      <c r="C113" s="54" t="s">
        <v>114</v>
      </c>
      <c r="D113" s="54"/>
      <c r="E113" s="54">
        <f t="shared" ref="E113:K113" si="40">SUM(E89:E112)</f>
        <v>24</v>
      </c>
      <c r="F113" s="54">
        <f t="shared" si="40"/>
        <v>72</v>
      </c>
      <c r="G113" s="54">
        <f t="shared" si="40"/>
        <v>120</v>
      </c>
      <c r="H113" s="54">
        <f t="shared" si="40"/>
        <v>39</v>
      </c>
      <c r="I113" s="54">
        <f t="shared" si="40"/>
        <v>54</v>
      </c>
      <c r="J113" s="54">
        <f t="shared" si="40"/>
        <v>5330</v>
      </c>
      <c r="K113" s="54">
        <f t="shared" si="40"/>
        <v>3</v>
      </c>
      <c r="L113" s="54">
        <f t="shared" ref="L113:AB113" si="41">SUM(L89:L112)</f>
        <v>-21</v>
      </c>
      <c r="M113" s="54">
        <f t="shared" si="41"/>
        <v>0</v>
      </c>
      <c r="N113" s="54">
        <f t="shared" si="41"/>
        <v>210</v>
      </c>
      <c r="O113" s="54">
        <f t="shared" si="41"/>
        <v>127</v>
      </c>
      <c r="P113" s="54">
        <f t="shared" si="41"/>
        <v>197</v>
      </c>
      <c r="Q113" s="54">
        <f t="shared" si="41"/>
        <v>263</v>
      </c>
      <c r="R113" s="54">
        <f t="shared" si="41"/>
        <v>68</v>
      </c>
      <c r="S113" s="54">
        <f t="shared" si="41"/>
        <v>249</v>
      </c>
      <c r="T113" s="54">
        <f t="shared" si="41"/>
        <v>1916</v>
      </c>
      <c r="U113" s="54">
        <f t="shared" si="41"/>
        <v>224</v>
      </c>
      <c r="V113" s="54">
        <f t="shared" si="41"/>
        <v>97</v>
      </c>
      <c r="W113" s="54">
        <f t="shared" si="41"/>
        <v>0</v>
      </c>
      <c r="X113" s="54">
        <f t="shared" si="41"/>
        <v>1538</v>
      </c>
      <c r="Y113" s="54">
        <f t="shared" si="41"/>
        <v>7246</v>
      </c>
      <c r="Z113" s="54">
        <f t="shared" si="41"/>
        <v>1748</v>
      </c>
      <c r="AA113" s="54">
        <f t="shared" si="41"/>
        <v>102</v>
      </c>
      <c r="AB113" s="54">
        <f t="shared" si="41"/>
        <v>5600</v>
      </c>
    </row>
    <row r="114" spans="1:28">
      <c r="A114" s="2">
        <v>103</v>
      </c>
      <c r="B114" s="8">
        <v>748</v>
      </c>
      <c r="C114" s="4" t="s">
        <v>139</v>
      </c>
      <c r="D114" s="8" t="s">
        <v>140</v>
      </c>
      <c r="E114" s="8">
        <v>1</v>
      </c>
      <c r="F114" s="8">
        <v>3</v>
      </c>
      <c r="G114" s="8">
        <v>5</v>
      </c>
      <c r="H114" s="8">
        <v>2</v>
      </c>
      <c r="I114" s="8">
        <v>3</v>
      </c>
      <c r="J114" s="5">
        <v>270</v>
      </c>
      <c r="K114" s="4">
        <v>0</v>
      </c>
      <c r="L114" s="4">
        <f t="shared" ref="L114:L124" si="42">K114-E114</f>
        <v>-1</v>
      </c>
      <c r="M114" s="5" t="s">
        <v>31</v>
      </c>
      <c r="N114" s="5">
        <f t="shared" ref="N114:N119" si="43">K114*70</f>
        <v>0</v>
      </c>
      <c r="O114" s="8">
        <v>2</v>
      </c>
      <c r="P114" s="8">
        <v>4</v>
      </c>
      <c r="Q114" s="8">
        <v>6</v>
      </c>
      <c r="R114" s="8">
        <v>3</v>
      </c>
      <c r="S114" s="8">
        <v>6</v>
      </c>
      <c r="T114" s="15">
        <v>48</v>
      </c>
      <c r="U114" s="15">
        <v>0</v>
      </c>
      <c r="V114" s="15">
        <f t="shared" si="39"/>
        <v>-2</v>
      </c>
      <c r="W114" s="15" t="s">
        <v>31</v>
      </c>
      <c r="X114" s="15">
        <f>U114*4</f>
        <v>0</v>
      </c>
      <c r="Y114" s="15">
        <f t="shared" ref="Y114:Y123" si="44">J114+T114</f>
        <v>318</v>
      </c>
      <c r="Z114" s="15">
        <f t="shared" ref="Z114:Z124" si="45">N114+X114</f>
        <v>0</v>
      </c>
      <c r="AA114" s="15"/>
      <c r="AB114" s="15">
        <f t="shared" ref="AB114:AB119" si="46">Y114-Z114</f>
        <v>318</v>
      </c>
    </row>
    <row r="115" spans="1:28">
      <c r="A115" s="2">
        <v>104</v>
      </c>
      <c r="B115" s="8">
        <v>716</v>
      </c>
      <c r="C115" s="4" t="s">
        <v>139</v>
      </c>
      <c r="D115" s="8" t="s">
        <v>141</v>
      </c>
      <c r="E115" s="8">
        <v>1</v>
      </c>
      <c r="F115" s="8">
        <v>3</v>
      </c>
      <c r="G115" s="8">
        <v>5</v>
      </c>
      <c r="H115" s="8">
        <v>1</v>
      </c>
      <c r="I115" s="8">
        <v>1</v>
      </c>
      <c r="J115" s="4">
        <v>70</v>
      </c>
      <c r="K115" s="4">
        <v>0</v>
      </c>
      <c r="L115" s="4">
        <f t="shared" si="42"/>
        <v>-1</v>
      </c>
      <c r="M115" s="5" t="s">
        <v>31</v>
      </c>
      <c r="N115" s="5">
        <f t="shared" si="43"/>
        <v>0</v>
      </c>
      <c r="O115" s="8">
        <v>2</v>
      </c>
      <c r="P115" s="8">
        <v>4</v>
      </c>
      <c r="Q115" s="8">
        <v>6</v>
      </c>
      <c r="R115" s="8">
        <v>3</v>
      </c>
      <c r="S115" s="8">
        <v>6</v>
      </c>
      <c r="T115" s="15">
        <v>48</v>
      </c>
      <c r="U115" s="15">
        <v>8</v>
      </c>
      <c r="V115" s="15">
        <f t="shared" si="39"/>
        <v>6</v>
      </c>
      <c r="W115" s="15" t="s">
        <v>29</v>
      </c>
      <c r="X115" s="15">
        <f>U115*8</f>
        <v>64</v>
      </c>
      <c r="Y115" s="15">
        <f t="shared" si="44"/>
        <v>118</v>
      </c>
      <c r="Z115" s="15">
        <f t="shared" si="45"/>
        <v>64</v>
      </c>
      <c r="AA115" s="15"/>
      <c r="AB115" s="15">
        <f t="shared" si="46"/>
        <v>54</v>
      </c>
    </row>
    <row r="116" spans="1:28">
      <c r="A116" s="2">
        <v>105</v>
      </c>
      <c r="B116" s="8">
        <v>720</v>
      </c>
      <c r="C116" s="4" t="s">
        <v>139</v>
      </c>
      <c r="D116" s="8" t="s">
        <v>142</v>
      </c>
      <c r="E116" s="8">
        <v>1</v>
      </c>
      <c r="F116" s="8">
        <v>3</v>
      </c>
      <c r="G116" s="8">
        <v>5</v>
      </c>
      <c r="H116" s="8">
        <v>3</v>
      </c>
      <c r="I116" s="8">
        <v>5</v>
      </c>
      <c r="J116" s="4">
        <v>600</v>
      </c>
      <c r="K116" s="4">
        <v>0</v>
      </c>
      <c r="L116" s="4">
        <f t="shared" si="42"/>
        <v>-1</v>
      </c>
      <c r="M116" s="5" t="s">
        <v>31</v>
      </c>
      <c r="N116" s="5">
        <f t="shared" si="43"/>
        <v>0</v>
      </c>
      <c r="O116" s="8">
        <v>2</v>
      </c>
      <c r="P116" s="8">
        <v>4</v>
      </c>
      <c r="Q116" s="8">
        <v>6</v>
      </c>
      <c r="R116" s="8">
        <v>3</v>
      </c>
      <c r="S116" s="8">
        <v>6</v>
      </c>
      <c r="T116" s="15">
        <v>48</v>
      </c>
      <c r="U116" s="15">
        <v>1</v>
      </c>
      <c r="V116" s="15">
        <f t="shared" si="39"/>
        <v>-1</v>
      </c>
      <c r="W116" s="15" t="s">
        <v>31</v>
      </c>
      <c r="X116" s="15">
        <f>U116*4</f>
        <v>4</v>
      </c>
      <c r="Y116" s="15">
        <f t="shared" si="44"/>
        <v>648</v>
      </c>
      <c r="Z116" s="15">
        <f t="shared" si="45"/>
        <v>4</v>
      </c>
      <c r="AA116" s="15"/>
      <c r="AB116" s="15">
        <f t="shared" si="46"/>
        <v>644</v>
      </c>
    </row>
    <row r="117" spans="1:28">
      <c r="A117" s="2">
        <v>106</v>
      </c>
      <c r="B117" s="8">
        <v>539</v>
      </c>
      <c r="C117" s="4" t="s">
        <v>139</v>
      </c>
      <c r="D117" s="8" t="s">
        <v>143</v>
      </c>
      <c r="E117" s="8">
        <v>1</v>
      </c>
      <c r="F117" s="8">
        <v>3</v>
      </c>
      <c r="G117" s="8">
        <v>5</v>
      </c>
      <c r="H117" s="8">
        <v>1</v>
      </c>
      <c r="I117" s="8">
        <v>1</v>
      </c>
      <c r="J117" s="4">
        <v>70</v>
      </c>
      <c r="K117" s="4">
        <v>0</v>
      </c>
      <c r="L117" s="4">
        <f t="shared" si="42"/>
        <v>-1</v>
      </c>
      <c r="M117" s="5" t="s">
        <v>31</v>
      </c>
      <c r="N117" s="5">
        <f t="shared" si="43"/>
        <v>0</v>
      </c>
      <c r="O117" s="8">
        <v>2</v>
      </c>
      <c r="P117" s="8">
        <v>4</v>
      </c>
      <c r="Q117" s="8">
        <v>6</v>
      </c>
      <c r="R117" s="8">
        <v>3</v>
      </c>
      <c r="S117" s="8">
        <v>6</v>
      </c>
      <c r="T117" s="15">
        <v>48</v>
      </c>
      <c r="U117" s="15">
        <v>3</v>
      </c>
      <c r="V117" s="15">
        <f t="shared" si="39"/>
        <v>1</v>
      </c>
      <c r="W117" s="15" t="s">
        <v>28</v>
      </c>
      <c r="X117" s="15">
        <f>U117*4</f>
        <v>12</v>
      </c>
      <c r="Y117" s="15">
        <f t="shared" si="44"/>
        <v>118</v>
      </c>
      <c r="Z117" s="15">
        <f t="shared" si="45"/>
        <v>12</v>
      </c>
      <c r="AA117" s="15"/>
      <c r="AB117" s="15">
        <f t="shared" si="46"/>
        <v>106</v>
      </c>
    </row>
    <row r="118" spans="1:28">
      <c r="A118" s="2">
        <v>107</v>
      </c>
      <c r="B118" s="8">
        <v>594</v>
      </c>
      <c r="C118" s="4" t="s">
        <v>139</v>
      </c>
      <c r="D118" s="8" t="s">
        <v>144</v>
      </c>
      <c r="E118" s="8">
        <v>1</v>
      </c>
      <c r="F118" s="8">
        <v>3</v>
      </c>
      <c r="G118" s="8">
        <v>5</v>
      </c>
      <c r="H118" s="8">
        <v>2</v>
      </c>
      <c r="I118" s="8">
        <v>3</v>
      </c>
      <c r="J118" s="5">
        <v>270</v>
      </c>
      <c r="K118" s="4">
        <v>0</v>
      </c>
      <c r="L118" s="4">
        <f t="shared" si="42"/>
        <v>-1</v>
      </c>
      <c r="M118" s="5" t="s">
        <v>31</v>
      </c>
      <c r="N118" s="5">
        <f t="shared" si="43"/>
        <v>0</v>
      </c>
      <c r="O118" s="8">
        <v>2</v>
      </c>
      <c r="P118" s="8">
        <v>4</v>
      </c>
      <c r="Q118" s="8">
        <v>6</v>
      </c>
      <c r="R118" s="8">
        <v>3</v>
      </c>
      <c r="S118" s="8">
        <v>6</v>
      </c>
      <c r="T118" s="15">
        <v>48</v>
      </c>
      <c r="U118" s="15">
        <v>5</v>
      </c>
      <c r="V118" s="15">
        <f t="shared" si="39"/>
        <v>3</v>
      </c>
      <c r="W118" s="15" t="s">
        <v>35</v>
      </c>
      <c r="X118" s="15">
        <f>U118*6</f>
        <v>30</v>
      </c>
      <c r="Y118" s="15">
        <f t="shared" si="44"/>
        <v>318</v>
      </c>
      <c r="Z118" s="15">
        <f t="shared" si="45"/>
        <v>30</v>
      </c>
      <c r="AA118" s="15"/>
      <c r="AB118" s="15">
        <f t="shared" si="46"/>
        <v>288</v>
      </c>
    </row>
    <row r="119" spans="1:28">
      <c r="A119" s="2">
        <v>108</v>
      </c>
      <c r="B119" s="8">
        <v>717</v>
      </c>
      <c r="C119" s="4" t="s">
        <v>139</v>
      </c>
      <c r="D119" s="8" t="s">
        <v>145</v>
      </c>
      <c r="E119" s="8">
        <v>1</v>
      </c>
      <c r="F119" s="8">
        <v>3</v>
      </c>
      <c r="G119" s="8">
        <v>5</v>
      </c>
      <c r="H119" s="8">
        <v>2</v>
      </c>
      <c r="I119" s="8">
        <v>3</v>
      </c>
      <c r="J119" s="5">
        <v>270</v>
      </c>
      <c r="K119" s="4">
        <v>0</v>
      </c>
      <c r="L119" s="4">
        <f t="shared" si="42"/>
        <v>-1</v>
      </c>
      <c r="M119" s="5" t="s">
        <v>31</v>
      </c>
      <c r="N119" s="5">
        <f t="shared" si="43"/>
        <v>0</v>
      </c>
      <c r="O119" s="8">
        <v>2</v>
      </c>
      <c r="P119" s="8">
        <v>4</v>
      </c>
      <c r="Q119" s="8">
        <v>6</v>
      </c>
      <c r="R119" s="8">
        <v>3</v>
      </c>
      <c r="S119" s="8">
        <v>6</v>
      </c>
      <c r="T119" s="15">
        <v>48</v>
      </c>
      <c r="U119" s="15">
        <v>5</v>
      </c>
      <c r="V119" s="15">
        <f t="shared" si="39"/>
        <v>3</v>
      </c>
      <c r="W119" s="15" t="s">
        <v>35</v>
      </c>
      <c r="X119" s="15">
        <f>U119*6</f>
        <v>30</v>
      </c>
      <c r="Y119" s="15">
        <f t="shared" si="44"/>
        <v>318</v>
      </c>
      <c r="Z119" s="15">
        <f t="shared" si="45"/>
        <v>30</v>
      </c>
      <c r="AA119" s="15"/>
      <c r="AB119" s="15">
        <f t="shared" si="46"/>
        <v>288</v>
      </c>
    </row>
    <row r="120" spans="1:28">
      <c r="A120" s="2">
        <v>109</v>
      </c>
      <c r="B120" s="8">
        <v>746</v>
      </c>
      <c r="C120" s="4" t="s">
        <v>139</v>
      </c>
      <c r="D120" s="8" t="s">
        <v>146</v>
      </c>
      <c r="E120" s="8">
        <v>1</v>
      </c>
      <c r="F120" s="8">
        <v>3</v>
      </c>
      <c r="G120" s="8">
        <v>5</v>
      </c>
      <c r="H120" s="8">
        <v>2</v>
      </c>
      <c r="I120" s="8">
        <v>3</v>
      </c>
      <c r="J120" s="5">
        <v>270</v>
      </c>
      <c r="K120" s="4">
        <v>3</v>
      </c>
      <c r="L120" s="4">
        <f t="shared" si="42"/>
        <v>2</v>
      </c>
      <c r="M120" s="4" t="s">
        <v>35</v>
      </c>
      <c r="N120" s="4">
        <f>K120*90</f>
        <v>270</v>
      </c>
      <c r="O120" s="8">
        <v>2</v>
      </c>
      <c r="P120" s="8">
        <v>4</v>
      </c>
      <c r="Q120" s="8">
        <v>6</v>
      </c>
      <c r="R120" s="8">
        <v>3</v>
      </c>
      <c r="S120" s="8">
        <v>6</v>
      </c>
      <c r="T120" s="15">
        <v>48</v>
      </c>
      <c r="U120" s="15">
        <v>12</v>
      </c>
      <c r="V120" s="15">
        <f t="shared" si="39"/>
        <v>10</v>
      </c>
      <c r="W120" s="15" t="s">
        <v>29</v>
      </c>
      <c r="X120" s="15">
        <f>U120*8</f>
        <v>96</v>
      </c>
      <c r="Y120" s="15">
        <f t="shared" si="44"/>
        <v>318</v>
      </c>
      <c r="Z120" s="15">
        <f t="shared" si="45"/>
        <v>366</v>
      </c>
      <c r="AA120" s="15">
        <f>Z120-Y120</f>
        <v>48</v>
      </c>
      <c r="AB120" s="15"/>
    </row>
    <row r="121" spans="1:28">
      <c r="A121" s="2">
        <v>110</v>
      </c>
      <c r="B121" s="8">
        <v>549</v>
      </c>
      <c r="C121" s="4" t="s">
        <v>139</v>
      </c>
      <c r="D121" s="8" t="s">
        <v>147</v>
      </c>
      <c r="E121" s="8">
        <v>1</v>
      </c>
      <c r="F121" s="8">
        <v>3</v>
      </c>
      <c r="G121" s="8">
        <v>5</v>
      </c>
      <c r="H121" s="8">
        <v>3</v>
      </c>
      <c r="I121" s="8">
        <v>5</v>
      </c>
      <c r="J121" s="4">
        <v>600</v>
      </c>
      <c r="K121" s="4">
        <v>0</v>
      </c>
      <c r="L121" s="4">
        <f t="shared" si="42"/>
        <v>-1</v>
      </c>
      <c r="M121" s="5" t="s">
        <v>31</v>
      </c>
      <c r="N121" s="5">
        <f>K121*70</f>
        <v>0</v>
      </c>
      <c r="O121" s="8">
        <v>2</v>
      </c>
      <c r="P121" s="8">
        <v>4</v>
      </c>
      <c r="Q121" s="8">
        <v>6</v>
      </c>
      <c r="R121" s="8">
        <v>3</v>
      </c>
      <c r="S121" s="8">
        <v>6</v>
      </c>
      <c r="T121" s="15">
        <v>48</v>
      </c>
      <c r="U121" s="15">
        <v>6</v>
      </c>
      <c r="V121" s="15">
        <f t="shared" si="39"/>
        <v>4</v>
      </c>
      <c r="W121" s="15" t="s">
        <v>29</v>
      </c>
      <c r="X121" s="15">
        <f>U121*8</f>
        <v>48</v>
      </c>
      <c r="Y121" s="15">
        <f t="shared" si="44"/>
        <v>648</v>
      </c>
      <c r="Z121" s="15">
        <f t="shared" si="45"/>
        <v>48</v>
      </c>
      <c r="AA121" s="15"/>
      <c r="AB121" s="15">
        <f>Y121-Z121</f>
        <v>600</v>
      </c>
    </row>
    <row r="122" spans="1:28">
      <c r="A122" s="2">
        <v>111</v>
      </c>
      <c r="B122" s="8">
        <v>104533</v>
      </c>
      <c r="C122" s="4" t="s">
        <v>139</v>
      </c>
      <c r="D122" s="8" t="s">
        <v>148</v>
      </c>
      <c r="E122" s="8">
        <v>1</v>
      </c>
      <c r="F122" s="8">
        <v>3</v>
      </c>
      <c r="G122" s="8">
        <v>5</v>
      </c>
      <c r="H122" s="8">
        <v>2</v>
      </c>
      <c r="I122" s="8">
        <v>3</v>
      </c>
      <c r="J122" s="5">
        <v>270</v>
      </c>
      <c r="K122" s="4">
        <v>0</v>
      </c>
      <c r="L122" s="4">
        <f t="shared" si="42"/>
        <v>-1</v>
      </c>
      <c r="M122" s="5" t="s">
        <v>31</v>
      </c>
      <c r="N122" s="5">
        <f>K122*70</f>
        <v>0</v>
      </c>
      <c r="O122" s="8">
        <v>2</v>
      </c>
      <c r="P122" s="8">
        <v>4</v>
      </c>
      <c r="Q122" s="8">
        <v>6</v>
      </c>
      <c r="R122" s="8">
        <v>3</v>
      </c>
      <c r="S122" s="8">
        <v>6</v>
      </c>
      <c r="T122" s="15">
        <v>48</v>
      </c>
      <c r="U122" s="15">
        <v>3</v>
      </c>
      <c r="V122" s="15">
        <f t="shared" si="39"/>
        <v>1</v>
      </c>
      <c r="W122" s="15" t="s">
        <v>28</v>
      </c>
      <c r="X122" s="15">
        <f>U122*4</f>
        <v>12</v>
      </c>
      <c r="Y122" s="15">
        <f t="shared" si="44"/>
        <v>318</v>
      </c>
      <c r="Z122" s="15">
        <f t="shared" si="45"/>
        <v>12</v>
      </c>
      <c r="AA122" s="15"/>
      <c r="AB122" s="15">
        <f>Y122-Z122</f>
        <v>306</v>
      </c>
    </row>
    <row r="123" ht="14.25" spans="1:28">
      <c r="A123" s="2">
        <v>112</v>
      </c>
      <c r="B123" s="29">
        <v>107728</v>
      </c>
      <c r="C123" s="4" t="s">
        <v>139</v>
      </c>
      <c r="D123" s="43" t="s">
        <v>149</v>
      </c>
      <c r="E123" s="8">
        <v>1</v>
      </c>
      <c r="F123" s="8">
        <v>3</v>
      </c>
      <c r="G123" s="8">
        <v>5</v>
      </c>
      <c r="H123" s="8">
        <v>1</v>
      </c>
      <c r="I123" s="8">
        <v>1</v>
      </c>
      <c r="J123" s="4">
        <v>70</v>
      </c>
      <c r="K123" s="4">
        <v>0</v>
      </c>
      <c r="L123" s="4">
        <f t="shared" si="42"/>
        <v>-1</v>
      </c>
      <c r="M123" s="5" t="s">
        <v>31</v>
      </c>
      <c r="N123" s="5">
        <f>K123*70</f>
        <v>0</v>
      </c>
      <c r="O123" s="8">
        <v>2</v>
      </c>
      <c r="P123" s="8">
        <v>4</v>
      </c>
      <c r="Q123" s="8">
        <v>6</v>
      </c>
      <c r="R123" s="8">
        <v>2</v>
      </c>
      <c r="S123" s="8">
        <v>4</v>
      </c>
      <c r="T123" s="15">
        <v>24</v>
      </c>
      <c r="U123" s="15">
        <v>3</v>
      </c>
      <c r="V123" s="15">
        <f t="shared" si="39"/>
        <v>1</v>
      </c>
      <c r="W123" s="15" t="s">
        <v>28</v>
      </c>
      <c r="X123" s="15">
        <f>U123*4</f>
        <v>12</v>
      </c>
      <c r="Y123" s="15">
        <f t="shared" si="44"/>
        <v>94</v>
      </c>
      <c r="Z123" s="15">
        <f t="shared" si="45"/>
        <v>12</v>
      </c>
      <c r="AA123" s="15"/>
      <c r="AB123" s="15">
        <f>Y123-Z123</f>
        <v>82</v>
      </c>
    </row>
    <row r="124" s="45" customFormat="1" ht="14.25" spans="1:28">
      <c r="A124" s="53"/>
      <c r="B124" s="55"/>
      <c r="C124" s="54" t="s">
        <v>139</v>
      </c>
      <c r="D124" s="61"/>
      <c r="E124" s="54">
        <f t="shared" ref="E124:K124" si="47">SUM(E114:E123)</f>
        <v>10</v>
      </c>
      <c r="F124" s="54">
        <f t="shared" si="47"/>
        <v>30</v>
      </c>
      <c r="G124" s="54">
        <f t="shared" si="47"/>
        <v>50</v>
      </c>
      <c r="H124" s="54">
        <f t="shared" si="47"/>
        <v>19</v>
      </c>
      <c r="I124" s="54">
        <f t="shared" si="47"/>
        <v>28</v>
      </c>
      <c r="J124" s="54">
        <f t="shared" si="47"/>
        <v>2760</v>
      </c>
      <c r="K124" s="54">
        <f t="shared" si="47"/>
        <v>3</v>
      </c>
      <c r="L124" s="54">
        <f t="shared" ref="L124:AB124" si="48">SUM(L114:L123)</f>
        <v>-7</v>
      </c>
      <c r="M124" s="54">
        <f t="shared" si="48"/>
        <v>0</v>
      </c>
      <c r="N124" s="54">
        <f t="shared" si="48"/>
        <v>270</v>
      </c>
      <c r="O124" s="54">
        <f t="shared" si="48"/>
        <v>20</v>
      </c>
      <c r="P124" s="54">
        <f t="shared" si="48"/>
        <v>40</v>
      </c>
      <c r="Q124" s="54">
        <f t="shared" si="48"/>
        <v>60</v>
      </c>
      <c r="R124" s="54">
        <f t="shared" si="48"/>
        <v>29</v>
      </c>
      <c r="S124" s="54">
        <f t="shared" si="48"/>
        <v>58</v>
      </c>
      <c r="T124" s="54">
        <f t="shared" si="48"/>
        <v>456</v>
      </c>
      <c r="U124" s="54">
        <f t="shared" si="48"/>
        <v>46</v>
      </c>
      <c r="V124" s="54">
        <f t="shared" si="48"/>
        <v>26</v>
      </c>
      <c r="W124" s="54">
        <f t="shared" si="48"/>
        <v>0</v>
      </c>
      <c r="X124" s="54">
        <f t="shared" si="48"/>
        <v>308</v>
      </c>
      <c r="Y124" s="54">
        <f t="shared" si="48"/>
        <v>3216</v>
      </c>
      <c r="Z124" s="54">
        <f t="shared" si="48"/>
        <v>578</v>
      </c>
      <c r="AA124" s="54">
        <f t="shared" si="48"/>
        <v>48</v>
      </c>
      <c r="AB124" s="54">
        <f t="shared" si="48"/>
        <v>2686</v>
      </c>
    </row>
    <row r="125" spans="1:28">
      <c r="A125" s="15"/>
      <c r="B125" s="44"/>
      <c r="C125" s="44"/>
      <c r="D125" s="44" t="s">
        <v>8</v>
      </c>
      <c r="E125" s="44">
        <f t="shared" ref="E125:K125" si="49">E124+E113+E88+E57+E51+E46+E43+E21</f>
        <v>117</v>
      </c>
      <c r="F125" s="44">
        <f t="shared" si="49"/>
        <v>341</v>
      </c>
      <c r="G125" s="44">
        <f t="shared" si="49"/>
        <v>574</v>
      </c>
      <c r="H125" s="44">
        <f t="shared" si="49"/>
        <v>182</v>
      </c>
      <c r="I125" s="44">
        <f t="shared" si="49"/>
        <v>264</v>
      </c>
      <c r="J125" s="44">
        <f t="shared" si="49"/>
        <v>26480</v>
      </c>
      <c r="K125" s="44">
        <f t="shared" si="49"/>
        <v>36</v>
      </c>
      <c r="L125" s="44">
        <f t="shared" ref="L125:AB125" si="50">L124+L113+L88+L57+L51+L46+L43+L21</f>
        <v>-81</v>
      </c>
      <c r="M125" s="44">
        <f t="shared" si="50"/>
        <v>0</v>
      </c>
      <c r="N125" s="44">
        <f t="shared" si="50"/>
        <v>2700</v>
      </c>
      <c r="O125" s="44">
        <f t="shared" si="50"/>
        <v>447</v>
      </c>
      <c r="P125" s="44">
        <f t="shared" si="50"/>
        <v>733</v>
      </c>
      <c r="Q125" s="44">
        <f t="shared" si="50"/>
        <v>1004</v>
      </c>
      <c r="R125" s="44">
        <f t="shared" si="50"/>
        <v>311</v>
      </c>
      <c r="S125" s="44">
        <f t="shared" si="50"/>
        <v>936</v>
      </c>
      <c r="T125" s="44">
        <f t="shared" si="50"/>
        <v>7198</v>
      </c>
      <c r="U125" s="44">
        <f t="shared" si="50"/>
        <v>847</v>
      </c>
      <c r="V125" s="15">
        <f t="shared" si="39"/>
        <v>400</v>
      </c>
      <c r="W125" s="15" t="s">
        <v>35</v>
      </c>
      <c r="X125" s="15">
        <f>U125*6</f>
        <v>5082</v>
      </c>
      <c r="Y125" s="44">
        <f t="shared" si="50"/>
        <v>33678</v>
      </c>
      <c r="Z125" s="44">
        <f t="shared" si="50"/>
        <v>8536</v>
      </c>
      <c r="AA125" s="44">
        <f t="shared" si="50"/>
        <v>280</v>
      </c>
      <c r="AB125" s="44">
        <f t="shared" si="50"/>
        <v>25422</v>
      </c>
    </row>
    <row r="127" spans="27:27">
      <c r="AA127">
        <f>AB125-AA125</f>
        <v>25142</v>
      </c>
    </row>
  </sheetData>
  <mergeCells count="9">
    <mergeCell ref="B1:AB1"/>
    <mergeCell ref="A2:AB2"/>
    <mergeCell ref="E3:N3"/>
    <mergeCell ref="O3:T3"/>
    <mergeCell ref="Y3:AB3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A117"/>
  <sheetViews>
    <sheetView workbookViewId="0">
      <selection activeCell="C119" sqref="C119"/>
    </sheetView>
  </sheetViews>
  <sheetFormatPr defaultColWidth="9" defaultRowHeight="13.5"/>
  <cols>
    <col min="2" max="2" width="9" hidden="1" customWidth="1"/>
    <col min="3" max="3" width="14.625" customWidth="1"/>
    <col min="4" max="4" width="25.625" customWidth="1"/>
    <col min="5" max="10" width="9" hidden="1" customWidth="1"/>
    <col min="13" max="13" width="12.75" customWidth="1"/>
    <col min="14" max="14" width="12.625"/>
    <col min="15" max="21" width="9" hidden="1" customWidth="1"/>
    <col min="22" max="23" width="13.25" customWidth="1"/>
    <col min="24" max="25" width="9" hidden="1" customWidth="1"/>
    <col min="26" max="26" width="12.5" style="23" customWidth="1"/>
    <col min="27" max="27" width="12.625"/>
  </cols>
  <sheetData>
    <row r="1" ht="42" customHeight="1" spans="1:27">
      <c r="A1" s="24" t="s">
        <v>150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ht="14.25" spans="1:27">
      <c r="A2" s="7" t="s">
        <v>2</v>
      </c>
      <c r="B2" s="8" t="s">
        <v>3</v>
      </c>
      <c r="C2" s="8" t="s">
        <v>4</v>
      </c>
      <c r="D2" s="8" t="s">
        <v>5</v>
      </c>
      <c r="E2" s="25" t="s">
        <v>6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31" t="s">
        <v>7</v>
      </c>
      <c r="Q2" s="31"/>
      <c r="R2" s="31"/>
      <c r="S2" s="31"/>
      <c r="T2" s="31"/>
      <c r="U2" s="31"/>
      <c r="V2" s="31"/>
      <c r="W2" s="31"/>
      <c r="X2" s="31"/>
      <c r="Y2" s="40"/>
      <c r="Z2" s="40"/>
      <c r="AA2" s="40"/>
    </row>
    <row r="3" ht="40.5" spans="1:27">
      <c r="A3" s="7"/>
      <c r="B3" s="8"/>
      <c r="C3" s="8"/>
      <c r="D3" s="8"/>
      <c r="E3" s="26" t="s">
        <v>151</v>
      </c>
      <c r="F3" s="26" t="s">
        <v>152</v>
      </c>
      <c r="G3" s="26" t="s">
        <v>153</v>
      </c>
      <c r="H3" s="26" t="s">
        <v>152</v>
      </c>
      <c r="I3" s="26" t="s">
        <v>154</v>
      </c>
      <c r="J3" s="26" t="s">
        <v>152</v>
      </c>
      <c r="K3" s="26" t="s">
        <v>12</v>
      </c>
      <c r="L3" s="26" t="s">
        <v>13</v>
      </c>
      <c r="M3" s="32" t="s">
        <v>155</v>
      </c>
      <c r="N3" s="26" t="s">
        <v>156</v>
      </c>
      <c r="O3" s="26" t="s">
        <v>157</v>
      </c>
      <c r="P3" s="33" t="s">
        <v>28</v>
      </c>
      <c r="Q3" s="33" t="s">
        <v>152</v>
      </c>
      <c r="R3" s="33" t="s">
        <v>35</v>
      </c>
      <c r="S3" s="33" t="s">
        <v>152</v>
      </c>
      <c r="T3" s="33" t="s">
        <v>29</v>
      </c>
      <c r="U3" s="33" t="s">
        <v>152</v>
      </c>
      <c r="V3" s="33" t="s">
        <v>12</v>
      </c>
      <c r="W3" s="33" t="s">
        <v>13</v>
      </c>
      <c r="X3" s="40" t="s">
        <v>157</v>
      </c>
      <c r="Y3" s="40" t="s">
        <v>8</v>
      </c>
      <c r="Z3" s="41" t="s">
        <v>155</v>
      </c>
      <c r="AA3" s="40" t="s">
        <v>156</v>
      </c>
    </row>
    <row r="4" hidden="1" spans="1:27">
      <c r="A4" s="2">
        <v>1</v>
      </c>
      <c r="B4" s="4">
        <v>754</v>
      </c>
      <c r="C4" s="4" t="s">
        <v>26</v>
      </c>
      <c r="D4" s="4" t="s">
        <v>27</v>
      </c>
      <c r="E4" s="27">
        <v>1</v>
      </c>
      <c r="F4" s="27">
        <v>70</v>
      </c>
      <c r="G4" s="27">
        <v>3</v>
      </c>
      <c r="H4" s="27">
        <v>90</v>
      </c>
      <c r="I4" s="27">
        <v>5</v>
      </c>
      <c r="J4" s="27">
        <v>120</v>
      </c>
      <c r="K4" s="4">
        <v>1</v>
      </c>
      <c r="L4" s="4">
        <v>1</v>
      </c>
      <c r="M4" s="4">
        <v>0</v>
      </c>
      <c r="N4" s="34">
        <f>M4/L4</f>
        <v>0</v>
      </c>
      <c r="O4" s="4">
        <f t="shared" ref="O4:O8" si="0">L4*F4</f>
        <v>70</v>
      </c>
      <c r="P4" s="35">
        <v>2</v>
      </c>
      <c r="Q4" s="35">
        <v>4</v>
      </c>
      <c r="R4" s="35">
        <v>4</v>
      </c>
      <c r="S4" s="35">
        <v>6</v>
      </c>
      <c r="T4" s="35">
        <v>6</v>
      </c>
      <c r="U4" s="35">
        <v>8</v>
      </c>
      <c r="V4" s="4">
        <v>3</v>
      </c>
      <c r="W4" s="4">
        <v>6</v>
      </c>
      <c r="X4" s="15">
        <f t="shared" ref="X4:X23" si="1">W4*U4</f>
        <v>48</v>
      </c>
      <c r="Y4" s="15">
        <f t="shared" ref="Y4:Y67" si="2">O4+X4</f>
        <v>118</v>
      </c>
      <c r="Z4" s="15">
        <v>5</v>
      </c>
      <c r="AA4" s="42">
        <f>Z4/W4</f>
        <v>0.833333333333333</v>
      </c>
    </row>
    <row r="5" hidden="1" spans="1:27">
      <c r="A5" s="2">
        <v>2</v>
      </c>
      <c r="B5" s="4">
        <v>52</v>
      </c>
      <c r="C5" s="4" t="s">
        <v>26</v>
      </c>
      <c r="D5" s="4" t="s">
        <v>30</v>
      </c>
      <c r="E5" s="27">
        <v>1</v>
      </c>
      <c r="F5" s="27">
        <v>70</v>
      </c>
      <c r="G5" s="27">
        <v>3</v>
      </c>
      <c r="H5" s="27">
        <v>90</v>
      </c>
      <c r="I5" s="27">
        <v>5</v>
      </c>
      <c r="J5" s="27">
        <v>120</v>
      </c>
      <c r="K5" s="4">
        <v>2</v>
      </c>
      <c r="L5" s="36">
        <v>3</v>
      </c>
      <c r="M5" s="4">
        <v>0</v>
      </c>
      <c r="N5" s="34">
        <f t="shared" ref="N5:N36" si="3">M5/L5</f>
        <v>0</v>
      </c>
      <c r="O5" s="5">
        <f>L5*H5</f>
        <v>270</v>
      </c>
      <c r="P5" s="35">
        <v>2</v>
      </c>
      <c r="Q5" s="35">
        <v>4</v>
      </c>
      <c r="R5" s="35">
        <v>4</v>
      </c>
      <c r="S5" s="35">
        <v>6</v>
      </c>
      <c r="T5" s="35">
        <v>6</v>
      </c>
      <c r="U5" s="35">
        <v>8</v>
      </c>
      <c r="V5" s="4">
        <v>3</v>
      </c>
      <c r="W5" s="4">
        <v>6</v>
      </c>
      <c r="X5" s="15">
        <f t="shared" si="1"/>
        <v>48</v>
      </c>
      <c r="Y5" s="15">
        <f t="shared" si="2"/>
        <v>318</v>
      </c>
      <c r="Z5" s="15">
        <v>0</v>
      </c>
      <c r="AA5" s="42">
        <f t="shared" ref="AA5:AA36" si="4">Z5/W5</f>
        <v>0</v>
      </c>
    </row>
    <row r="6" hidden="1" spans="1:27">
      <c r="A6" s="2">
        <v>3</v>
      </c>
      <c r="B6" s="4">
        <v>329</v>
      </c>
      <c r="C6" s="4" t="s">
        <v>26</v>
      </c>
      <c r="D6" s="4" t="s">
        <v>32</v>
      </c>
      <c r="E6" s="27">
        <v>1</v>
      </c>
      <c r="F6" s="27">
        <v>70</v>
      </c>
      <c r="G6" s="27">
        <v>3</v>
      </c>
      <c r="H6" s="27">
        <v>90</v>
      </c>
      <c r="I6" s="27">
        <v>5</v>
      </c>
      <c r="J6" s="27">
        <v>120</v>
      </c>
      <c r="K6" s="4">
        <v>2</v>
      </c>
      <c r="L6" s="4">
        <v>3</v>
      </c>
      <c r="M6" s="4">
        <v>0</v>
      </c>
      <c r="N6" s="34">
        <f t="shared" si="3"/>
        <v>0</v>
      </c>
      <c r="O6" s="5">
        <f>L6*H6</f>
        <v>270</v>
      </c>
      <c r="P6" s="35">
        <v>2</v>
      </c>
      <c r="Q6" s="35">
        <v>4</v>
      </c>
      <c r="R6" s="35">
        <v>4</v>
      </c>
      <c r="S6" s="35">
        <v>6</v>
      </c>
      <c r="T6" s="35">
        <v>6</v>
      </c>
      <c r="U6" s="35">
        <v>8</v>
      </c>
      <c r="V6" s="4">
        <v>3</v>
      </c>
      <c r="W6" s="4">
        <v>6</v>
      </c>
      <c r="X6" s="15">
        <f t="shared" si="1"/>
        <v>48</v>
      </c>
      <c r="Y6" s="15">
        <f t="shared" si="2"/>
        <v>318</v>
      </c>
      <c r="Z6" s="15">
        <v>2</v>
      </c>
      <c r="AA6" s="42">
        <f t="shared" si="4"/>
        <v>0.333333333333333</v>
      </c>
    </row>
    <row r="7" hidden="1" spans="1:27">
      <c r="A7" s="2">
        <v>4</v>
      </c>
      <c r="B7" s="4">
        <v>587</v>
      </c>
      <c r="C7" s="4" t="s">
        <v>26</v>
      </c>
      <c r="D7" s="4" t="s">
        <v>33</v>
      </c>
      <c r="E7" s="27">
        <v>1</v>
      </c>
      <c r="F7" s="27">
        <v>70</v>
      </c>
      <c r="G7" s="27">
        <v>3</v>
      </c>
      <c r="H7" s="27">
        <v>90</v>
      </c>
      <c r="I7" s="27">
        <v>5</v>
      </c>
      <c r="J7" s="27">
        <v>120</v>
      </c>
      <c r="K7" s="4">
        <v>1</v>
      </c>
      <c r="L7" s="4">
        <v>1</v>
      </c>
      <c r="M7" s="4">
        <v>1</v>
      </c>
      <c r="N7" s="34">
        <f t="shared" si="3"/>
        <v>1</v>
      </c>
      <c r="O7" s="4">
        <f t="shared" si="0"/>
        <v>70</v>
      </c>
      <c r="P7" s="35">
        <v>2</v>
      </c>
      <c r="Q7" s="35">
        <v>4</v>
      </c>
      <c r="R7" s="35">
        <v>4</v>
      </c>
      <c r="S7" s="35">
        <v>6</v>
      </c>
      <c r="T7" s="35">
        <v>6</v>
      </c>
      <c r="U7" s="35">
        <v>8</v>
      </c>
      <c r="V7" s="4">
        <v>3</v>
      </c>
      <c r="W7" s="4">
        <v>6</v>
      </c>
      <c r="X7" s="15">
        <f t="shared" si="1"/>
        <v>48</v>
      </c>
      <c r="Y7" s="15">
        <f t="shared" si="2"/>
        <v>118</v>
      </c>
      <c r="Z7" s="15">
        <v>4</v>
      </c>
      <c r="AA7" s="42">
        <f t="shared" si="4"/>
        <v>0.666666666666667</v>
      </c>
    </row>
    <row r="8" hidden="1" spans="1:27">
      <c r="A8" s="2">
        <v>5</v>
      </c>
      <c r="B8" s="4">
        <v>710</v>
      </c>
      <c r="C8" s="4" t="s">
        <v>26</v>
      </c>
      <c r="D8" s="4" t="s">
        <v>34</v>
      </c>
      <c r="E8" s="27">
        <v>1</v>
      </c>
      <c r="F8" s="27">
        <v>70</v>
      </c>
      <c r="G8" s="27">
        <v>3</v>
      </c>
      <c r="H8" s="27">
        <v>90</v>
      </c>
      <c r="I8" s="27">
        <v>5</v>
      </c>
      <c r="J8" s="27">
        <v>120</v>
      </c>
      <c r="K8" s="4">
        <v>1</v>
      </c>
      <c r="L8" s="4">
        <v>1</v>
      </c>
      <c r="M8" s="4">
        <v>0</v>
      </c>
      <c r="N8" s="34">
        <f t="shared" si="3"/>
        <v>0</v>
      </c>
      <c r="O8" s="4">
        <f t="shared" si="0"/>
        <v>70</v>
      </c>
      <c r="P8" s="35">
        <v>2</v>
      </c>
      <c r="Q8" s="35">
        <v>4</v>
      </c>
      <c r="R8" s="35">
        <v>4</v>
      </c>
      <c r="S8" s="35">
        <v>6</v>
      </c>
      <c r="T8" s="35">
        <v>6</v>
      </c>
      <c r="U8" s="35">
        <v>8</v>
      </c>
      <c r="V8" s="4">
        <v>3</v>
      </c>
      <c r="W8" s="4">
        <v>6</v>
      </c>
      <c r="X8" s="15">
        <f t="shared" si="1"/>
        <v>48</v>
      </c>
      <c r="Y8" s="15">
        <f t="shared" si="2"/>
        <v>118</v>
      </c>
      <c r="Z8" s="15">
        <v>1</v>
      </c>
      <c r="AA8" s="42">
        <f t="shared" si="4"/>
        <v>0.166666666666667</v>
      </c>
    </row>
    <row r="9" hidden="1" spans="1:27">
      <c r="A9" s="2">
        <v>6</v>
      </c>
      <c r="B9" s="4">
        <v>351</v>
      </c>
      <c r="C9" s="4" t="s">
        <v>26</v>
      </c>
      <c r="D9" s="4" t="s">
        <v>36</v>
      </c>
      <c r="E9" s="27">
        <v>1</v>
      </c>
      <c r="F9" s="27">
        <v>70</v>
      </c>
      <c r="G9" s="27">
        <v>3</v>
      </c>
      <c r="H9" s="27">
        <v>90</v>
      </c>
      <c r="I9" s="27">
        <v>5</v>
      </c>
      <c r="J9" s="27">
        <v>120</v>
      </c>
      <c r="K9" s="4">
        <v>3</v>
      </c>
      <c r="L9" s="4">
        <v>5</v>
      </c>
      <c r="M9" s="4">
        <v>0</v>
      </c>
      <c r="N9" s="34">
        <f t="shared" si="3"/>
        <v>0</v>
      </c>
      <c r="O9" s="4">
        <f>L9*J9</f>
        <v>600</v>
      </c>
      <c r="P9" s="35">
        <v>2</v>
      </c>
      <c r="Q9" s="35">
        <v>4</v>
      </c>
      <c r="R9" s="35">
        <v>4</v>
      </c>
      <c r="S9" s="35">
        <v>6</v>
      </c>
      <c r="T9" s="35">
        <v>6</v>
      </c>
      <c r="U9" s="35">
        <v>8</v>
      </c>
      <c r="V9" s="4">
        <v>3</v>
      </c>
      <c r="W9" s="4">
        <v>6</v>
      </c>
      <c r="X9" s="15">
        <f t="shared" si="1"/>
        <v>48</v>
      </c>
      <c r="Y9" s="15">
        <f t="shared" si="2"/>
        <v>648</v>
      </c>
      <c r="Z9" s="15">
        <v>2</v>
      </c>
      <c r="AA9" s="42">
        <f t="shared" si="4"/>
        <v>0.333333333333333</v>
      </c>
    </row>
    <row r="10" hidden="1" spans="1:27">
      <c r="A10" s="2">
        <v>7</v>
      </c>
      <c r="B10" s="4">
        <v>101453</v>
      </c>
      <c r="C10" s="4" t="s">
        <v>26</v>
      </c>
      <c r="D10" s="4" t="s">
        <v>37</v>
      </c>
      <c r="E10" s="27">
        <v>1</v>
      </c>
      <c r="F10" s="27">
        <v>70</v>
      </c>
      <c r="G10" s="27">
        <v>3</v>
      </c>
      <c r="H10" s="27">
        <v>90</v>
      </c>
      <c r="I10" s="27">
        <v>5</v>
      </c>
      <c r="J10" s="27">
        <v>120</v>
      </c>
      <c r="K10" s="4">
        <v>1</v>
      </c>
      <c r="L10" s="4">
        <v>1</v>
      </c>
      <c r="M10" s="4">
        <v>0</v>
      </c>
      <c r="N10" s="34">
        <f t="shared" si="3"/>
        <v>0</v>
      </c>
      <c r="O10" s="4">
        <f t="shared" ref="O10:O14" si="5">L10*F10</f>
        <v>70</v>
      </c>
      <c r="P10" s="35">
        <v>2</v>
      </c>
      <c r="Q10" s="35">
        <v>4</v>
      </c>
      <c r="R10" s="35">
        <v>4</v>
      </c>
      <c r="S10" s="35">
        <v>6</v>
      </c>
      <c r="T10" s="35">
        <v>6</v>
      </c>
      <c r="U10" s="35">
        <v>8</v>
      </c>
      <c r="V10" s="4">
        <v>3</v>
      </c>
      <c r="W10" s="4">
        <v>6</v>
      </c>
      <c r="X10" s="15">
        <f t="shared" si="1"/>
        <v>48</v>
      </c>
      <c r="Y10" s="15">
        <f t="shared" si="2"/>
        <v>118</v>
      </c>
      <c r="Z10" s="15">
        <v>0</v>
      </c>
      <c r="AA10" s="42">
        <f t="shared" si="4"/>
        <v>0</v>
      </c>
    </row>
    <row r="11" hidden="1" spans="1:27">
      <c r="A11" s="2">
        <v>8</v>
      </c>
      <c r="B11" s="4">
        <v>738</v>
      </c>
      <c r="C11" s="4" t="s">
        <v>26</v>
      </c>
      <c r="D11" s="4" t="s">
        <v>38</v>
      </c>
      <c r="E11" s="27">
        <v>1</v>
      </c>
      <c r="F11" s="27">
        <v>70</v>
      </c>
      <c r="G11" s="27">
        <v>3</v>
      </c>
      <c r="H11" s="27">
        <v>90</v>
      </c>
      <c r="I11" s="27">
        <v>5</v>
      </c>
      <c r="J11" s="27">
        <v>120</v>
      </c>
      <c r="K11" s="4">
        <v>2</v>
      </c>
      <c r="L11" s="4">
        <v>3</v>
      </c>
      <c r="M11" s="4">
        <v>0</v>
      </c>
      <c r="N11" s="34">
        <f t="shared" si="3"/>
        <v>0</v>
      </c>
      <c r="O11" s="5">
        <f t="shared" ref="O11:O15" si="6">L11*H11</f>
        <v>270</v>
      </c>
      <c r="P11" s="35">
        <v>2</v>
      </c>
      <c r="Q11" s="35">
        <v>4</v>
      </c>
      <c r="R11" s="35">
        <v>4</v>
      </c>
      <c r="S11" s="35">
        <v>6</v>
      </c>
      <c r="T11" s="35">
        <v>6</v>
      </c>
      <c r="U11" s="35">
        <v>8</v>
      </c>
      <c r="V11" s="4">
        <v>3</v>
      </c>
      <c r="W11" s="4">
        <v>6</v>
      </c>
      <c r="X11" s="15">
        <f t="shared" si="1"/>
        <v>48</v>
      </c>
      <c r="Y11" s="15">
        <f t="shared" si="2"/>
        <v>318</v>
      </c>
      <c r="Z11" s="15">
        <v>0</v>
      </c>
      <c r="AA11" s="42">
        <f t="shared" si="4"/>
        <v>0</v>
      </c>
    </row>
    <row r="12" hidden="1" spans="1:27">
      <c r="A12" s="2">
        <v>9</v>
      </c>
      <c r="B12" s="4">
        <v>367</v>
      </c>
      <c r="C12" s="4" t="s">
        <v>26</v>
      </c>
      <c r="D12" s="4" t="s">
        <v>39</v>
      </c>
      <c r="E12" s="27">
        <v>1</v>
      </c>
      <c r="F12" s="27">
        <v>70</v>
      </c>
      <c r="G12" s="27">
        <v>3</v>
      </c>
      <c r="H12" s="27">
        <v>90</v>
      </c>
      <c r="I12" s="27">
        <v>5</v>
      </c>
      <c r="J12" s="27">
        <v>120</v>
      </c>
      <c r="K12" s="4">
        <v>1</v>
      </c>
      <c r="L12" s="4">
        <v>1</v>
      </c>
      <c r="M12" s="4">
        <v>0</v>
      </c>
      <c r="N12" s="34">
        <f t="shared" si="3"/>
        <v>0</v>
      </c>
      <c r="O12" s="4">
        <f t="shared" si="5"/>
        <v>70</v>
      </c>
      <c r="P12" s="35">
        <v>2</v>
      </c>
      <c r="Q12" s="35">
        <v>4</v>
      </c>
      <c r="R12" s="35">
        <v>4</v>
      </c>
      <c r="S12" s="35">
        <v>6</v>
      </c>
      <c r="T12" s="35">
        <v>6</v>
      </c>
      <c r="U12" s="35">
        <v>8</v>
      </c>
      <c r="V12" s="4">
        <v>3</v>
      </c>
      <c r="W12" s="4">
        <v>6</v>
      </c>
      <c r="X12" s="15">
        <f t="shared" si="1"/>
        <v>48</v>
      </c>
      <c r="Y12" s="15">
        <f t="shared" si="2"/>
        <v>118</v>
      </c>
      <c r="Z12" s="15">
        <v>4</v>
      </c>
      <c r="AA12" s="42">
        <f t="shared" si="4"/>
        <v>0.666666666666667</v>
      </c>
    </row>
    <row r="13" hidden="1" spans="1:27">
      <c r="A13" s="2">
        <v>10</v>
      </c>
      <c r="B13" s="4">
        <v>54</v>
      </c>
      <c r="C13" s="4" t="s">
        <v>26</v>
      </c>
      <c r="D13" s="4" t="s">
        <v>40</v>
      </c>
      <c r="E13" s="27">
        <v>1</v>
      </c>
      <c r="F13" s="27">
        <v>70</v>
      </c>
      <c r="G13" s="27">
        <v>3</v>
      </c>
      <c r="H13" s="27">
        <v>90</v>
      </c>
      <c r="I13" s="27">
        <v>5</v>
      </c>
      <c r="J13" s="27">
        <v>120</v>
      </c>
      <c r="K13" s="4">
        <v>2</v>
      </c>
      <c r="L13" s="4">
        <v>3</v>
      </c>
      <c r="M13" s="4">
        <v>0</v>
      </c>
      <c r="N13" s="34">
        <f t="shared" si="3"/>
        <v>0</v>
      </c>
      <c r="O13" s="5">
        <f t="shared" si="6"/>
        <v>270</v>
      </c>
      <c r="P13" s="35">
        <v>2</v>
      </c>
      <c r="Q13" s="35">
        <v>4</v>
      </c>
      <c r="R13" s="35">
        <v>4</v>
      </c>
      <c r="S13" s="35">
        <v>6</v>
      </c>
      <c r="T13" s="35">
        <v>6</v>
      </c>
      <c r="U13" s="35">
        <v>8</v>
      </c>
      <c r="V13" s="4">
        <v>3</v>
      </c>
      <c r="W13" s="4">
        <v>6</v>
      </c>
      <c r="X13" s="15">
        <f t="shared" si="1"/>
        <v>48</v>
      </c>
      <c r="Y13" s="15">
        <f t="shared" si="2"/>
        <v>318</v>
      </c>
      <c r="Z13" s="15">
        <v>7</v>
      </c>
      <c r="AA13" s="42">
        <f t="shared" si="4"/>
        <v>1.16666666666667</v>
      </c>
    </row>
    <row r="14" hidden="1" spans="1:27">
      <c r="A14" s="2">
        <v>11</v>
      </c>
      <c r="B14" s="4">
        <v>713</v>
      </c>
      <c r="C14" s="4" t="s">
        <v>26</v>
      </c>
      <c r="D14" s="4" t="s">
        <v>41</v>
      </c>
      <c r="E14" s="27">
        <v>1</v>
      </c>
      <c r="F14" s="27">
        <v>70</v>
      </c>
      <c r="G14" s="27">
        <v>3</v>
      </c>
      <c r="H14" s="27">
        <v>90</v>
      </c>
      <c r="I14" s="27">
        <v>5</v>
      </c>
      <c r="J14" s="27">
        <v>120</v>
      </c>
      <c r="K14" s="4">
        <v>1</v>
      </c>
      <c r="L14" s="4">
        <v>1</v>
      </c>
      <c r="M14" s="4">
        <v>0</v>
      </c>
      <c r="N14" s="34">
        <f t="shared" si="3"/>
        <v>0</v>
      </c>
      <c r="O14" s="4">
        <f t="shared" si="5"/>
        <v>70</v>
      </c>
      <c r="P14" s="35">
        <v>2</v>
      </c>
      <c r="Q14" s="35">
        <v>4</v>
      </c>
      <c r="R14" s="35">
        <v>4</v>
      </c>
      <c r="S14" s="35">
        <v>6</v>
      </c>
      <c r="T14" s="35">
        <v>6</v>
      </c>
      <c r="U14" s="35">
        <v>8</v>
      </c>
      <c r="V14" s="4">
        <v>3</v>
      </c>
      <c r="W14" s="4">
        <v>6</v>
      </c>
      <c r="X14" s="15">
        <f t="shared" si="1"/>
        <v>48</v>
      </c>
      <c r="Y14" s="15">
        <f t="shared" si="2"/>
        <v>118</v>
      </c>
      <c r="Z14" s="15">
        <v>0</v>
      </c>
      <c r="AA14" s="42">
        <f t="shared" si="4"/>
        <v>0</v>
      </c>
    </row>
    <row r="15" hidden="1" spans="1:27">
      <c r="A15" s="2">
        <v>12</v>
      </c>
      <c r="B15" s="4">
        <v>706</v>
      </c>
      <c r="C15" s="4" t="s">
        <v>26</v>
      </c>
      <c r="D15" s="4" t="s">
        <v>42</v>
      </c>
      <c r="E15" s="27">
        <v>1</v>
      </c>
      <c r="F15" s="27">
        <v>70</v>
      </c>
      <c r="G15" s="27">
        <v>3</v>
      </c>
      <c r="H15" s="27">
        <v>90</v>
      </c>
      <c r="I15" s="27">
        <v>5</v>
      </c>
      <c r="J15" s="27">
        <v>120</v>
      </c>
      <c r="K15" s="4">
        <v>2</v>
      </c>
      <c r="L15" s="4">
        <v>3</v>
      </c>
      <c r="M15" s="4">
        <v>0</v>
      </c>
      <c r="N15" s="34">
        <f t="shared" si="3"/>
        <v>0</v>
      </c>
      <c r="O15" s="5">
        <f t="shared" si="6"/>
        <v>270</v>
      </c>
      <c r="P15" s="35">
        <v>2</v>
      </c>
      <c r="Q15" s="35">
        <v>4</v>
      </c>
      <c r="R15" s="35">
        <v>4</v>
      </c>
      <c r="S15" s="35">
        <v>6</v>
      </c>
      <c r="T15" s="35">
        <v>6</v>
      </c>
      <c r="U15" s="35">
        <v>8</v>
      </c>
      <c r="V15" s="4">
        <v>3</v>
      </c>
      <c r="W15" s="4">
        <v>6</v>
      </c>
      <c r="X15" s="15">
        <f t="shared" si="1"/>
        <v>48</v>
      </c>
      <c r="Y15" s="15">
        <f t="shared" si="2"/>
        <v>318</v>
      </c>
      <c r="Z15" s="15">
        <v>1</v>
      </c>
      <c r="AA15" s="42">
        <f t="shared" si="4"/>
        <v>0.166666666666667</v>
      </c>
    </row>
    <row r="16" hidden="1" spans="1:27">
      <c r="A16" s="2">
        <v>13</v>
      </c>
      <c r="B16" s="4">
        <v>704</v>
      </c>
      <c r="C16" s="4" t="s">
        <v>26</v>
      </c>
      <c r="D16" s="4" t="s">
        <v>43</v>
      </c>
      <c r="E16" s="27">
        <v>1</v>
      </c>
      <c r="F16" s="27">
        <v>70</v>
      </c>
      <c r="G16" s="27">
        <v>3</v>
      </c>
      <c r="H16" s="27">
        <v>90</v>
      </c>
      <c r="I16" s="27">
        <v>5</v>
      </c>
      <c r="J16" s="27">
        <v>120</v>
      </c>
      <c r="K16" s="4">
        <v>3</v>
      </c>
      <c r="L16" s="4">
        <v>5</v>
      </c>
      <c r="M16" s="4">
        <v>2</v>
      </c>
      <c r="N16" s="34">
        <f t="shared" si="3"/>
        <v>0.4</v>
      </c>
      <c r="O16" s="4">
        <f t="shared" ref="O16:O21" si="7">L16*J16</f>
        <v>600</v>
      </c>
      <c r="P16" s="35">
        <v>5</v>
      </c>
      <c r="Q16" s="35">
        <v>4</v>
      </c>
      <c r="R16" s="35">
        <v>8</v>
      </c>
      <c r="S16" s="35">
        <v>6</v>
      </c>
      <c r="T16" s="35">
        <v>10</v>
      </c>
      <c r="U16" s="35">
        <v>8</v>
      </c>
      <c r="V16" s="4">
        <v>3</v>
      </c>
      <c r="W16" s="4">
        <v>10</v>
      </c>
      <c r="X16" s="15">
        <f t="shared" si="1"/>
        <v>80</v>
      </c>
      <c r="Y16" s="15">
        <f t="shared" si="2"/>
        <v>680</v>
      </c>
      <c r="Z16" s="15">
        <v>6</v>
      </c>
      <c r="AA16" s="42">
        <f t="shared" si="4"/>
        <v>0.6</v>
      </c>
    </row>
    <row r="17" hidden="1" spans="1:27">
      <c r="A17" s="2">
        <v>14</v>
      </c>
      <c r="B17" s="4">
        <v>56</v>
      </c>
      <c r="C17" s="4" t="s">
        <v>26</v>
      </c>
      <c r="D17" s="4" t="s">
        <v>44</v>
      </c>
      <c r="E17" s="27">
        <v>1</v>
      </c>
      <c r="F17" s="27">
        <v>70</v>
      </c>
      <c r="G17" s="27">
        <v>3</v>
      </c>
      <c r="H17" s="27">
        <v>90</v>
      </c>
      <c r="I17" s="27">
        <v>5</v>
      </c>
      <c r="J17" s="27">
        <v>120</v>
      </c>
      <c r="K17" s="4">
        <v>1</v>
      </c>
      <c r="L17" s="4">
        <v>1</v>
      </c>
      <c r="M17" s="4">
        <v>0</v>
      </c>
      <c r="N17" s="34">
        <f t="shared" si="3"/>
        <v>0</v>
      </c>
      <c r="O17" s="4">
        <f>L17*F17</f>
        <v>70</v>
      </c>
      <c r="P17" s="35">
        <v>2</v>
      </c>
      <c r="Q17" s="35">
        <v>4</v>
      </c>
      <c r="R17" s="35">
        <v>4</v>
      </c>
      <c r="S17" s="35">
        <v>6</v>
      </c>
      <c r="T17" s="35">
        <v>6</v>
      </c>
      <c r="U17" s="35">
        <v>8</v>
      </c>
      <c r="V17" s="4">
        <v>3</v>
      </c>
      <c r="W17" s="4">
        <v>6</v>
      </c>
      <c r="X17" s="15">
        <f t="shared" si="1"/>
        <v>48</v>
      </c>
      <c r="Y17" s="15">
        <f t="shared" si="2"/>
        <v>118</v>
      </c>
      <c r="Z17" s="15">
        <v>1</v>
      </c>
      <c r="AA17" s="42">
        <f t="shared" si="4"/>
        <v>0.166666666666667</v>
      </c>
    </row>
    <row r="18" hidden="1" spans="1:27">
      <c r="A18" s="2">
        <v>15</v>
      </c>
      <c r="B18" s="4">
        <v>104838</v>
      </c>
      <c r="C18" s="4" t="s">
        <v>26</v>
      </c>
      <c r="D18" s="4" t="s">
        <v>45</v>
      </c>
      <c r="E18" s="27">
        <v>1</v>
      </c>
      <c r="F18" s="27">
        <v>70</v>
      </c>
      <c r="G18" s="27">
        <v>3</v>
      </c>
      <c r="H18" s="27">
        <v>90</v>
      </c>
      <c r="I18" s="27">
        <v>5</v>
      </c>
      <c r="J18" s="27">
        <v>120</v>
      </c>
      <c r="K18" s="4">
        <v>2</v>
      </c>
      <c r="L18" s="4">
        <v>3</v>
      </c>
      <c r="M18" s="4">
        <v>0</v>
      </c>
      <c r="N18" s="34">
        <f t="shared" si="3"/>
        <v>0</v>
      </c>
      <c r="O18" s="5">
        <f>L18*H18</f>
        <v>270</v>
      </c>
      <c r="P18" s="35">
        <v>2</v>
      </c>
      <c r="Q18" s="35">
        <v>4</v>
      </c>
      <c r="R18" s="35">
        <v>4</v>
      </c>
      <c r="S18" s="35">
        <v>6</v>
      </c>
      <c r="T18" s="35">
        <v>6</v>
      </c>
      <c r="U18" s="35">
        <v>8</v>
      </c>
      <c r="V18" s="4">
        <v>3</v>
      </c>
      <c r="W18" s="4">
        <v>6</v>
      </c>
      <c r="X18" s="15">
        <f t="shared" si="1"/>
        <v>48</v>
      </c>
      <c r="Y18" s="15">
        <f t="shared" si="2"/>
        <v>318</v>
      </c>
      <c r="Z18" s="15">
        <v>3</v>
      </c>
      <c r="AA18" s="42">
        <f t="shared" si="4"/>
        <v>0.5</v>
      </c>
    </row>
    <row r="19" hidden="1" spans="1:27">
      <c r="A19" s="2">
        <v>16</v>
      </c>
      <c r="B19" s="4">
        <v>104428</v>
      </c>
      <c r="C19" s="4" t="s">
        <v>26</v>
      </c>
      <c r="D19" s="4" t="s">
        <v>46</v>
      </c>
      <c r="E19" s="27">
        <v>1</v>
      </c>
      <c r="F19" s="27">
        <v>70</v>
      </c>
      <c r="G19" s="27">
        <v>3</v>
      </c>
      <c r="H19" s="27">
        <v>90</v>
      </c>
      <c r="I19" s="27">
        <v>5</v>
      </c>
      <c r="J19" s="27">
        <v>120</v>
      </c>
      <c r="K19" s="4">
        <v>2</v>
      </c>
      <c r="L19" s="4">
        <v>3</v>
      </c>
      <c r="M19" s="4">
        <v>1</v>
      </c>
      <c r="N19" s="34">
        <f t="shared" si="3"/>
        <v>0.333333333333333</v>
      </c>
      <c r="O19" s="5">
        <f>L19*H19</f>
        <v>270</v>
      </c>
      <c r="P19" s="35">
        <v>2</v>
      </c>
      <c r="Q19" s="35">
        <v>4</v>
      </c>
      <c r="R19" s="35">
        <v>4</v>
      </c>
      <c r="S19" s="35">
        <v>6</v>
      </c>
      <c r="T19" s="35">
        <v>6</v>
      </c>
      <c r="U19" s="35">
        <v>8</v>
      </c>
      <c r="V19" s="4">
        <v>3</v>
      </c>
      <c r="W19" s="4">
        <v>6</v>
      </c>
      <c r="X19" s="15">
        <f t="shared" si="1"/>
        <v>48</v>
      </c>
      <c r="Y19" s="15">
        <f t="shared" si="2"/>
        <v>318</v>
      </c>
      <c r="Z19" s="15">
        <v>5</v>
      </c>
      <c r="AA19" s="42">
        <f t="shared" si="4"/>
        <v>0.833333333333333</v>
      </c>
    </row>
    <row r="20" hidden="1" spans="1:27">
      <c r="A20" s="2">
        <v>17</v>
      </c>
      <c r="B20" s="8">
        <v>337</v>
      </c>
      <c r="C20" s="4" t="s">
        <v>47</v>
      </c>
      <c r="D20" s="8" t="s">
        <v>48</v>
      </c>
      <c r="E20" s="28">
        <v>2</v>
      </c>
      <c r="F20" s="28">
        <v>70</v>
      </c>
      <c r="G20" s="28">
        <v>4</v>
      </c>
      <c r="H20" s="28">
        <v>90</v>
      </c>
      <c r="I20" s="28">
        <v>8</v>
      </c>
      <c r="J20" s="28">
        <v>120</v>
      </c>
      <c r="K20" s="8">
        <v>3</v>
      </c>
      <c r="L20" s="8">
        <v>8</v>
      </c>
      <c r="M20" s="4">
        <v>2</v>
      </c>
      <c r="N20" s="34">
        <f t="shared" si="3"/>
        <v>0.25</v>
      </c>
      <c r="O20" s="4">
        <f t="shared" si="7"/>
        <v>960</v>
      </c>
      <c r="P20" s="37">
        <v>15</v>
      </c>
      <c r="Q20" s="37">
        <v>4</v>
      </c>
      <c r="R20" s="37">
        <v>20</v>
      </c>
      <c r="S20" s="37">
        <v>6</v>
      </c>
      <c r="T20" s="37">
        <v>25</v>
      </c>
      <c r="U20" s="37">
        <v>8</v>
      </c>
      <c r="V20" s="8">
        <v>3</v>
      </c>
      <c r="W20" s="8">
        <v>25</v>
      </c>
      <c r="X20" s="15">
        <f t="shared" si="1"/>
        <v>200</v>
      </c>
      <c r="Y20" s="15">
        <f t="shared" si="2"/>
        <v>1160</v>
      </c>
      <c r="Z20" s="15">
        <v>6</v>
      </c>
      <c r="AA20" s="42">
        <f t="shared" si="4"/>
        <v>0.24</v>
      </c>
    </row>
    <row r="21" hidden="1" spans="1:27">
      <c r="A21" s="2">
        <v>18</v>
      </c>
      <c r="B21" s="10">
        <v>517</v>
      </c>
      <c r="C21" s="4" t="s">
        <v>47</v>
      </c>
      <c r="D21" s="10" t="s">
        <v>49</v>
      </c>
      <c r="E21" s="28">
        <v>1</v>
      </c>
      <c r="F21" s="28">
        <v>70</v>
      </c>
      <c r="G21" s="28">
        <v>3</v>
      </c>
      <c r="H21" s="28">
        <v>90</v>
      </c>
      <c r="I21" s="28">
        <v>5</v>
      </c>
      <c r="J21" s="28">
        <v>120</v>
      </c>
      <c r="K21" s="10">
        <v>3</v>
      </c>
      <c r="L21" s="10">
        <v>5</v>
      </c>
      <c r="M21" s="4">
        <v>3</v>
      </c>
      <c r="N21" s="34">
        <f t="shared" si="3"/>
        <v>0.6</v>
      </c>
      <c r="O21" s="4">
        <f t="shared" si="7"/>
        <v>600</v>
      </c>
      <c r="P21" s="38">
        <v>5</v>
      </c>
      <c r="Q21" s="37">
        <v>4</v>
      </c>
      <c r="R21" s="38">
        <v>8</v>
      </c>
      <c r="S21" s="37">
        <v>6</v>
      </c>
      <c r="T21" s="38">
        <v>10</v>
      </c>
      <c r="U21" s="37">
        <v>8</v>
      </c>
      <c r="V21" s="10">
        <v>3</v>
      </c>
      <c r="W21" s="10">
        <v>10</v>
      </c>
      <c r="X21" s="15">
        <f t="shared" si="1"/>
        <v>80</v>
      </c>
      <c r="Y21" s="15">
        <f t="shared" si="2"/>
        <v>680</v>
      </c>
      <c r="Z21" s="15">
        <v>3</v>
      </c>
      <c r="AA21" s="42">
        <f t="shared" si="4"/>
        <v>0.3</v>
      </c>
    </row>
    <row r="22" hidden="1" spans="1:27">
      <c r="A22" s="2">
        <v>19</v>
      </c>
      <c r="B22" s="8">
        <v>578</v>
      </c>
      <c r="C22" s="4" t="s">
        <v>47</v>
      </c>
      <c r="D22" s="8" t="s">
        <v>50</v>
      </c>
      <c r="E22" s="28">
        <v>1</v>
      </c>
      <c r="F22" s="28">
        <v>70</v>
      </c>
      <c r="G22" s="28">
        <v>3</v>
      </c>
      <c r="H22" s="28">
        <v>90</v>
      </c>
      <c r="I22" s="28">
        <v>5</v>
      </c>
      <c r="J22" s="28">
        <v>120</v>
      </c>
      <c r="K22" s="8">
        <v>1</v>
      </c>
      <c r="L22" s="8">
        <v>1</v>
      </c>
      <c r="M22" s="4">
        <v>0</v>
      </c>
      <c r="N22" s="34">
        <f t="shared" si="3"/>
        <v>0</v>
      </c>
      <c r="O22" s="4">
        <f t="shared" ref="O22:O40" si="8">L22*F22</f>
        <v>70</v>
      </c>
      <c r="P22" s="37">
        <v>8</v>
      </c>
      <c r="Q22" s="37">
        <v>4</v>
      </c>
      <c r="R22" s="37">
        <v>12</v>
      </c>
      <c r="S22" s="37">
        <v>6</v>
      </c>
      <c r="T22" s="37">
        <v>15</v>
      </c>
      <c r="U22" s="37">
        <v>8</v>
      </c>
      <c r="V22" s="8">
        <v>3</v>
      </c>
      <c r="W22" s="8">
        <v>15</v>
      </c>
      <c r="X22" s="15">
        <f t="shared" si="1"/>
        <v>120</v>
      </c>
      <c r="Y22" s="15">
        <f t="shared" si="2"/>
        <v>190</v>
      </c>
      <c r="Z22" s="15">
        <v>3</v>
      </c>
      <c r="AA22" s="42">
        <f t="shared" si="4"/>
        <v>0.2</v>
      </c>
    </row>
    <row r="23" hidden="1" spans="1:27">
      <c r="A23" s="2">
        <v>20</v>
      </c>
      <c r="B23" s="8">
        <v>308</v>
      </c>
      <c r="C23" s="4" t="s">
        <v>47</v>
      </c>
      <c r="D23" s="8" t="s">
        <v>51</v>
      </c>
      <c r="E23" s="28">
        <v>1</v>
      </c>
      <c r="F23" s="28">
        <v>70</v>
      </c>
      <c r="G23" s="28">
        <v>3</v>
      </c>
      <c r="H23" s="28">
        <v>90</v>
      </c>
      <c r="I23" s="28">
        <v>5</v>
      </c>
      <c r="J23" s="28">
        <v>120</v>
      </c>
      <c r="K23" s="8">
        <v>1</v>
      </c>
      <c r="L23" s="8">
        <v>1</v>
      </c>
      <c r="M23" s="4">
        <v>0</v>
      </c>
      <c r="N23" s="34">
        <f t="shared" si="3"/>
        <v>0</v>
      </c>
      <c r="O23" s="4">
        <f t="shared" si="8"/>
        <v>70</v>
      </c>
      <c r="P23" s="37">
        <v>2</v>
      </c>
      <c r="Q23" s="37">
        <v>4</v>
      </c>
      <c r="R23" s="37">
        <v>4</v>
      </c>
      <c r="S23" s="37">
        <v>6</v>
      </c>
      <c r="T23" s="37">
        <v>6</v>
      </c>
      <c r="U23" s="37">
        <v>8</v>
      </c>
      <c r="V23" s="8">
        <v>3</v>
      </c>
      <c r="W23" s="8">
        <v>6</v>
      </c>
      <c r="X23" s="15">
        <f t="shared" si="1"/>
        <v>48</v>
      </c>
      <c r="Y23" s="15">
        <f t="shared" si="2"/>
        <v>118</v>
      </c>
      <c r="Z23" s="15">
        <v>4</v>
      </c>
      <c r="AA23" s="42">
        <f t="shared" si="4"/>
        <v>0.666666666666667</v>
      </c>
    </row>
    <row r="24" hidden="1" spans="1:27">
      <c r="A24" s="2">
        <v>21</v>
      </c>
      <c r="B24" s="8">
        <v>349</v>
      </c>
      <c r="C24" s="4" t="s">
        <v>47</v>
      </c>
      <c r="D24" s="8" t="s">
        <v>52</v>
      </c>
      <c r="E24" s="28">
        <v>1</v>
      </c>
      <c r="F24" s="28">
        <v>70</v>
      </c>
      <c r="G24" s="28">
        <v>3</v>
      </c>
      <c r="H24" s="28">
        <v>90</v>
      </c>
      <c r="I24" s="28">
        <v>5</v>
      </c>
      <c r="J24" s="28">
        <v>120</v>
      </c>
      <c r="K24" s="8">
        <v>1</v>
      </c>
      <c r="L24" s="8">
        <v>1</v>
      </c>
      <c r="M24" s="4">
        <v>0</v>
      </c>
      <c r="N24" s="34">
        <f t="shared" si="3"/>
        <v>0</v>
      </c>
      <c r="O24" s="4">
        <f t="shared" si="8"/>
        <v>70</v>
      </c>
      <c r="P24" s="37">
        <v>8</v>
      </c>
      <c r="Q24" s="37">
        <v>4</v>
      </c>
      <c r="R24" s="37">
        <v>12</v>
      </c>
      <c r="S24" s="37">
        <v>6</v>
      </c>
      <c r="T24" s="37">
        <v>15</v>
      </c>
      <c r="U24" s="37">
        <v>8</v>
      </c>
      <c r="V24" s="8">
        <v>1</v>
      </c>
      <c r="W24" s="8">
        <v>8</v>
      </c>
      <c r="X24" s="15">
        <f>W24*Q24</f>
        <v>32</v>
      </c>
      <c r="Y24" s="15">
        <f t="shared" si="2"/>
        <v>102</v>
      </c>
      <c r="Z24" s="15">
        <v>1</v>
      </c>
      <c r="AA24" s="42">
        <f t="shared" si="4"/>
        <v>0.125</v>
      </c>
    </row>
    <row r="25" hidden="1" spans="1:27">
      <c r="A25" s="2">
        <v>22</v>
      </c>
      <c r="B25" s="8">
        <v>391</v>
      </c>
      <c r="C25" s="4" t="s">
        <v>47</v>
      </c>
      <c r="D25" s="8" t="s">
        <v>53</v>
      </c>
      <c r="E25" s="28">
        <v>1</v>
      </c>
      <c r="F25" s="28">
        <v>70</v>
      </c>
      <c r="G25" s="28">
        <v>3</v>
      </c>
      <c r="H25" s="28">
        <v>90</v>
      </c>
      <c r="I25" s="28">
        <v>5</v>
      </c>
      <c r="J25" s="28">
        <v>120</v>
      </c>
      <c r="K25" s="8">
        <v>1</v>
      </c>
      <c r="L25" s="8">
        <v>1</v>
      </c>
      <c r="M25" s="4">
        <v>0</v>
      </c>
      <c r="N25" s="34">
        <f t="shared" si="3"/>
        <v>0</v>
      </c>
      <c r="O25" s="4">
        <f t="shared" si="8"/>
        <v>70</v>
      </c>
      <c r="P25" s="37">
        <v>2</v>
      </c>
      <c r="Q25" s="37">
        <v>4</v>
      </c>
      <c r="R25" s="37">
        <v>4</v>
      </c>
      <c r="S25" s="37">
        <v>6</v>
      </c>
      <c r="T25" s="37">
        <v>6</v>
      </c>
      <c r="U25" s="37">
        <v>8</v>
      </c>
      <c r="V25" s="8">
        <v>3</v>
      </c>
      <c r="W25" s="8">
        <v>6</v>
      </c>
      <c r="X25" s="15">
        <f t="shared" ref="X25:X30" si="9">W25*U25</f>
        <v>48</v>
      </c>
      <c r="Y25" s="15">
        <f t="shared" si="2"/>
        <v>118</v>
      </c>
      <c r="Z25" s="15">
        <v>0</v>
      </c>
      <c r="AA25" s="42">
        <f t="shared" si="4"/>
        <v>0</v>
      </c>
    </row>
    <row r="26" hidden="1" spans="1:27">
      <c r="A26" s="2">
        <v>23</v>
      </c>
      <c r="B26" s="8">
        <v>373</v>
      </c>
      <c r="C26" s="4" t="s">
        <v>47</v>
      </c>
      <c r="D26" s="8" t="s">
        <v>54</v>
      </c>
      <c r="E26" s="28">
        <v>1</v>
      </c>
      <c r="F26" s="28">
        <v>70</v>
      </c>
      <c r="G26" s="28">
        <v>3</v>
      </c>
      <c r="H26" s="28">
        <v>90</v>
      </c>
      <c r="I26" s="28">
        <v>5</v>
      </c>
      <c r="J26" s="28">
        <v>120</v>
      </c>
      <c r="K26" s="8">
        <v>1</v>
      </c>
      <c r="L26" s="8">
        <v>1</v>
      </c>
      <c r="M26" s="4">
        <v>3</v>
      </c>
      <c r="N26" s="34">
        <f t="shared" si="3"/>
        <v>3</v>
      </c>
      <c r="O26" s="4">
        <f t="shared" si="8"/>
        <v>70</v>
      </c>
      <c r="P26" s="37">
        <v>8</v>
      </c>
      <c r="Q26" s="37">
        <v>4</v>
      </c>
      <c r="R26" s="37">
        <v>12</v>
      </c>
      <c r="S26" s="37">
        <v>6</v>
      </c>
      <c r="T26" s="37">
        <v>15</v>
      </c>
      <c r="U26" s="37">
        <v>8</v>
      </c>
      <c r="V26" s="8">
        <v>1</v>
      </c>
      <c r="W26" s="8">
        <v>8</v>
      </c>
      <c r="X26" s="15">
        <f>W26*Q26</f>
        <v>32</v>
      </c>
      <c r="Y26" s="15">
        <f t="shared" si="2"/>
        <v>102</v>
      </c>
      <c r="Z26" s="15">
        <v>0</v>
      </c>
      <c r="AA26" s="42">
        <f t="shared" si="4"/>
        <v>0</v>
      </c>
    </row>
    <row r="27" hidden="1" spans="1:27">
      <c r="A27" s="2">
        <v>24</v>
      </c>
      <c r="B27" s="8">
        <v>572</v>
      </c>
      <c r="C27" s="4" t="s">
        <v>47</v>
      </c>
      <c r="D27" s="8" t="s">
        <v>55</v>
      </c>
      <c r="E27" s="28">
        <v>1</v>
      </c>
      <c r="F27" s="28">
        <v>70</v>
      </c>
      <c r="G27" s="28">
        <v>3</v>
      </c>
      <c r="H27" s="28">
        <v>90</v>
      </c>
      <c r="I27" s="28">
        <v>5</v>
      </c>
      <c r="J27" s="28">
        <v>120</v>
      </c>
      <c r="K27" s="8">
        <v>1</v>
      </c>
      <c r="L27" s="8">
        <v>1</v>
      </c>
      <c r="M27" s="4">
        <v>0</v>
      </c>
      <c r="N27" s="34">
        <f t="shared" si="3"/>
        <v>0</v>
      </c>
      <c r="O27" s="4">
        <f t="shared" si="8"/>
        <v>70</v>
      </c>
      <c r="P27" s="37">
        <v>2</v>
      </c>
      <c r="Q27" s="37">
        <v>4</v>
      </c>
      <c r="R27" s="37">
        <v>4</v>
      </c>
      <c r="S27" s="37">
        <v>6</v>
      </c>
      <c r="T27" s="37">
        <v>6</v>
      </c>
      <c r="U27" s="37">
        <v>8</v>
      </c>
      <c r="V27" s="8">
        <v>3</v>
      </c>
      <c r="W27" s="8">
        <v>6</v>
      </c>
      <c r="X27" s="15">
        <f t="shared" si="9"/>
        <v>48</v>
      </c>
      <c r="Y27" s="15">
        <f t="shared" si="2"/>
        <v>118</v>
      </c>
      <c r="Z27" s="15">
        <v>1</v>
      </c>
      <c r="AA27" s="42">
        <f t="shared" si="4"/>
        <v>0.166666666666667</v>
      </c>
    </row>
    <row r="28" hidden="1" spans="1:27">
      <c r="A28" s="2">
        <v>25</v>
      </c>
      <c r="B28" s="8">
        <v>747</v>
      </c>
      <c r="C28" s="4" t="s">
        <v>47</v>
      </c>
      <c r="D28" s="8" t="s">
        <v>56</v>
      </c>
      <c r="E28" s="28">
        <v>1</v>
      </c>
      <c r="F28" s="28">
        <v>70</v>
      </c>
      <c r="G28" s="28">
        <v>3</v>
      </c>
      <c r="H28" s="28">
        <v>90</v>
      </c>
      <c r="I28" s="28">
        <v>5</v>
      </c>
      <c r="J28" s="28">
        <v>120</v>
      </c>
      <c r="K28" s="8">
        <v>1</v>
      </c>
      <c r="L28" s="8">
        <v>1</v>
      </c>
      <c r="M28" s="4">
        <v>1</v>
      </c>
      <c r="N28" s="34">
        <f t="shared" si="3"/>
        <v>1</v>
      </c>
      <c r="O28" s="4">
        <f t="shared" si="8"/>
        <v>70</v>
      </c>
      <c r="P28" s="37">
        <v>2</v>
      </c>
      <c r="Q28" s="37">
        <v>4</v>
      </c>
      <c r="R28" s="37">
        <v>4</v>
      </c>
      <c r="S28" s="37">
        <v>6</v>
      </c>
      <c r="T28" s="37">
        <v>6</v>
      </c>
      <c r="U28" s="37">
        <v>8</v>
      </c>
      <c r="V28" s="8">
        <v>3</v>
      </c>
      <c r="W28" s="8">
        <v>6</v>
      </c>
      <c r="X28" s="15">
        <f t="shared" si="9"/>
        <v>48</v>
      </c>
      <c r="Y28" s="15">
        <f t="shared" si="2"/>
        <v>118</v>
      </c>
      <c r="Z28" s="15">
        <v>2</v>
      </c>
      <c r="AA28" s="42">
        <f t="shared" si="4"/>
        <v>0.333333333333333</v>
      </c>
    </row>
    <row r="29" hidden="1" spans="1:27">
      <c r="A29" s="2">
        <v>26</v>
      </c>
      <c r="B29" s="8">
        <v>511</v>
      </c>
      <c r="C29" s="4" t="s">
        <v>47</v>
      </c>
      <c r="D29" s="8" t="s">
        <v>57</v>
      </c>
      <c r="E29" s="28">
        <v>1</v>
      </c>
      <c r="F29" s="28">
        <v>70</v>
      </c>
      <c r="G29" s="28">
        <v>3</v>
      </c>
      <c r="H29" s="28">
        <v>90</v>
      </c>
      <c r="I29" s="28">
        <v>5</v>
      </c>
      <c r="J29" s="28">
        <v>120</v>
      </c>
      <c r="K29" s="8">
        <v>1</v>
      </c>
      <c r="L29" s="8">
        <v>1</v>
      </c>
      <c r="M29" s="4">
        <v>0</v>
      </c>
      <c r="N29" s="34">
        <f t="shared" si="3"/>
        <v>0</v>
      </c>
      <c r="O29" s="4">
        <f t="shared" si="8"/>
        <v>70</v>
      </c>
      <c r="P29" s="37">
        <v>8</v>
      </c>
      <c r="Q29" s="37">
        <v>4</v>
      </c>
      <c r="R29" s="37">
        <v>12</v>
      </c>
      <c r="S29" s="37">
        <v>6</v>
      </c>
      <c r="T29" s="37">
        <v>15</v>
      </c>
      <c r="U29" s="37">
        <v>8</v>
      </c>
      <c r="V29" s="8">
        <v>3</v>
      </c>
      <c r="W29" s="8">
        <v>15</v>
      </c>
      <c r="X29" s="15">
        <f t="shared" si="9"/>
        <v>120</v>
      </c>
      <c r="Y29" s="15">
        <f t="shared" si="2"/>
        <v>190</v>
      </c>
      <c r="Z29" s="15">
        <v>8</v>
      </c>
      <c r="AA29" s="42">
        <f t="shared" si="4"/>
        <v>0.533333333333333</v>
      </c>
    </row>
    <row r="30" hidden="1" spans="1:27">
      <c r="A30" s="2">
        <v>27</v>
      </c>
      <c r="B30" s="8">
        <v>355</v>
      </c>
      <c r="C30" s="4" t="s">
        <v>47</v>
      </c>
      <c r="D30" s="8" t="s">
        <v>58</v>
      </c>
      <c r="E30" s="28">
        <v>1</v>
      </c>
      <c r="F30" s="28">
        <v>70</v>
      </c>
      <c r="G30" s="28">
        <v>3</v>
      </c>
      <c r="H30" s="28">
        <v>90</v>
      </c>
      <c r="I30" s="28">
        <v>5</v>
      </c>
      <c r="J30" s="28">
        <v>120</v>
      </c>
      <c r="K30" s="8">
        <v>1</v>
      </c>
      <c r="L30" s="8">
        <v>1</v>
      </c>
      <c r="M30" s="4">
        <v>1</v>
      </c>
      <c r="N30" s="34">
        <f t="shared" si="3"/>
        <v>1</v>
      </c>
      <c r="O30" s="4">
        <f t="shared" si="8"/>
        <v>70</v>
      </c>
      <c r="P30" s="37">
        <v>3</v>
      </c>
      <c r="Q30" s="37">
        <v>4</v>
      </c>
      <c r="R30" s="37">
        <v>5</v>
      </c>
      <c r="S30" s="37">
        <v>6</v>
      </c>
      <c r="T30" s="37">
        <v>8</v>
      </c>
      <c r="U30" s="37">
        <v>8</v>
      </c>
      <c r="V30" s="8">
        <v>3</v>
      </c>
      <c r="W30" s="8">
        <v>8</v>
      </c>
      <c r="X30" s="15">
        <f t="shared" si="9"/>
        <v>64</v>
      </c>
      <c r="Y30" s="15">
        <f t="shared" si="2"/>
        <v>134</v>
      </c>
      <c r="Z30" s="15">
        <v>1</v>
      </c>
      <c r="AA30" s="42">
        <f t="shared" si="4"/>
        <v>0.125</v>
      </c>
    </row>
    <row r="31" hidden="1" spans="1:27">
      <c r="A31" s="2">
        <v>28</v>
      </c>
      <c r="B31" s="8">
        <v>718</v>
      </c>
      <c r="C31" s="4" t="s">
        <v>47</v>
      </c>
      <c r="D31" s="8" t="s">
        <v>59</v>
      </c>
      <c r="E31" s="28">
        <v>1</v>
      </c>
      <c r="F31" s="28">
        <v>70</v>
      </c>
      <c r="G31" s="28">
        <v>3</v>
      </c>
      <c r="H31" s="28">
        <v>90</v>
      </c>
      <c r="I31" s="28">
        <v>5</v>
      </c>
      <c r="J31" s="28">
        <v>120</v>
      </c>
      <c r="K31" s="8">
        <v>1</v>
      </c>
      <c r="L31" s="8">
        <v>1</v>
      </c>
      <c r="M31" s="4">
        <v>0</v>
      </c>
      <c r="N31" s="34">
        <f t="shared" si="3"/>
        <v>0</v>
      </c>
      <c r="O31" s="4">
        <f t="shared" si="8"/>
        <v>70</v>
      </c>
      <c r="P31" s="37">
        <v>2</v>
      </c>
      <c r="Q31" s="37">
        <v>4</v>
      </c>
      <c r="R31" s="37">
        <v>4</v>
      </c>
      <c r="S31" s="37">
        <v>6</v>
      </c>
      <c r="T31" s="37">
        <v>6</v>
      </c>
      <c r="U31" s="37">
        <v>8</v>
      </c>
      <c r="V31" s="8">
        <v>2</v>
      </c>
      <c r="W31" s="8">
        <v>4</v>
      </c>
      <c r="X31" s="15">
        <f t="shared" ref="X31:X36" si="10">W31*S31</f>
        <v>24</v>
      </c>
      <c r="Y31" s="15">
        <f t="shared" si="2"/>
        <v>94</v>
      </c>
      <c r="Z31" s="15">
        <v>0</v>
      </c>
      <c r="AA31" s="42">
        <f t="shared" si="4"/>
        <v>0</v>
      </c>
    </row>
    <row r="32" hidden="1" spans="1:27">
      <c r="A32" s="2">
        <v>29</v>
      </c>
      <c r="B32" s="8">
        <v>102479</v>
      </c>
      <c r="C32" s="4" t="s">
        <v>47</v>
      </c>
      <c r="D32" s="8" t="s">
        <v>60</v>
      </c>
      <c r="E32" s="28">
        <v>1</v>
      </c>
      <c r="F32" s="28">
        <v>70</v>
      </c>
      <c r="G32" s="28">
        <v>3</v>
      </c>
      <c r="H32" s="28">
        <v>90</v>
      </c>
      <c r="I32" s="28">
        <v>5</v>
      </c>
      <c r="J32" s="28">
        <v>120</v>
      </c>
      <c r="K32" s="8">
        <v>1</v>
      </c>
      <c r="L32" s="8">
        <v>1</v>
      </c>
      <c r="M32" s="4">
        <v>0</v>
      </c>
      <c r="N32" s="34">
        <f t="shared" si="3"/>
        <v>0</v>
      </c>
      <c r="O32" s="4">
        <f t="shared" si="8"/>
        <v>70</v>
      </c>
      <c r="P32" s="37">
        <v>5</v>
      </c>
      <c r="Q32" s="37">
        <v>4</v>
      </c>
      <c r="R32" s="37">
        <v>8</v>
      </c>
      <c r="S32" s="37">
        <v>6</v>
      </c>
      <c r="T32" s="37">
        <v>10</v>
      </c>
      <c r="U32" s="37">
        <v>8</v>
      </c>
      <c r="V32" s="8">
        <v>3</v>
      </c>
      <c r="W32" s="8">
        <v>10</v>
      </c>
      <c r="X32" s="15">
        <f t="shared" ref="X32:X35" si="11">W32*U32</f>
        <v>80</v>
      </c>
      <c r="Y32" s="15">
        <f t="shared" si="2"/>
        <v>150</v>
      </c>
      <c r="Z32" s="15">
        <v>3</v>
      </c>
      <c r="AA32" s="42">
        <f t="shared" si="4"/>
        <v>0.3</v>
      </c>
    </row>
    <row r="33" hidden="1" spans="1:27">
      <c r="A33" s="2">
        <v>30</v>
      </c>
      <c r="B33" s="8">
        <v>723</v>
      </c>
      <c r="C33" s="4" t="s">
        <v>47</v>
      </c>
      <c r="D33" s="8" t="s">
        <v>61</v>
      </c>
      <c r="E33" s="28">
        <v>1</v>
      </c>
      <c r="F33" s="28">
        <v>70</v>
      </c>
      <c r="G33" s="28">
        <v>3</v>
      </c>
      <c r="H33" s="28">
        <v>90</v>
      </c>
      <c r="I33" s="28">
        <v>5</v>
      </c>
      <c r="J33" s="28">
        <v>120</v>
      </c>
      <c r="K33" s="8">
        <v>1</v>
      </c>
      <c r="L33" s="8">
        <v>1</v>
      </c>
      <c r="M33" s="4">
        <v>0</v>
      </c>
      <c r="N33" s="34">
        <f t="shared" si="3"/>
        <v>0</v>
      </c>
      <c r="O33" s="4">
        <f t="shared" si="8"/>
        <v>70</v>
      </c>
      <c r="P33" s="37">
        <v>2</v>
      </c>
      <c r="Q33" s="37">
        <v>4</v>
      </c>
      <c r="R33" s="37">
        <v>4</v>
      </c>
      <c r="S33" s="37">
        <v>6</v>
      </c>
      <c r="T33" s="37">
        <v>6</v>
      </c>
      <c r="U33" s="37">
        <v>8</v>
      </c>
      <c r="V33" s="8">
        <v>2</v>
      </c>
      <c r="W33" s="8">
        <v>4</v>
      </c>
      <c r="X33" s="15">
        <f t="shared" si="10"/>
        <v>24</v>
      </c>
      <c r="Y33" s="15">
        <f t="shared" si="2"/>
        <v>94</v>
      </c>
      <c r="Z33" s="15">
        <v>0</v>
      </c>
      <c r="AA33" s="42">
        <f t="shared" si="4"/>
        <v>0</v>
      </c>
    </row>
    <row r="34" hidden="1" spans="1:27">
      <c r="A34" s="2">
        <v>31</v>
      </c>
      <c r="B34" s="8">
        <v>742</v>
      </c>
      <c r="C34" s="4" t="s">
        <v>47</v>
      </c>
      <c r="D34" s="8" t="s">
        <v>62</v>
      </c>
      <c r="E34" s="28">
        <v>1</v>
      </c>
      <c r="F34" s="28">
        <v>70</v>
      </c>
      <c r="G34" s="28">
        <v>3</v>
      </c>
      <c r="H34" s="28">
        <v>90</v>
      </c>
      <c r="I34" s="28">
        <v>5</v>
      </c>
      <c r="J34" s="28">
        <v>120</v>
      </c>
      <c r="K34" s="8">
        <v>1</v>
      </c>
      <c r="L34" s="8">
        <v>1</v>
      </c>
      <c r="M34" s="4">
        <v>0</v>
      </c>
      <c r="N34" s="34">
        <f t="shared" si="3"/>
        <v>0</v>
      </c>
      <c r="O34" s="4">
        <f t="shared" si="8"/>
        <v>70</v>
      </c>
      <c r="P34" s="37">
        <v>3</v>
      </c>
      <c r="Q34" s="37">
        <v>4</v>
      </c>
      <c r="R34" s="37">
        <v>5</v>
      </c>
      <c r="S34" s="37">
        <v>6</v>
      </c>
      <c r="T34" s="37">
        <v>8</v>
      </c>
      <c r="U34" s="37">
        <v>8</v>
      </c>
      <c r="V34" s="8">
        <v>3</v>
      </c>
      <c r="W34" s="8">
        <v>8</v>
      </c>
      <c r="X34" s="15">
        <f t="shared" si="11"/>
        <v>64</v>
      </c>
      <c r="Y34" s="15">
        <f t="shared" si="2"/>
        <v>134</v>
      </c>
      <c r="Z34" s="15">
        <v>1</v>
      </c>
      <c r="AA34" s="42">
        <f t="shared" si="4"/>
        <v>0.125</v>
      </c>
    </row>
    <row r="35" hidden="1" spans="1:27">
      <c r="A35" s="2">
        <v>32</v>
      </c>
      <c r="B35" s="8">
        <v>515</v>
      </c>
      <c r="C35" s="4" t="s">
        <v>47</v>
      </c>
      <c r="D35" s="8" t="s">
        <v>63</v>
      </c>
      <c r="E35" s="28">
        <v>1</v>
      </c>
      <c r="F35" s="28">
        <v>70</v>
      </c>
      <c r="G35" s="28">
        <v>3</v>
      </c>
      <c r="H35" s="28">
        <v>90</v>
      </c>
      <c r="I35" s="28">
        <v>5</v>
      </c>
      <c r="J35" s="28">
        <v>120</v>
      </c>
      <c r="K35" s="8">
        <v>1</v>
      </c>
      <c r="L35" s="8">
        <v>1</v>
      </c>
      <c r="M35" s="4">
        <v>0</v>
      </c>
      <c r="N35" s="34">
        <f t="shared" si="3"/>
        <v>0</v>
      </c>
      <c r="O35" s="4">
        <f t="shared" si="8"/>
        <v>70</v>
      </c>
      <c r="P35" s="37">
        <v>5</v>
      </c>
      <c r="Q35" s="37">
        <v>4</v>
      </c>
      <c r="R35" s="37">
        <v>8</v>
      </c>
      <c r="S35" s="37">
        <v>6</v>
      </c>
      <c r="T35" s="37">
        <v>10</v>
      </c>
      <c r="U35" s="37">
        <v>8</v>
      </c>
      <c r="V35" s="8">
        <v>3</v>
      </c>
      <c r="W35" s="8">
        <v>10</v>
      </c>
      <c r="X35" s="15">
        <f t="shared" si="11"/>
        <v>80</v>
      </c>
      <c r="Y35" s="15">
        <f t="shared" si="2"/>
        <v>150</v>
      </c>
      <c r="Z35" s="15">
        <v>5</v>
      </c>
      <c r="AA35" s="42">
        <f t="shared" si="4"/>
        <v>0.5</v>
      </c>
    </row>
    <row r="36" hidden="1" spans="1:27">
      <c r="A36" s="2">
        <v>33</v>
      </c>
      <c r="B36" s="8">
        <v>744</v>
      </c>
      <c r="C36" s="4" t="s">
        <v>47</v>
      </c>
      <c r="D36" s="8" t="s">
        <v>64</v>
      </c>
      <c r="E36" s="28">
        <v>1</v>
      </c>
      <c r="F36" s="28">
        <v>70</v>
      </c>
      <c r="G36" s="28">
        <v>3</v>
      </c>
      <c r="H36" s="28">
        <v>90</v>
      </c>
      <c r="I36" s="28">
        <v>5</v>
      </c>
      <c r="J36" s="28">
        <v>120</v>
      </c>
      <c r="K36" s="8">
        <v>1</v>
      </c>
      <c r="L36" s="8">
        <v>1</v>
      </c>
      <c r="M36" s="4">
        <v>0</v>
      </c>
      <c r="N36" s="34">
        <f t="shared" si="3"/>
        <v>0</v>
      </c>
      <c r="O36" s="4">
        <f t="shared" si="8"/>
        <v>70</v>
      </c>
      <c r="P36" s="37">
        <v>2</v>
      </c>
      <c r="Q36" s="37">
        <v>4</v>
      </c>
      <c r="R36" s="37">
        <v>4</v>
      </c>
      <c r="S36" s="37">
        <v>6</v>
      </c>
      <c r="T36" s="37">
        <v>6</v>
      </c>
      <c r="U36" s="37">
        <v>8</v>
      </c>
      <c r="V36" s="8">
        <v>2</v>
      </c>
      <c r="W36" s="8">
        <v>4</v>
      </c>
      <c r="X36" s="15">
        <f t="shared" si="10"/>
        <v>24</v>
      </c>
      <c r="Y36" s="15">
        <f t="shared" si="2"/>
        <v>94</v>
      </c>
      <c r="Z36" s="15">
        <v>1</v>
      </c>
      <c r="AA36" s="42">
        <f t="shared" si="4"/>
        <v>0.25</v>
      </c>
    </row>
    <row r="37" hidden="1" spans="1:27">
      <c r="A37" s="2">
        <v>34</v>
      </c>
      <c r="B37" s="8">
        <v>102478</v>
      </c>
      <c r="C37" s="4" t="s">
        <v>47</v>
      </c>
      <c r="D37" s="8" t="s">
        <v>65</v>
      </c>
      <c r="E37" s="28">
        <v>1</v>
      </c>
      <c r="F37" s="28">
        <v>70</v>
      </c>
      <c r="G37" s="28">
        <v>3</v>
      </c>
      <c r="H37" s="28">
        <v>90</v>
      </c>
      <c r="I37" s="28">
        <v>5</v>
      </c>
      <c r="J37" s="28">
        <v>120</v>
      </c>
      <c r="K37" s="8">
        <v>1</v>
      </c>
      <c r="L37" s="8">
        <v>1</v>
      </c>
      <c r="M37" s="4">
        <v>0</v>
      </c>
      <c r="N37" s="34">
        <f t="shared" ref="N37:N68" si="12">M37/L37</f>
        <v>0</v>
      </c>
      <c r="O37" s="4">
        <f t="shared" si="8"/>
        <v>70</v>
      </c>
      <c r="P37" s="37">
        <v>2</v>
      </c>
      <c r="Q37" s="37">
        <v>4</v>
      </c>
      <c r="R37" s="37">
        <v>4</v>
      </c>
      <c r="S37" s="37">
        <v>6</v>
      </c>
      <c r="T37" s="37">
        <v>6</v>
      </c>
      <c r="U37" s="37">
        <v>8</v>
      </c>
      <c r="V37" s="8">
        <v>3</v>
      </c>
      <c r="W37" s="8">
        <v>6</v>
      </c>
      <c r="X37" s="15">
        <f t="shared" ref="X37:X46" si="13">W37*U37</f>
        <v>48</v>
      </c>
      <c r="Y37" s="15">
        <f t="shared" si="2"/>
        <v>118</v>
      </c>
      <c r="Z37" s="15">
        <v>1</v>
      </c>
      <c r="AA37" s="42">
        <f t="shared" ref="AA37:AA68" si="14">Z37/W37</f>
        <v>0.166666666666667</v>
      </c>
    </row>
    <row r="38" hidden="1" spans="1:27">
      <c r="A38" s="2">
        <v>35</v>
      </c>
      <c r="B38" s="8">
        <v>102935</v>
      </c>
      <c r="C38" s="4" t="s">
        <v>47</v>
      </c>
      <c r="D38" s="8" t="s">
        <v>66</v>
      </c>
      <c r="E38" s="28">
        <v>1</v>
      </c>
      <c r="F38" s="28">
        <v>70</v>
      </c>
      <c r="G38" s="28">
        <v>3</v>
      </c>
      <c r="H38" s="28">
        <v>90</v>
      </c>
      <c r="I38" s="28">
        <v>5</v>
      </c>
      <c r="J38" s="28">
        <v>120</v>
      </c>
      <c r="K38" s="8">
        <v>1</v>
      </c>
      <c r="L38" s="8">
        <v>1</v>
      </c>
      <c r="M38" s="4">
        <v>0</v>
      </c>
      <c r="N38" s="34">
        <f t="shared" si="12"/>
        <v>0</v>
      </c>
      <c r="O38" s="4">
        <f t="shared" si="8"/>
        <v>70</v>
      </c>
      <c r="P38" s="37">
        <v>2</v>
      </c>
      <c r="Q38" s="37">
        <v>4</v>
      </c>
      <c r="R38" s="37">
        <v>4</v>
      </c>
      <c r="S38" s="37">
        <v>6</v>
      </c>
      <c r="T38" s="37">
        <v>6</v>
      </c>
      <c r="U38" s="37">
        <v>8</v>
      </c>
      <c r="V38" s="8">
        <v>3</v>
      </c>
      <c r="W38" s="8">
        <v>6</v>
      </c>
      <c r="X38" s="15">
        <f t="shared" si="13"/>
        <v>48</v>
      </c>
      <c r="Y38" s="15">
        <f t="shared" si="2"/>
        <v>118</v>
      </c>
      <c r="Z38" s="15">
        <v>2</v>
      </c>
      <c r="AA38" s="42">
        <f t="shared" si="14"/>
        <v>0.333333333333333</v>
      </c>
    </row>
    <row r="39" ht="14.25" hidden="1" spans="1:27">
      <c r="A39" s="2">
        <v>36</v>
      </c>
      <c r="B39" s="29">
        <v>106865</v>
      </c>
      <c r="C39" s="4" t="s">
        <v>47</v>
      </c>
      <c r="D39" s="8" t="s">
        <v>67</v>
      </c>
      <c r="E39" s="28">
        <v>1</v>
      </c>
      <c r="F39" s="28">
        <v>70</v>
      </c>
      <c r="G39" s="28">
        <v>3</v>
      </c>
      <c r="H39" s="28">
        <v>90</v>
      </c>
      <c r="I39" s="28">
        <v>5</v>
      </c>
      <c r="J39" s="28">
        <v>120</v>
      </c>
      <c r="K39" s="8">
        <v>1</v>
      </c>
      <c r="L39" s="8">
        <v>1</v>
      </c>
      <c r="M39" s="4">
        <v>0</v>
      </c>
      <c r="N39" s="34">
        <f t="shared" si="12"/>
        <v>0</v>
      </c>
      <c r="O39" s="4">
        <f t="shared" si="8"/>
        <v>70</v>
      </c>
      <c r="P39" s="37">
        <v>2</v>
      </c>
      <c r="Q39" s="37">
        <v>4</v>
      </c>
      <c r="R39" s="37">
        <v>4</v>
      </c>
      <c r="S39" s="37">
        <v>6</v>
      </c>
      <c r="T39" s="37">
        <v>6</v>
      </c>
      <c r="U39" s="37">
        <v>8</v>
      </c>
      <c r="V39" s="8">
        <v>2</v>
      </c>
      <c r="W39" s="8">
        <v>4</v>
      </c>
      <c r="X39" s="15">
        <f>W39*S39</f>
        <v>24</v>
      </c>
      <c r="Y39" s="15">
        <f t="shared" si="2"/>
        <v>94</v>
      </c>
      <c r="Z39" s="15">
        <v>2</v>
      </c>
      <c r="AA39" s="42">
        <f t="shared" si="14"/>
        <v>0.5</v>
      </c>
    </row>
    <row r="40" ht="14.25" hidden="1" spans="1:27">
      <c r="A40" s="2">
        <v>37</v>
      </c>
      <c r="B40" s="29">
        <v>107829</v>
      </c>
      <c r="C40" s="4" t="s">
        <v>47</v>
      </c>
      <c r="D40" s="8" t="s">
        <v>68</v>
      </c>
      <c r="E40" s="28">
        <v>1</v>
      </c>
      <c r="F40" s="28">
        <v>70</v>
      </c>
      <c r="G40" s="28">
        <v>3</v>
      </c>
      <c r="H40" s="28">
        <v>90</v>
      </c>
      <c r="I40" s="28">
        <v>5</v>
      </c>
      <c r="J40" s="28">
        <v>120</v>
      </c>
      <c r="K40" s="8">
        <v>1</v>
      </c>
      <c r="L40" s="8">
        <v>1</v>
      </c>
      <c r="M40" s="4">
        <v>0</v>
      </c>
      <c r="N40" s="34">
        <f t="shared" si="12"/>
        <v>0</v>
      </c>
      <c r="O40" s="4">
        <f t="shared" si="8"/>
        <v>70</v>
      </c>
      <c r="P40" s="37">
        <v>2</v>
      </c>
      <c r="Q40" s="37">
        <v>4</v>
      </c>
      <c r="R40" s="37">
        <v>4</v>
      </c>
      <c r="S40" s="37">
        <v>6</v>
      </c>
      <c r="T40" s="37">
        <v>6</v>
      </c>
      <c r="U40" s="37">
        <v>8</v>
      </c>
      <c r="V40" s="8">
        <v>2</v>
      </c>
      <c r="W40" s="8">
        <v>4</v>
      </c>
      <c r="X40" s="15">
        <f>W40*S40</f>
        <v>24</v>
      </c>
      <c r="Y40" s="15">
        <f t="shared" si="2"/>
        <v>94</v>
      </c>
      <c r="Z40" s="15">
        <v>5</v>
      </c>
      <c r="AA40" s="42">
        <f t="shared" si="14"/>
        <v>1.25</v>
      </c>
    </row>
    <row r="41" hidden="1" spans="1:27">
      <c r="A41" s="2">
        <v>38</v>
      </c>
      <c r="B41" s="8">
        <v>307</v>
      </c>
      <c r="C41" s="4" t="s">
        <v>69</v>
      </c>
      <c r="D41" s="8" t="s">
        <v>70</v>
      </c>
      <c r="E41" s="28">
        <v>3</v>
      </c>
      <c r="F41" s="28">
        <v>70</v>
      </c>
      <c r="G41" s="28">
        <v>5</v>
      </c>
      <c r="H41" s="28">
        <v>90</v>
      </c>
      <c r="I41" s="28">
        <v>10</v>
      </c>
      <c r="J41" s="28">
        <v>120</v>
      </c>
      <c r="K41" s="8">
        <v>3</v>
      </c>
      <c r="L41" s="8">
        <v>10</v>
      </c>
      <c r="M41" s="4">
        <v>0</v>
      </c>
      <c r="N41" s="34">
        <f t="shared" si="12"/>
        <v>0</v>
      </c>
      <c r="O41" s="4">
        <f t="shared" ref="O41:O46" si="15">L41*J41</f>
        <v>1200</v>
      </c>
      <c r="P41" s="37">
        <v>20</v>
      </c>
      <c r="Q41" s="37">
        <v>4</v>
      </c>
      <c r="R41" s="37">
        <v>23</v>
      </c>
      <c r="S41" s="37">
        <v>6</v>
      </c>
      <c r="T41" s="37">
        <v>28</v>
      </c>
      <c r="U41" s="37">
        <v>8</v>
      </c>
      <c r="V41" s="8">
        <v>3</v>
      </c>
      <c r="W41" s="8">
        <v>28</v>
      </c>
      <c r="X41" s="15">
        <f t="shared" si="13"/>
        <v>224</v>
      </c>
      <c r="Y41" s="15">
        <f t="shared" si="2"/>
        <v>1424</v>
      </c>
      <c r="Z41" s="15">
        <v>13</v>
      </c>
      <c r="AA41" s="42">
        <f t="shared" si="14"/>
        <v>0.464285714285714</v>
      </c>
    </row>
    <row r="42" ht="14.25" hidden="1" spans="1:27">
      <c r="A42" s="2">
        <v>39</v>
      </c>
      <c r="B42" s="30">
        <v>106066</v>
      </c>
      <c r="C42" s="4" t="s">
        <v>69</v>
      </c>
      <c r="D42" s="8" t="s">
        <v>71</v>
      </c>
      <c r="E42" s="28">
        <v>1</v>
      </c>
      <c r="F42" s="28">
        <v>70</v>
      </c>
      <c r="G42" s="28">
        <v>3</v>
      </c>
      <c r="H42" s="28">
        <v>90</v>
      </c>
      <c r="I42" s="28">
        <v>5</v>
      </c>
      <c r="J42" s="28">
        <v>120</v>
      </c>
      <c r="K42" s="8">
        <v>1</v>
      </c>
      <c r="L42" s="8">
        <v>1</v>
      </c>
      <c r="M42" s="4">
        <v>0</v>
      </c>
      <c r="N42" s="34">
        <f t="shared" si="12"/>
        <v>0</v>
      </c>
      <c r="O42" s="4">
        <f>L42*F42</f>
        <v>70</v>
      </c>
      <c r="P42" s="37">
        <v>2</v>
      </c>
      <c r="Q42" s="37">
        <v>4</v>
      </c>
      <c r="R42" s="37">
        <v>4</v>
      </c>
      <c r="S42" s="37">
        <v>6</v>
      </c>
      <c r="T42" s="37">
        <v>6</v>
      </c>
      <c r="U42" s="37">
        <v>8</v>
      </c>
      <c r="V42" s="8">
        <v>3</v>
      </c>
      <c r="W42" s="8">
        <v>6</v>
      </c>
      <c r="X42" s="15">
        <f t="shared" si="13"/>
        <v>48</v>
      </c>
      <c r="Y42" s="15">
        <f t="shared" si="2"/>
        <v>118</v>
      </c>
      <c r="Z42" s="15">
        <v>10</v>
      </c>
      <c r="AA42" s="42">
        <f t="shared" si="14"/>
        <v>1.66666666666667</v>
      </c>
    </row>
    <row r="43" hidden="1" spans="1:27">
      <c r="A43" s="2">
        <v>40</v>
      </c>
      <c r="B43" s="8">
        <v>514</v>
      </c>
      <c r="C43" s="4" t="s">
        <v>72</v>
      </c>
      <c r="D43" s="8" t="s">
        <v>73</v>
      </c>
      <c r="E43" s="28">
        <v>1</v>
      </c>
      <c r="F43" s="28">
        <v>70</v>
      </c>
      <c r="G43" s="28">
        <v>3</v>
      </c>
      <c r="H43" s="28">
        <v>90</v>
      </c>
      <c r="I43" s="28">
        <v>5</v>
      </c>
      <c r="J43" s="28">
        <v>120</v>
      </c>
      <c r="K43" s="8">
        <v>3</v>
      </c>
      <c r="L43" s="8">
        <v>5</v>
      </c>
      <c r="M43" s="4">
        <v>0</v>
      </c>
      <c r="N43" s="34">
        <f t="shared" si="12"/>
        <v>0</v>
      </c>
      <c r="O43" s="4">
        <f t="shared" si="15"/>
        <v>600</v>
      </c>
      <c r="P43" s="37">
        <v>8</v>
      </c>
      <c r="Q43" s="37">
        <v>4</v>
      </c>
      <c r="R43" s="37">
        <v>12</v>
      </c>
      <c r="S43" s="37">
        <v>6</v>
      </c>
      <c r="T43" s="37">
        <v>15</v>
      </c>
      <c r="U43" s="37">
        <v>8</v>
      </c>
      <c r="V43" s="8">
        <v>3</v>
      </c>
      <c r="W43" s="8">
        <v>15</v>
      </c>
      <c r="X43" s="15">
        <f t="shared" si="13"/>
        <v>120</v>
      </c>
      <c r="Y43" s="15">
        <f t="shared" si="2"/>
        <v>720</v>
      </c>
      <c r="Z43" s="15">
        <v>7</v>
      </c>
      <c r="AA43" s="42">
        <f t="shared" si="14"/>
        <v>0.466666666666667</v>
      </c>
    </row>
    <row r="44" hidden="1" spans="1:27">
      <c r="A44" s="2">
        <v>41</v>
      </c>
      <c r="B44" s="8">
        <v>385</v>
      </c>
      <c r="C44" s="4" t="s">
        <v>72</v>
      </c>
      <c r="D44" s="8" t="s">
        <v>74</v>
      </c>
      <c r="E44" s="28">
        <v>1</v>
      </c>
      <c r="F44" s="28">
        <v>70</v>
      </c>
      <c r="G44" s="28">
        <v>3</v>
      </c>
      <c r="H44" s="28">
        <v>90</v>
      </c>
      <c r="I44" s="28">
        <v>5</v>
      </c>
      <c r="J44" s="28">
        <v>120</v>
      </c>
      <c r="K44" s="8">
        <v>3</v>
      </c>
      <c r="L44" s="8">
        <v>5</v>
      </c>
      <c r="M44" s="4">
        <v>1</v>
      </c>
      <c r="N44" s="34">
        <f t="shared" si="12"/>
        <v>0.2</v>
      </c>
      <c r="O44" s="4">
        <f t="shared" si="15"/>
        <v>600</v>
      </c>
      <c r="P44" s="37">
        <v>2</v>
      </c>
      <c r="Q44" s="37">
        <v>4</v>
      </c>
      <c r="R44" s="37">
        <v>4</v>
      </c>
      <c r="S44" s="37">
        <v>6</v>
      </c>
      <c r="T44" s="37">
        <v>6</v>
      </c>
      <c r="U44" s="37">
        <v>8</v>
      </c>
      <c r="V44" s="8">
        <v>3</v>
      </c>
      <c r="W44" s="8">
        <v>6</v>
      </c>
      <c r="X44" s="15">
        <f t="shared" si="13"/>
        <v>48</v>
      </c>
      <c r="Y44" s="15">
        <f t="shared" si="2"/>
        <v>648</v>
      </c>
      <c r="Z44" s="15">
        <v>0</v>
      </c>
      <c r="AA44" s="42">
        <f t="shared" si="14"/>
        <v>0</v>
      </c>
    </row>
    <row r="45" hidden="1" spans="1:27">
      <c r="A45" s="2">
        <v>42</v>
      </c>
      <c r="B45" s="8">
        <v>371</v>
      </c>
      <c r="C45" s="4" t="s">
        <v>72</v>
      </c>
      <c r="D45" s="8" t="s">
        <v>75</v>
      </c>
      <c r="E45" s="28">
        <v>1</v>
      </c>
      <c r="F45" s="28">
        <v>70</v>
      </c>
      <c r="G45" s="28">
        <v>3</v>
      </c>
      <c r="H45" s="28">
        <v>90</v>
      </c>
      <c r="I45" s="28">
        <v>5</v>
      </c>
      <c r="J45" s="28">
        <v>120</v>
      </c>
      <c r="K45" s="8">
        <v>3</v>
      </c>
      <c r="L45" s="8">
        <v>5</v>
      </c>
      <c r="M45" s="4">
        <v>0</v>
      </c>
      <c r="N45" s="34">
        <f t="shared" si="12"/>
        <v>0</v>
      </c>
      <c r="O45" s="4">
        <f t="shared" si="15"/>
        <v>600</v>
      </c>
      <c r="P45" s="37">
        <v>2</v>
      </c>
      <c r="Q45" s="37">
        <v>4</v>
      </c>
      <c r="R45" s="37">
        <v>4</v>
      </c>
      <c r="S45" s="37">
        <v>6</v>
      </c>
      <c r="T45" s="37">
        <v>6</v>
      </c>
      <c r="U45" s="37">
        <v>8</v>
      </c>
      <c r="V45" s="8">
        <v>3</v>
      </c>
      <c r="W45" s="8">
        <v>6</v>
      </c>
      <c r="X45" s="15">
        <f t="shared" si="13"/>
        <v>48</v>
      </c>
      <c r="Y45" s="15">
        <f t="shared" si="2"/>
        <v>648</v>
      </c>
      <c r="Z45" s="15">
        <v>1</v>
      </c>
      <c r="AA45" s="42">
        <f t="shared" si="14"/>
        <v>0.166666666666667</v>
      </c>
    </row>
    <row r="46" hidden="1" spans="1:27">
      <c r="A46" s="2">
        <v>43</v>
      </c>
      <c r="B46" s="8">
        <v>102567</v>
      </c>
      <c r="C46" s="4" t="s">
        <v>72</v>
      </c>
      <c r="D46" s="8" t="s">
        <v>76</v>
      </c>
      <c r="E46" s="28">
        <v>1</v>
      </c>
      <c r="F46" s="28">
        <v>70</v>
      </c>
      <c r="G46" s="28">
        <v>3</v>
      </c>
      <c r="H46" s="28">
        <v>90</v>
      </c>
      <c r="I46" s="28">
        <v>5</v>
      </c>
      <c r="J46" s="28">
        <v>120</v>
      </c>
      <c r="K46" s="8">
        <v>3</v>
      </c>
      <c r="L46" s="8">
        <v>5</v>
      </c>
      <c r="M46" s="4">
        <v>0</v>
      </c>
      <c r="N46" s="34">
        <f t="shared" si="12"/>
        <v>0</v>
      </c>
      <c r="O46" s="4">
        <f t="shared" si="15"/>
        <v>600</v>
      </c>
      <c r="P46" s="37">
        <v>2</v>
      </c>
      <c r="Q46" s="37">
        <v>4</v>
      </c>
      <c r="R46" s="37">
        <v>4</v>
      </c>
      <c r="S46" s="37">
        <v>6</v>
      </c>
      <c r="T46" s="37">
        <v>6</v>
      </c>
      <c r="U46" s="37">
        <v>8</v>
      </c>
      <c r="V46" s="8">
        <v>3</v>
      </c>
      <c r="W46" s="8">
        <v>6</v>
      </c>
      <c r="X46" s="15">
        <f t="shared" si="13"/>
        <v>48</v>
      </c>
      <c r="Y46" s="15">
        <f t="shared" si="2"/>
        <v>648</v>
      </c>
      <c r="Z46" s="15">
        <v>0</v>
      </c>
      <c r="AA46" s="42">
        <f t="shared" si="14"/>
        <v>0</v>
      </c>
    </row>
    <row r="47" hidden="1" spans="1:27">
      <c r="A47" s="2">
        <v>44</v>
      </c>
      <c r="B47" s="8">
        <v>341</v>
      </c>
      <c r="C47" s="4" t="s">
        <v>77</v>
      </c>
      <c r="D47" s="8" t="s">
        <v>78</v>
      </c>
      <c r="E47" s="28">
        <v>2</v>
      </c>
      <c r="F47" s="28">
        <v>70</v>
      </c>
      <c r="G47" s="28">
        <v>4</v>
      </c>
      <c r="H47" s="28">
        <v>90</v>
      </c>
      <c r="I47" s="28">
        <v>8</v>
      </c>
      <c r="J47" s="28">
        <v>120</v>
      </c>
      <c r="K47" s="8">
        <v>1</v>
      </c>
      <c r="L47" s="8">
        <v>2</v>
      </c>
      <c r="M47" s="4">
        <v>4</v>
      </c>
      <c r="N47" s="34">
        <f t="shared" si="12"/>
        <v>2</v>
      </c>
      <c r="O47" s="4">
        <f t="shared" ref="O47:O51" si="16">L47*F47</f>
        <v>140</v>
      </c>
      <c r="P47" s="37">
        <v>10</v>
      </c>
      <c r="Q47" s="37">
        <v>4</v>
      </c>
      <c r="R47" s="37">
        <v>15</v>
      </c>
      <c r="S47" s="37">
        <v>6</v>
      </c>
      <c r="T47" s="37">
        <v>20</v>
      </c>
      <c r="U47" s="37">
        <v>8</v>
      </c>
      <c r="V47" s="8">
        <v>2</v>
      </c>
      <c r="W47" s="8">
        <v>15</v>
      </c>
      <c r="X47" s="15">
        <f>W47*S47</f>
        <v>90</v>
      </c>
      <c r="Y47" s="15">
        <f t="shared" si="2"/>
        <v>230</v>
      </c>
      <c r="Z47" s="15">
        <v>5</v>
      </c>
      <c r="AA47" s="42">
        <f t="shared" si="14"/>
        <v>0.333333333333333</v>
      </c>
    </row>
    <row r="48" hidden="1" spans="1:27">
      <c r="A48" s="2">
        <v>45</v>
      </c>
      <c r="B48" s="8">
        <v>721</v>
      </c>
      <c r="C48" s="4" t="s">
        <v>77</v>
      </c>
      <c r="D48" s="8" t="s">
        <v>79</v>
      </c>
      <c r="E48" s="28">
        <v>1</v>
      </c>
      <c r="F48" s="28">
        <v>70</v>
      </c>
      <c r="G48" s="28">
        <v>3</v>
      </c>
      <c r="H48" s="28">
        <v>90</v>
      </c>
      <c r="I48" s="28">
        <v>5</v>
      </c>
      <c r="J48" s="28">
        <v>120</v>
      </c>
      <c r="K48" s="8">
        <v>1</v>
      </c>
      <c r="L48" s="8">
        <v>1</v>
      </c>
      <c r="M48" s="4">
        <v>0</v>
      </c>
      <c r="N48" s="34">
        <f t="shared" si="12"/>
        <v>0</v>
      </c>
      <c r="O48" s="4">
        <f t="shared" si="16"/>
        <v>70</v>
      </c>
      <c r="P48" s="37">
        <v>2</v>
      </c>
      <c r="Q48" s="37">
        <v>4</v>
      </c>
      <c r="R48" s="37">
        <v>4</v>
      </c>
      <c r="S48" s="37">
        <v>6</v>
      </c>
      <c r="T48" s="37">
        <v>6</v>
      </c>
      <c r="U48" s="37">
        <v>8</v>
      </c>
      <c r="V48" s="8">
        <v>1</v>
      </c>
      <c r="W48" s="8">
        <v>2</v>
      </c>
      <c r="X48" s="15">
        <f t="shared" ref="X48:X51" si="17">W48*Q48</f>
        <v>8</v>
      </c>
      <c r="Y48" s="15">
        <f t="shared" si="2"/>
        <v>78</v>
      </c>
      <c r="Z48" s="15">
        <v>0</v>
      </c>
      <c r="AA48" s="42">
        <f t="shared" si="14"/>
        <v>0</v>
      </c>
    </row>
    <row r="49" hidden="1" spans="1:27">
      <c r="A49" s="2">
        <v>46</v>
      </c>
      <c r="B49" s="8">
        <v>732</v>
      </c>
      <c r="C49" s="4" t="s">
        <v>77</v>
      </c>
      <c r="D49" s="8" t="s">
        <v>80</v>
      </c>
      <c r="E49" s="28">
        <v>1</v>
      </c>
      <c r="F49" s="28">
        <v>70</v>
      </c>
      <c r="G49" s="28">
        <v>3</v>
      </c>
      <c r="H49" s="28">
        <v>90</v>
      </c>
      <c r="I49" s="28">
        <v>5</v>
      </c>
      <c r="J49" s="28">
        <v>120</v>
      </c>
      <c r="K49" s="8">
        <v>1</v>
      </c>
      <c r="L49" s="8">
        <v>1</v>
      </c>
      <c r="M49" s="4">
        <v>0</v>
      </c>
      <c r="N49" s="34">
        <f t="shared" si="12"/>
        <v>0</v>
      </c>
      <c r="O49" s="4">
        <f t="shared" si="16"/>
        <v>70</v>
      </c>
      <c r="P49" s="37">
        <v>2</v>
      </c>
      <c r="Q49" s="37">
        <v>4</v>
      </c>
      <c r="R49" s="37">
        <v>4</v>
      </c>
      <c r="S49" s="37">
        <v>6</v>
      </c>
      <c r="T49" s="37">
        <v>6</v>
      </c>
      <c r="U49" s="37">
        <v>8</v>
      </c>
      <c r="V49" s="8">
        <v>1</v>
      </c>
      <c r="W49" s="8">
        <v>2</v>
      </c>
      <c r="X49" s="15">
        <f t="shared" si="17"/>
        <v>8</v>
      </c>
      <c r="Y49" s="15">
        <f t="shared" si="2"/>
        <v>78</v>
      </c>
      <c r="Z49" s="15">
        <v>0</v>
      </c>
      <c r="AA49" s="42">
        <f t="shared" si="14"/>
        <v>0</v>
      </c>
    </row>
    <row r="50" hidden="1" spans="1:27">
      <c r="A50" s="2">
        <v>47</v>
      </c>
      <c r="B50" s="8">
        <v>102564</v>
      </c>
      <c r="C50" s="4" t="s">
        <v>77</v>
      </c>
      <c r="D50" s="8" t="s">
        <v>81</v>
      </c>
      <c r="E50" s="28">
        <v>1</v>
      </c>
      <c r="F50" s="28">
        <v>70</v>
      </c>
      <c r="G50" s="28">
        <v>3</v>
      </c>
      <c r="H50" s="28">
        <v>90</v>
      </c>
      <c r="I50" s="28">
        <v>5</v>
      </c>
      <c r="J50" s="28">
        <v>120</v>
      </c>
      <c r="K50" s="8">
        <v>1</v>
      </c>
      <c r="L50" s="8">
        <v>1</v>
      </c>
      <c r="M50" s="4">
        <v>0</v>
      </c>
      <c r="N50" s="34">
        <f t="shared" si="12"/>
        <v>0</v>
      </c>
      <c r="O50" s="4">
        <f t="shared" si="16"/>
        <v>70</v>
      </c>
      <c r="P50" s="37">
        <v>2</v>
      </c>
      <c r="Q50" s="37">
        <v>4</v>
      </c>
      <c r="R50" s="37">
        <v>4</v>
      </c>
      <c r="S50" s="37">
        <v>6</v>
      </c>
      <c r="T50" s="37">
        <v>6</v>
      </c>
      <c r="U50" s="37">
        <v>8</v>
      </c>
      <c r="V50" s="8">
        <v>1</v>
      </c>
      <c r="W50" s="8">
        <v>2</v>
      </c>
      <c r="X50" s="15">
        <f t="shared" si="17"/>
        <v>8</v>
      </c>
      <c r="Y50" s="15">
        <f t="shared" si="2"/>
        <v>78</v>
      </c>
      <c r="Z50" s="15">
        <v>3</v>
      </c>
      <c r="AA50" s="42">
        <f t="shared" si="14"/>
        <v>1.5</v>
      </c>
    </row>
    <row r="51" hidden="1" spans="1:27">
      <c r="A51" s="2">
        <v>48</v>
      </c>
      <c r="B51" s="8">
        <v>591</v>
      </c>
      <c r="C51" s="4" t="s">
        <v>77</v>
      </c>
      <c r="D51" s="8" t="s">
        <v>82</v>
      </c>
      <c r="E51" s="28">
        <v>1</v>
      </c>
      <c r="F51" s="28">
        <v>70</v>
      </c>
      <c r="G51" s="28">
        <v>3</v>
      </c>
      <c r="H51" s="28">
        <v>90</v>
      </c>
      <c r="I51" s="28">
        <v>5</v>
      </c>
      <c r="J51" s="28">
        <v>120</v>
      </c>
      <c r="K51" s="8">
        <v>1</v>
      </c>
      <c r="L51" s="8">
        <v>1</v>
      </c>
      <c r="M51" s="4">
        <v>0</v>
      </c>
      <c r="N51" s="34">
        <f t="shared" si="12"/>
        <v>0</v>
      </c>
      <c r="O51" s="4">
        <f t="shared" si="16"/>
        <v>70</v>
      </c>
      <c r="P51" s="37">
        <v>5</v>
      </c>
      <c r="Q51" s="37">
        <v>4</v>
      </c>
      <c r="R51" s="37">
        <v>8</v>
      </c>
      <c r="S51" s="37">
        <v>6</v>
      </c>
      <c r="T51" s="37">
        <v>10</v>
      </c>
      <c r="U51" s="37">
        <v>8</v>
      </c>
      <c r="V51" s="8">
        <v>1</v>
      </c>
      <c r="W51" s="8">
        <v>5</v>
      </c>
      <c r="X51" s="15">
        <f t="shared" si="17"/>
        <v>20</v>
      </c>
      <c r="Y51" s="15">
        <f t="shared" si="2"/>
        <v>90</v>
      </c>
      <c r="Z51" s="15">
        <v>2</v>
      </c>
      <c r="AA51" s="42">
        <f t="shared" si="14"/>
        <v>0.4</v>
      </c>
    </row>
    <row r="52" spans="1:27">
      <c r="A52" s="2">
        <v>49</v>
      </c>
      <c r="B52" s="8">
        <v>343</v>
      </c>
      <c r="C52" s="4" t="s">
        <v>83</v>
      </c>
      <c r="D52" s="8" t="s">
        <v>84</v>
      </c>
      <c r="E52" s="28">
        <v>2</v>
      </c>
      <c r="F52" s="28">
        <v>70</v>
      </c>
      <c r="G52" s="28">
        <v>4</v>
      </c>
      <c r="H52" s="28">
        <v>90</v>
      </c>
      <c r="I52" s="28">
        <v>8</v>
      </c>
      <c r="J52" s="28">
        <v>120</v>
      </c>
      <c r="K52" s="8">
        <v>3</v>
      </c>
      <c r="L52" s="8">
        <v>8</v>
      </c>
      <c r="M52" s="4">
        <v>3</v>
      </c>
      <c r="N52" s="34">
        <f t="shared" si="12"/>
        <v>0.375</v>
      </c>
      <c r="O52" s="4">
        <f t="shared" ref="O52:O56" si="18">L52*J52</f>
        <v>960</v>
      </c>
      <c r="P52" s="37">
        <v>15</v>
      </c>
      <c r="Q52" s="37">
        <v>4</v>
      </c>
      <c r="R52" s="37">
        <v>20</v>
      </c>
      <c r="S52" s="37">
        <v>6</v>
      </c>
      <c r="T52" s="37">
        <v>25</v>
      </c>
      <c r="U52" s="37">
        <v>8</v>
      </c>
      <c r="V52" s="8">
        <v>3</v>
      </c>
      <c r="W52" s="8">
        <v>25</v>
      </c>
      <c r="X52" s="15">
        <f t="shared" ref="X52:X56" si="19">W52*U52</f>
        <v>200</v>
      </c>
      <c r="Y52" s="15">
        <f t="shared" si="2"/>
        <v>1160</v>
      </c>
      <c r="Z52" s="15">
        <v>8</v>
      </c>
      <c r="AA52" s="42">
        <f t="shared" si="14"/>
        <v>0.32</v>
      </c>
    </row>
    <row r="53" spans="1:27">
      <c r="A53" s="2">
        <v>50</v>
      </c>
      <c r="B53" s="12">
        <v>581</v>
      </c>
      <c r="C53" s="4" t="s">
        <v>83</v>
      </c>
      <c r="D53" s="12" t="s">
        <v>85</v>
      </c>
      <c r="E53" s="28">
        <v>1</v>
      </c>
      <c r="F53" s="28">
        <v>70</v>
      </c>
      <c r="G53" s="28">
        <v>3</v>
      </c>
      <c r="H53" s="28">
        <v>90</v>
      </c>
      <c r="I53" s="28">
        <v>5</v>
      </c>
      <c r="J53" s="28">
        <v>120</v>
      </c>
      <c r="K53" s="12">
        <v>3</v>
      </c>
      <c r="L53" s="12">
        <v>5</v>
      </c>
      <c r="M53" s="4">
        <v>0</v>
      </c>
      <c r="N53" s="34">
        <f t="shared" si="12"/>
        <v>0</v>
      </c>
      <c r="O53" s="4">
        <f t="shared" si="18"/>
        <v>600</v>
      </c>
      <c r="P53" s="39">
        <v>8</v>
      </c>
      <c r="Q53" s="37">
        <v>4</v>
      </c>
      <c r="R53" s="39">
        <v>12</v>
      </c>
      <c r="S53" s="37">
        <v>6</v>
      </c>
      <c r="T53" s="39">
        <v>15</v>
      </c>
      <c r="U53" s="37">
        <v>8</v>
      </c>
      <c r="V53" s="12">
        <v>3</v>
      </c>
      <c r="W53" s="12">
        <v>15</v>
      </c>
      <c r="X53" s="15">
        <f t="shared" si="19"/>
        <v>120</v>
      </c>
      <c r="Y53" s="15">
        <f t="shared" si="2"/>
        <v>720</v>
      </c>
      <c r="Z53" s="15">
        <v>8</v>
      </c>
      <c r="AA53" s="42">
        <f t="shared" si="14"/>
        <v>0.533333333333333</v>
      </c>
    </row>
    <row r="54" spans="1:27">
      <c r="A54" s="2">
        <v>51</v>
      </c>
      <c r="B54" s="8">
        <v>709</v>
      </c>
      <c r="C54" s="4" t="s">
        <v>83</v>
      </c>
      <c r="D54" s="8" t="s">
        <v>86</v>
      </c>
      <c r="E54" s="28">
        <v>1</v>
      </c>
      <c r="F54" s="28">
        <v>70</v>
      </c>
      <c r="G54" s="28">
        <v>3</v>
      </c>
      <c r="H54" s="28">
        <v>90</v>
      </c>
      <c r="I54" s="28">
        <v>5</v>
      </c>
      <c r="J54" s="28">
        <v>120</v>
      </c>
      <c r="K54" s="8">
        <v>1</v>
      </c>
      <c r="L54" s="8">
        <v>1</v>
      </c>
      <c r="M54" s="4">
        <v>0</v>
      </c>
      <c r="N54" s="34">
        <f t="shared" si="12"/>
        <v>0</v>
      </c>
      <c r="O54" s="4">
        <f>L54*F54</f>
        <v>70</v>
      </c>
      <c r="P54" s="37">
        <v>8</v>
      </c>
      <c r="Q54" s="37">
        <v>4</v>
      </c>
      <c r="R54" s="37">
        <v>12</v>
      </c>
      <c r="S54" s="37">
        <v>6</v>
      </c>
      <c r="T54" s="37">
        <v>16</v>
      </c>
      <c r="U54" s="37">
        <v>8</v>
      </c>
      <c r="V54" s="8">
        <v>3</v>
      </c>
      <c r="W54" s="8">
        <v>16</v>
      </c>
      <c r="X54" s="15">
        <f t="shared" si="19"/>
        <v>128</v>
      </c>
      <c r="Y54" s="15">
        <f t="shared" si="2"/>
        <v>198</v>
      </c>
      <c r="Z54" s="15">
        <v>8</v>
      </c>
      <c r="AA54" s="42">
        <f t="shared" si="14"/>
        <v>0.5</v>
      </c>
    </row>
    <row r="55" spans="1:27">
      <c r="A55" s="2">
        <v>52</v>
      </c>
      <c r="B55" s="12">
        <v>513</v>
      </c>
      <c r="C55" s="4" t="s">
        <v>83</v>
      </c>
      <c r="D55" s="12" t="s">
        <v>87</v>
      </c>
      <c r="E55" s="28">
        <v>1</v>
      </c>
      <c r="F55" s="28">
        <v>70</v>
      </c>
      <c r="G55" s="28">
        <v>3</v>
      </c>
      <c r="H55" s="28">
        <v>90</v>
      </c>
      <c r="I55" s="28">
        <v>5</v>
      </c>
      <c r="J55" s="28">
        <v>120</v>
      </c>
      <c r="K55" s="12">
        <v>3</v>
      </c>
      <c r="L55" s="12">
        <v>5</v>
      </c>
      <c r="M55" s="4">
        <v>2</v>
      </c>
      <c r="N55" s="34">
        <f t="shared" si="12"/>
        <v>0.4</v>
      </c>
      <c r="O55" s="4">
        <f t="shared" si="18"/>
        <v>600</v>
      </c>
      <c r="P55" s="39">
        <v>5</v>
      </c>
      <c r="Q55" s="37">
        <v>4</v>
      </c>
      <c r="R55" s="39">
        <v>8</v>
      </c>
      <c r="S55" s="37">
        <v>6</v>
      </c>
      <c r="T55" s="39">
        <v>10</v>
      </c>
      <c r="U55" s="37">
        <v>8</v>
      </c>
      <c r="V55" s="12">
        <v>3</v>
      </c>
      <c r="W55" s="12">
        <v>10</v>
      </c>
      <c r="X55" s="15">
        <f t="shared" si="19"/>
        <v>80</v>
      </c>
      <c r="Y55" s="15">
        <f t="shared" si="2"/>
        <v>680</v>
      </c>
      <c r="Z55" s="15">
        <v>12</v>
      </c>
      <c r="AA55" s="42">
        <f t="shared" si="14"/>
        <v>1.2</v>
      </c>
    </row>
    <row r="56" spans="1:27">
      <c r="A56" s="2">
        <v>53</v>
      </c>
      <c r="B56" s="8">
        <v>726</v>
      </c>
      <c r="C56" s="4" t="s">
        <v>83</v>
      </c>
      <c r="D56" s="8" t="s">
        <v>88</v>
      </c>
      <c r="E56" s="28">
        <v>1</v>
      </c>
      <c r="F56" s="28">
        <v>70</v>
      </c>
      <c r="G56" s="28">
        <v>3</v>
      </c>
      <c r="H56" s="28">
        <v>90</v>
      </c>
      <c r="I56" s="28">
        <v>5</v>
      </c>
      <c r="J56" s="28">
        <v>120</v>
      </c>
      <c r="K56" s="8">
        <v>3</v>
      </c>
      <c r="L56" s="8">
        <v>5</v>
      </c>
      <c r="M56" s="4">
        <v>4</v>
      </c>
      <c r="N56" s="34">
        <f t="shared" si="12"/>
        <v>0.8</v>
      </c>
      <c r="O56" s="4">
        <f t="shared" si="18"/>
        <v>600</v>
      </c>
      <c r="P56" s="37">
        <v>2</v>
      </c>
      <c r="Q56" s="37">
        <v>4</v>
      </c>
      <c r="R56" s="37">
        <v>4</v>
      </c>
      <c r="S56" s="37">
        <v>6</v>
      </c>
      <c r="T56" s="37">
        <v>6</v>
      </c>
      <c r="U56" s="37">
        <v>8</v>
      </c>
      <c r="V56" s="8">
        <v>3</v>
      </c>
      <c r="W56" s="8">
        <v>6</v>
      </c>
      <c r="X56" s="15">
        <f t="shared" si="19"/>
        <v>48</v>
      </c>
      <c r="Y56" s="15">
        <f t="shared" si="2"/>
        <v>648</v>
      </c>
      <c r="Z56" s="15">
        <v>1</v>
      </c>
      <c r="AA56" s="42">
        <f t="shared" si="14"/>
        <v>0.166666666666667</v>
      </c>
    </row>
    <row r="57" spans="1:27">
      <c r="A57" s="2">
        <v>54</v>
      </c>
      <c r="B57" s="12">
        <v>582</v>
      </c>
      <c r="C57" s="4" t="s">
        <v>83</v>
      </c>
      <c r="D57" s="12" t="s">
        <v>89</v>
      </c>
      <c r="E57" s="28">
        <v>1</v>
      </c>
      <c r="F57" s="28">
        <v>70</v>
      </c>
      <c r="G57" s="28">
        <v>3</v>
      </c>
      <c r="H57" s="28">
        <v>90</v>
      </c>
      <c r="I57" s="28">
        <v>5</v>
      </c>
      <c r="J57" s="28">
        <v>120</v>
      </c>
      <c r="K57" s="12">
        <v>2</v>
      </c>
      <c r="L57" s="12">
        <v>3</v>
      </c>
      <c r="M57" s="4">
        <v>0</v>
      </c>
      <c r="N57" s="34">
        <f t="shared" si="12"/>
        <v>0</v>
      </c>
      <c r="O57" s="5">
        <f t="shared" ref="O57:O61" si="20">L57*H57</f>
        <v>270</v>
      </c>
      <c r="P57" s="39">
        <v>6</v>
      </c>
      <c r="Q57" s="37">
        <v>4</v>
      </c>
      <c r="R57" s="39">
        <v>10</v>
      </c>
      <c r="S57" s="37">
        <v>6</v>
      </c>
      <c r="T57" s="39">
        <v>14</v>
      </c>
      <c r="U57" s="37">
        <v>8</v>
      </c>
      <c r="V57" s="12">
        <v>2</v>
      </c>
      <c r="W57" s="12">
        <v>10</v>
      </c>
      <c r="X57" s="15">
        <f>W57*S57</f>
        <v>60</v>
      </c>
      <c r="Y57" s="15">
        <f t="shared" si="2"/>
        <v>330</v>
      </c>
      <c r="Z57" s="15">
        <v>0</v>
      </c>
      <c r="AA57" s="42">
        <f t="shared" si="14"/>
        <v>0</v>
      </c>
    </row>
    <row r="58" spans="1:27">
      <c r="A58" s="2">
        <v>55</v>
      </c>
      <c r="B58" s="12">
        <v>365</v>
      </c>
      <c r="C58" s="4" t="s">
        <v>83</v>
      </c>
      <c r="D58" s="12" t="s">
        <v>90</v>
      </c>
      <c r="E58" s="28">
        <v>1</v>
      </c>
      <c r="F58" s="28">
        <v>70</v>
      </c>
      <c r="G58" s="28">
        <v>3</v>
      </c>
      <c r="H58" s="28">
        <v>90</v>
      </c>
      <c r="I58" s="28">
        <v>5</v>
      </c>
      <c r="J58" s="28">
        <v>120</v>
      </c>
      <c r="K58" s="12">
        <v>3</v>
      </c>
      <c r="L58" s="12">
        <v>5</v>
      </c>
      <c r="M58" s="4">
        <v>0</v>
      </c>
      <c r="N58" s="34">
        <f t="shared" si="12"/>
        <v>0</v>
      </c>
      <c r="O58" s="4">
        <f>L58*J58</f>
        <v>600</v>
      </c>
      <c r="P58" s="39">
        <v>15</v>
      </c>
      <c r="Q58" s="37">
        <v>4</v>
      </c>
      <c r="R58" s="39">
        <v>20</v>
      </c>
      <c r="S58" s="37">
        <v>6</v>
      </c>
      <c r="T58" s="39">
        <v>25</v>
      </c>
      <c r="U58" s="37">
        <v>8</v>
      </c>
      <c r="V58" s="12">
        <v>3</v>
      </c>
      <c r="W58" s="12">
        <v>25</v>
      </c>
      <c r="X58" s="15">
        <f t="shared" ref="X58:X79" si="21">W58*U58</f>
        <v>200</v>
      </c>
      <c r="Y58" s="15">
        <f t="shared" si="2"/>
        <v>800</v>
      </c>
      <c r="Z58" s="15">
        <v>7</v>
      </c>
      <c r="AA58" s="42">
        <f t="shared" si="14"/>
        <v>0.28</v>
      </c>
    </row>
    <row r="59" spans="1:27">
      <c r="A59" s="2">
        <v>56</v>
      </c>
      <c r="B59" s="8">
        <v>730</v>
      </c>
      <c r="C59" s="4" t="s">
        <v>83</v>
      </c>
      <c r="D59" s="8" t="s">
        <v>91</v>
      </c>
      <c r="E59" s="28">
        <v>1</v>
      </c>
      <c r="F59" s="28">
        <v>70</v>
      </c>
      <c r="G59" s="28">
        <v>3</v>
      </c>
      <c r="H59" s="28">
        <v>90</v>
      </c>
      <c r="I59" s="28">
        <v>5</v>
      </c>
      <c r="J59" s="28">
        <v>120</v>
      </c>
      <c r="K59" s="8">
        <v>3</v>
      </c>
      <c r="L59" s="8">
        <v>5</v>
      </c>
      <c r="M59" s="4">
        <v>2</v>
      </c>
      <c r="N59" s="34">
        <f t="shared" si="12"/>
        <v>0.4</v>
      </c>
      <c r="O59" s="4">
        <f>L59*J59</f>
        <v>600</v>
      </c>
      <c r="P59" s="37">
        <v>5</v>
      </c>
      <c r="Q59" s="37">
        <v>4</v>
      </c>
      <c r="R59" s="37">
        <v>8</v>
      </c>
      <c r="S59" s="37">
        <v>6</v>
      </c>
      <c r="T59" s="37">
        <v>10</v>
      </c>
      <c r="U59" s="37">
        <v>8</v>
      </c>
      <c r="V59" s="8">
        <v>3</v>
      </c>
      <c r="W59" s="8">
        <v>10</v>
      </c>
      <c r="X59" s="15">
        <f t="shared" si="21"/>
        <v>80</v>
      </c>
      <c r="Y59" s="15">
        <f t="shared" si="2"/>
        <v>680</v>
      </c>
      <c r="Z59" s="15">
        <v>4</v>
      </c>
      <c r="AA59" s="42">
        <f t="shared" si="14"/>
        <v>0.4</v>
      </c>
    </row>
    <row r="60" spans="1:27">
      <c r="A60" s="2">
        <v>57</v>
      </c>
      <c r="B60" s="8">
        <v>359</v>
      </c>
      <c r="C60" s="4" t="s">
        <v>83</v>
      </c>
      <c r="D60" s="8" t="s">
        <v>92</v>
      </c>
      <c r="E60" s="28">
        <v>1</v>
      </c>
      <c r="F60" s="28">
        <v>70</v>
      </c>
      <c r="G60" s="28">
        <v>3</v>
      </c>
      <c r="H60" s="28">
        <v>90</v>
      </c>
      <c r="I60" s="28">
        <v>5</v>
      </c>
      <c r="J60" s="28">
        <v>120</v>
      </c>
      <c r="K60" s="8">
        <v>2</v>
      </c>
      <c r="L60" s="8">
        <v>3</v>
      </c>
      <c r="M60" s="4">
        <v>0</v>
      </c>
      <c r="N60" s="34">
        <f t="shared" si="12"/>
        <v>0</v>
      </c>
      <c r="O60" s="5">
        <f t="shared" si="20"/>
        <v>270</v>
      </c>
      <c r="P60" s="37">
        <v>2</v>
      </c>
      <c r="Q60" s="37">
        <v>4</v>
      </c>
      <c r="R60" s="37">
        <v>4</v>
      </c>
      <c r="S60" s="37">
        <v>6</v>
      </c>
      <c r="T60" s="37">
        <v>6</v>
      </c>
      <c r="U60" s="37">
        <v>8</v>
      </c>
      <c r="V60" s="8">
        <v>3</v>
      </c>
      <c r="W60" s="8">
        <v>6</v>
      </c>
      <c r="X60" s="15">
        <f t="shared" si="21"/>
        <v>48</v>
      </c>
      <c r="Y60" s="15">
        <f t="shared" si="2"/>
        <v>318</v>
      </c>
      <c r="Z60" s="15">
        <v>1</v>
      </c>
      <c r="AA60" s="42">
        <f t="shared" si="14"/>
        <v>0.166666666666667</v>
      </c>
    </row>
    <row r="61" spans="1:27">
      <c r="A61" s="2">
        <v>58</v>
      </c>
      <c r="B61" s="12">
        <v>379</v>
      </c>
      <c r="C61" s="4" t="s">
        <v>83</v>
      </c>
      <c r="D61" s="12" t="s">
        <v>93</v>
      </c>
      <c r="E61" s="28">
        <v>1</v>
      </c>
      <c r="F61" s="28">
        <v>70</v>
      </c>
      <c r="G61" s="28">
        <v>3</v>
      </c>
      <c r="H61" s="28">
        <v>90</v>
      </c>
      <c r="I61" s="28">
        <v>5</v>
      </c>
      <c r="J61" s="28">
        <v>120</v>
      </c>
      <c r="K61" s="12">
        <v>2</v>
      </c>
      <c r="L61" s="12">
        <v>3</v>
      </c>
      <c r="M61" s="4">
        <v>0</v>
      </c>
      <c r="N61" s="34">
        <f t="shared" si="12"/>
        <v>0</v>
      </c>
      <c r="O61" s="5">
        <f t="shared" si="20"/>
        <v>270</v>
      </c>
      <c r="P61" s="37">
        <v>2</v>
      </c>
      <c r="Q61" s="37">
        <v>4</v>
      </c>
      <c r="R61" s="37">
        <v>4</v>
      </c>
      <c r="S61" s="37">
        <v>6</v>
      </c>
      <c r="T61" s="37">
        <v>6</v>
      </c>
      <c r="U61" s="37">
        <v>8</v>
      </c>
      <c r="V61" s="12">
        <v>3</v>
      </c>
      <c r="W61" s="12">
        <v>6</v>
      </c>
      <c r="X61" s="15">
        <f t="shared" si="21"/>
        <v>48</v>
      </c>
      <c r="Y61" s="15">
        <f t="shared" si="2"/>
        <v>318</v>
      </c>
      <c r="Z61" s="15">
        <v>5</v>
      </c>
      <c r="AA61" s="42">
        <f t="shared" si="14"/>
        <v>0.833333333333333</v>
      </c>
    </row>
    <row r="62" spans="1:27">
      <c r="A62" s="2">
        <v>59</v>
      </c>
      <c r="B62" s="12">
        <v>347</v>
      </c>
      <c r="C62" s="4" t="s">
        <v>83</v>
      </c>
      <c r="D62" s="12" t="s">
        <v>94</v>
      </c>
      <c r="E62" s="28">
        <v>1</v>
      </c>
      <c r="F62" s="28">
        <v>70</v>
      </c>
      <c r="G62" s="28">
        <v>3</v>
      </c>
      <c r="H62" s="28">
        <v>90</v>
      </c>
      <c r="I62" s="28">
        <v>5</v>
      </c>
      <c r="J62" s="28">
        <v>120</v>
      </c>
      <c r="K62" s="12">
        <v>1</v>
      </c>
      <c r="L62" s="12">
        <v>1</v>
      </c>
      <c r="M62" s="4">
        <v>0</v>
      </c>
      <c r="N62" s="34">
        <f t="shared" si="12"/>
        <v>0</v>
      </c>
      <c r="O62" s="4">
        <f t="shared" ref="O62:O69" si="22">L62*F62</f>
        <v>70</v>
      </c>
      <c r="P62" s="37">
        <v>2</v>
      </c>
      <c r="Q62" s="37">
        <v>4</v>
      </c>
      <c r="R62" s="37">
        <v>4</v>
      </c>
      <c r="S62" s="37">
        <v>6</v>
      </c>
      <c r="T62" s="37">
        <v>6</v>
      </c>
      <c r="U62" s="37">
        <v>8</v>
      </c>
      <c r="V62" s="12">
        <v>3</v>
      </c>
      <c r="W62" s="12">
        <v>6</v>
      </c>
      <c r="X62" s="15">
        <f t="shared" si="21"/>
        <v>48</v>
      </c>
      <c r="Y62" s="15">
        <f t="shared" si="2"/>
        <v>118</v>
      </c>
      <c r="Z62" s="15">
        <v>0</v>
      </c>
      <c r="AA62" s="42">
        <f t="shared" si="14"/>
        <v>0</v>
      </c>
    </row>
    <row r="63" spans="1:27">
      <c r="A63" s="2">
        <v>60</v>
      </c>
      <c r="B63" s="12">
        <v>745</v>
      </c>
      <c r="C63" s="4" t="s">
        <v>83</v>
      </c>
      <c r="D63" s="12" t="s">
        <v>95</v>
      </c>
      <c r="E63" s="28">
        <v>1</v>
      </c>
      <c r="F63" s="28">
        <v>70</v>
      </c>
      <c r="G63" s="28">
        <v>3</v>
      </c>
      <c r="H63" s="28">
        <v>90</v>
      </c>
      <c r="I63" s="28">
        <v>5</v>
      </c>
      <c r="J63" s="28">
        <v>120</v>
      </c>
      <c r="K63" s="12">
        <v>1</v>
      </c>
      <c r="L63" s="12">
        <v>1</v>
      </c>
      <c r="M63" s="4">
        <v>0</v>
      </c>
      <c r="N63" s="34">
        <f t="shared" si="12"/>
        <v>0</v>
      </c>
      <c r="O63" s="4">
        <f t="shared" si="22"/>
        <v>70</v>
      </c>
      <c r="P63" s="37">
        <v>2</v>
      </c>
      <c r="Q63" s="37">
        <v>4</v>
      </c>
      <c r="R63" s="37">
        <v>4</v>
      </c>
      <c r="S63" s="37">
        <v>6</v>
      </c>
      <c r="T63" s="37">
        <v>6</v>
      </c>
      <c r="U63" s="37">
        <v>8</v>
      </c>
      <c r="V63" s="12">
        <v>3</v>
      </c>
      <c r="W63" s="12">
        <v>6</v>
      </c>
      <c r="X63" s="15">
        <f t="shared" si="21"/>
        <v>48</v>
      </c>
      <c r="Y63" s="15">
        <f t="shared" si="2"/>
        <v>118</v>
      </c>
      <c r="Z63" s="15">
        <v>3</v>
      </c>
      <c r="AA63" s="42">
        <f t="shared" si="14"/>
        <v>0.5</v>
      </c>
    </row>
    <row r="64" spans="1:27">
      <c r="A64" s="2">
        <v>61</v>
      </c>
      <c r="B64" s="8">
        <v>570</v>
      </c>
      <c r="C64" s="4" t="s">
        <v>83</v>
      </c>
      <c r="D64" s="8" t="s">
        <v>96</v>
      </c>
      <c r="E64" s="28">
        <v>1</v>
      </c>
      <c r="F64" s="28">
        <v>70</v>
      </c>
      <c r="G64" s="28">
        <v>3</v>
      </c>
      <c r="H64" s="28">
        <v>90</v>
      </c>
      <c r="I64" s="28">
        <v>5</v>
      </c>
      <c r="J64" s="28">
        <v>120</v>
      </c>
      <c r="K64" s="8">
        <v>1</v>
      </c>
      <c r="L64" s="8">
        <v>1</v>
      </c>
      <c r="M64" s="4">
        <v>0</v>
      </c>
      <c r="N64" s="34">
        <f t="shared" si="12"/>
        <v>0</v>
      </c>
      <c r="O64" s="4">
        <f t="shared" si="22"/>
        <v>70</v>
      </c>
      <c r="P64" s="37">
        <v>2</v>
      </c>
      <c r="Q64" s="37">
        <v>4</v>
      </c>
      <c r="R64" s="37">
        <v>4</v>
      </c>
      <c r="S64" s="37">
        <v>6</v>
      </c>
      <c r="T64" s="37">
        <v>6</v>
      </c>
      <c r="U64" s="37">
        <v>8</v>
      </c>
      <c r="V64" s="8">
        <v>3</v>
      </c>
      <c r="W64" s="8">
        <v>6</v>
      </c>
      <c r="X64" s="15">
        <f t="shared" si="21"/>
        <v>48</v>
      </c>
      <c r="Y64" s="15">
        <f t="shared" si="2"/>
        <v>118</v>
      </c>
      <c r="Z64" s="15">
        <v>3</v>
      </c>
      <c r="AA64" s="42">
        <f t="shared" si="14"/>
        <v>0.5</v>
      </c>
    </row>
    <row r="65" spans="1:27">
      <c r="A65" s="2">
        <v>62</v>
      </c>
      <c r="B65" s="8">
        <v>339</v>
      </c>
      <c r="C65" s="4" t="s">
        <v>83</v>
      </c>
      <c r="D65" s="8" t="s">
        <v>97</v>
      </c>
      <c r="E65" s="28">
        <v>1</v>
      </c>
      <c r="F65" s="28">
        <v>70</v>
      </c>
      <c r="G65" s="28">
        <v>3</v>
      </c>
      <c r="H65" s="28">
        <v>90</v>
      </c>
      <c r="I65" s="28">
        <v>5</v>
      </c>
      <c r="J65" s="28">
        <v>120</v>
      </c>
      <c r="K65" s="8">
        <v>1</v>
      </c>
      <c r="L65" s="8">
        <v>1</v>
      </c>
      <c r="M65" s="4">
        <v>0</v>
      </c>
      <c r="N65" s="34">
        <f t="shared" si="12"/>
        <v>0</v>
      </c>
      <c r="O65" s="4">
        <f t="shared" si="22"/>
        <v>70</v>
      </c>
      <c r="P65" s="37">
        <v>2</v>
      </c>
      <c r="Q65" s="37">
        <v>4</v>
      </c>
      <c r="R65" s="37">
        <v>4</v>
      </c>
      <c r="S65" s="37">
        <v>6</v>
      </c>
      <c r="T65" s="37">
        <v>6</v>
      </c>
      <c r="U65" s="37">
        <v>8</v>
      </c>
      <c r="V65" s="8">
        <v>3</v>
      </c>
      <c r="W65" s="8">
        <v>6</v>
      </c>
      <c r="X65" s="15">
        <f t="shared" si="21"/>
        <v>48</v>
      </c>
      <c r="Y65" s="15">
        <f t="shared" si="2"/>
        <v>118</v>
      </c>
      <c r="Z65" s="15">
        <v>0</v>
      </c>
      <c r="AA65" s="42">
        <f t="shared" si="14"/>
        <v>0</v>
      </c>
    </row>
    <row r="66" spans="1:27">
      <c r="A66" s="2">
        <v>63</v>
      </c>
      <c r="B66" s="8">
        <v>357</v>
      </c>
      <c r="C66" s="4" t="s">
        <v>83</v>
      </c>
      <c r="D66" s="8" t="s">
        <v>98</v>
      </c>
      <c r="E66" s="28">
        <v>1</v>
      </c>
      <c r="F66" s="28">
        <v>70</v>
      </c>
      <c r="G66" s="28">
        <v>3</v>
      </c>
      <c r="H66" s="28">
        <v>90</v>
      </c>
      <c r="I66" s="28">
        <v>5</v>
      </c>
      <c r="J66" s="28">
        <v>120</v>
      </c>
      <c r="K66" s="8">
        <v>1</v>
      </c>
      <c r="L66" s="8">
        <v>1</v>
      </c>
      <c r="M66" s="4">
        <v>0</v>
      </c>
      <c r="N66" s="34">
        <f t="shared" si="12"/>
        <v>0</v>
      </c>
      <c r="O66" s="4">
        <f t="shared" si="22"/>
        <v>70</v>
      </c>
      <c r="P66" s="37">
        <v>2</v>
      </c>
      <c r="Q66" s="37">
        <v>4</v>
      </c>
      <c r="R66" s="37">
        <v>4</v>
      </c>
      <c r="S66" s="37">
        <v>6</v>
      </c>
      <c r="T66" s="37">
        <v>6</v>
      </c>
      <c r="U66" s="37">
        <v>8</v>
      </c>
      <c r="V66" s="8">
        <v>3</v>
      </c>
      <c r="W66" s="8">
        <v>6</v>
      </c>
      <c r="X66" s="15">
        <f t="shared" si="21"/>
        <v>48</v>
      </c>
      <c r="Y66" s="15">
        <f t="shared" si="2"/>
        <v>118</v>
      </c>
      <c r="Z66" s="15">
        <v>4</v>
      </c>
      <c r="AA66" s="42">
        <f t="shared" si="14"/>
        <v>0.666666666666667</v>
      </c>
    </row>
    <row r="67" spans="1:27">
      <c r="A67" s="2">
        <v>64</v>
      </c>
      <c r="B67" s="8">
        <v>311</v>
      </c>
      <c r="C67" s="4" t="s">
        <v>83</v>
      </c>
      <c r="D67" s="8" t="s">
        <v>99</v>
      </c>
      <c r="E67" s="28">
        <v>1</v>
      </c>
      <c r="F67" s="28">
        <v>70</v>
      </c>
      <c r="G67" s="28">
        <v>3</v>
      </c>
      <c r="H67" s="28">
        <v>90</v>
      </c>
      <c r="I67" s="28">
        <v>5</v>
      </c>
      <c r="J67" s="28">
        <v>120</v>
      </c>
      <c r="K67" s="8">
        <v>1</v>
      </c>
      <c r="L67" s="8">
        <v>1</v>
      </c>
      <c r="M67" s="4">
        <v>0</v>
      </c>
      <c r="N67" s="34">
        <f t="shared" si="12"/>
        <v>0</v>
      </c>
      <c r="O67" s="4">
        <f t="shared" si="22"/>
        <v>70</v>
      </c>
      <c r="P67" s="37">
        <v>2</v>
      </c>
      <c r="Q67" s="37">
        <v>4</v>
      </c>
      <c r="R67" s="37">
        <v>4</v>
      </c>
      <c r="S67" s="37">
        <v>6</v>
      </c>
      <c r="T67" s="37">
        <v>6</v>
      </c>
      <c r="U67" s="37">
        <v>8</v>
      </c>
      <c r="V67" s="8">
        <v>3</v>
      </c>
      <c r="W67" s="8">
        <v>6</v>
      </c>
      <c r="X67" s="15">
        <f t="shared" si="21"/>
        <v>48</v>
      </c>
      <c r="Y67" s="15">
        <f t="shared" si="2"/>
        <v>118</v>
      </c>
      <c r="Z67" s="15">
        <v>0</v>
      </c>
      <c r="AA67" s="42">
        <f t="shared" si="14"/>
        <v>0</v>
      </c>
    </row>
    <row r="68" spans="1:27">
      <c r="A68" s="2">
        <v>65</v>
      </c>
      <c r="B68" s="8">
        <v>752</v>
      </c>
      <c r="C68" s="4" t="s">
        <v>83</v>
      </c>
      <c r="D68" s="8" t="s">
        <v>100</v>
      </c>
      <c r="E68" s="28">
        <v>1</v>
      </c>
      <c r="F68" s="28">
        <v>70</v>
      </c>
      <c r="G68" s="28">
        <v>3</v>
      </c>
      <c r="H68" s="28">
        <v>90</v>
      </c>
      <c r="I68" s="28">
        <v>5</v>
      </c>
      <c r="J68" s="28">
        <v>120</v>
      </c>
      <c r="K68" s="8">
        <v>1</v>
      </c>
      <c r="L68" s="8">
        <v>1</v>
      </c>
      <c r="M68" s="4">
        <v>0</v>
      </c>
      <c r="N68" s="34">
        <f t="shared" si="12"/>
        <v>0</v>
      </c>
      <c r="O68" s="4">
        <f t="shared" si="22"/>
        <v>70</v>
      </c>
      <c r="P68" s="37">
        <v>2</v>
      </c>
      <c r="Q68" s="37">
        <v>4</v>
      </c>
      <c r="R68" s="37">
        <v>4</v>
      </c>
      <c r="S68" s="37">
        <v>6</v>
      </c>
      <c r="T68" s="37">
        <v>6</v>
      </c>
      <c r="U68" s="37">
        <v>8</v>
      </c>
      <c r="V68" s="8">
        <v>3</v>
      </c>
      <c r="W68" s="8">
        <v>6</v>
      </c>
      <c r="X68" s="15">
        <f t="shared" si="21"/>
        <v>48</v>
      </c>
      <c r="Y68" s="15">
        <f t="shared" ref="Y68:Y115" si="23">O68+X68</f>
        <v>118</v>
      </c>
      <c r="Z68" s="15">
        <v>1</v>
      </c>
      <c r="AA68" s="42">
        <f t="shared" si="14"/>
        <v>0.166666666666667</v>
      </c>
    </row>
    <row r="69" spans="1:27">
      <c r="A69" s="2">
        <v>66</v>
      </c>
      <c r="B69" s="8">
        <v>727</v>
      </c>
      <c r="C69" s="4" t="s">
        <v>83</v>
      </c>
      <c r="D69" s="8" t="s">
        <v>101</v>
      </c>
      <c r="E69" s="28">
        <v>1</v>
      </c>
      <c r="F69" s="28">
        <v>70</v>
      </c>
      <c r="G69" s="28">
        <v>3</v>
      </c>
      <c r="H69" s="28">
        <v>90</v>
      </c>
      <c r="I69" s="28">
        <v>5</v>
      </c>
      <c r="J69" s="28">
        <v>120</v>
      </c>
      <c r="K69" s="8">
        <v>1</v>
      </c>
      <c r="L69" s="8">
        <v>1</v>
      </c>
      <c r="M69" s="4">
        <v>0</v>
      </c>
      <c r="N69" s="34">
        <f t="shared" ref="N69:N100" si="24">M69/L69</f>
        <v>0</v>
      </c>
      <c r="O69" s="4">
        <f t="shared" si="22"/>
        <v>70</v>
      </c>
      <c r="P69" s="37">
        <v>2</v>
      </c>
      <c r="Q69" s="37">
        <v>4</v>
      </c>
      <c r="R69" s="37">
        <v>4</v>
      </c>
      <c r="S69" s="37">
        <v>6</v>
      </c>
      <c r="T69" s="37">
        <v>6</v>
      </c>
      <c r="U69" s="37">
        <v>8</v>
      </c>
      <c r="V69" s="8">
        <v>3</v>
      </c>
      <c r="W69" s="8">
        <v>6</v>
      </c>
      <c r="X69" s="15">
        <f t="shared" si="21"/>
        <v>48</v>
      </c>
      <c r="Y69" s="15">
        <f t="shared" si="23"/>
        <v>118</v>
      </c>
      <c r="Z69" s="15">
        <v>1</v>
      </c>
      <c r="AA69" s="42">
        <f t="shared" ref="AA69:AA100" si="25">Z69/W69</f>
        <v>0.166666666666667</v>
      </c>
    </row>
    <row r="70" spans="1:27">
      <c r="A70" s="2">
        <v>67</v>
      </c>
      <c r="B70" s="8">
        <v>585</v>
      </c>
      <c r="C70" s="4" t="s">
        <v>83</v>
      </c>
      <c r="D70" s="8" t="s">
        <v>102</v>
      </c>
      <c r="E70" s="28">
        <v>1</v>
      </c>
      <c r="F70" s="28">
        <v>70</v>
      </c>
      <c r="G70" s="28">
        <v>3</v>
      </c>
      <c r="H70" s="28">
        <v>90</v>
      </c>
      <c r="I70" s="28">
        <v>5</v>
      </c>
      <c r="J70" s="28">
        <v>120</v>
      </c>
      <c r="K70" s="8">
        <v>3</v>
      </c>
      <c r="L70" s="8">
        <v>5</v>
      </c>
      <c r="M70" s="4">
        <v>0</v>
      </c>
      <c r="N70" s="34">
        <f t="shared" si="24"/>
        <v>0</v>
      </c>
      <c r="O70" s="4">
        <f t="shared" ref="O70:O74" si="26">L70*J70</f>
        <v>600</v>
      </c>
      <c r="P70" s="37">
        <v>5</v>
      </c>
      <c r="Q70" s="37">
        <v>4</v>
      </c>
      <c r="R70" s="37">
        <v>8</v>
      </c>
      <c r="S70" s="37">
        <v>6</v>
      </c>
      <c r="T70" s="37">
        <v>10</v>
      </c>
      <c r="U70" s="37">
        <v>8</v>
      </c>
      <c r="V70" s="8">
        <v>3</v>
      </c>
      <c r="W70" s="8">
        <v>10</v>
      </c>
      <c r="X70" s="15">
        <f t="shared" si="21"/>
        <v>80</v>
      </c>
      <c r="Y70" s="15">
        <f t="shared" si="23"/>
        <v>680</v>
      </c>
      <c r="Z70" s="15">
        <v>3</v>
      </c>
      <c r="AA70" s="42">
        <f t="shared" si="25"/>
        <v>0.3</v>
      </c>
    </row>
    <row r="71" spans="1:27">
      <c r="A71" s="2">
        <v>68</v>
      </c>
      <c r="B71" s="8">
        <v>102565</v>
      </c>
      <c r="C71" s="4" t="s">
        <v>83</v>
      </c>
      <c r="D71" s="8" t="s">
        <v>103</v>
      </c>
      <c r="E71" s="28">
        <v>1</v>
      </c>
      <c r="F71" s="28">
        <v>70</v>
      </c>
      <c r="G71" s="28">
        <v>3</v>
      </c>
      <c r="H71" s="28">
        <v>90</v>
      </c>
      <c r="I71" s="28">
        <v>5</v>
      </c>
      <c r="J71" s="28">
        <v>120</v>
      </c>
      <c r="K71" s="8">
        <v>1</v>
      </c>
      <c r="L71" s="8">
        <v>1</v>
      </c>
      <c r="M71" s="4">
        <v>0</v>
      </c>
      <c r="N71" s="34">
        <f t="shared" si="24"/>
        <v>0</v>
      </c>
      <c r="O71" s="4">
        <f t="shared" ref="O71:O81" si="27">L71*F71</f>
        <v>70</v>
      </c>
      <c r="P71" s="37">
        <v>2</v>
      </c>
      <c r="Q71" s="37">
        <v>4</v>
      </c>
      <c r="R71" s="37">
        <v>4</v>
      </c>
      <c r="S71" s="37">
        <v>6</v>
      </c>
      <c r="T71" s="37">
        <v>6</v>
      </c>
      <c r="U71" s="37">
        <v>8</v>
      </c>
      <c r="V71" s="8">
        <v>3</v>
      </c>
      <c r="W71" s="8">
        <v>6</v>
      </c>
      <c r="X71" s="15">
        <f t="shared" si="21"/>
        <v>48</v>
      </c>
      <c r="Y71" s="15">
        <f t="shared" si="23"/>
        <v>118</v>
      </c>
      <c r="Z71" s="15">
        <v>0</v>
      </c>
      <c r="AA71" s="42">
        <f t="shared" si="25"/>
        <v>0</v>
      </c>
    </row>
    <row r="72" spans="1:27">
      <c r="A72" s="2">
        <v>69</v>
      </c>
      <c r="B72" s="8">
        <v>741</v>
      </c>
      <c r="C72" s="4" t="str">
        <f>VLOOKUP(B:B,[1]Sheet3!$B$1:$D$65536,3,0)</f>
        <v>西北片区</v>
      </c>
      <c r="D72" s="8" t="s">
        <v>104</v>
      </c>
      <c r="E72" s="28">
        <v>1</v>
      </c>
      <c r="F72" s="28">
        <v>70</v>
      </c>
      <c r="G72" s="28">
        <v>3</v>
      </c>
      <c r="H72" s="28">
        <v>90</v>
      </c>
      <c r="I72" s="28">
        <v>5</v>
      </c>
      <c r="J72" s="28">
        <v>120</v>
      </c>
      <c r="K72" s="8">
        <v>1</v>
      </c>
      <c r="L72" s="8">
        <v>1</v>
      </c>
      <c r="M72" s="4">
        <v>0</v>
      </c>
      <c r="N72" s="34">
        <f t="shared" si="24"/>
        <v>0</v>
      </c>
      <c r="O72" s="4">
        <f t="shared" si="27"/>
        <v>70</v>
      </c>
      <c r="P72" s="37">
        <v>2</v>
      </c>
      <c r="Q72" s="37">
        <v>4</v>
      </c>
      <c r="R72" s="37">
        <v>4</v>
      </c>
      <c r="S72" s="37">
        <v>6</v>
      </c>
      <c r="T72" s="37">
        <v>6</v>
      </c>
      <c r="U72" s="37">
        <v>8</v>
      </c>
      <c r="V72" s="8">
        <v>3</v>
      </c>
      <c r="W72" s="8">
        <v>6</v>
      </c>
      <c r="X72" s="15">
        <f t="shared" si="21"/>
        <v>48</v>
      </c>
      <c r="Y72" s="15">
        <f t="shared" si="23"/>
        <v>118</v>
      </c>
      <c r="Z72" s="15">
        <v>2</v>
      </c>
      <c r="AA72" s="42">
        <f t="shared" si="25"/>
        <v>0.333333333333333</v>
      </c>
    </row>
    <row r="73" spans="1:27">
      <c r="A73" s="2">
        <v>70</v>
      </c>
      <c r="B73" s="8">
        <v>104429</v>
      </c>
      <c r="C73" s="4" t="s">
        <v>83</v>
      </c>
      <c r="D73" s="8" t="s">
        <v>105</v>
      </c>
      <c r="E73" s="28">
        <v>1</v>
      </c>
      <c r="F73" s="28">
        <v>70</v>
      </c>
      <c r="G73" s="28">
        <v>3</v>
      </c>
      <c r="H73" s="28">
        <v>90</v>
      </c>
      <c r="I73" s="28">
        <v>5</v>
      </c>
      <c r="J73" s="28">
        <v>120</v>
      </c>
      <c r="K73" s="8">
        <v>3</v>
      </c>
      <c r="L73" s="8">
        <v>5</v>
      </c>
      <c r="M73" s="4">
        <v>0</v>
      </c>
      <c r="N73" s="34">
        <f t="shared" si="24"/>
        <v>0</v>
      </c>
      <c r="O73" s="4">
        <f t="shared" si="26"/>
        <v>600</v>
      </c>
      <c r="P73" s="37">
        <v>6</v>
      </c>
      <c r="Q73" s="37">
        <v>4</v>
      </c>
      <c r="R73" s="37">
        <v>10</v>
      </c>
      <c r="S73" s="37">
        <v>6</v>
      </c>
      <c r="T73" s="37">
        <v>14</v>
      </c>
      <c r="U73" s="37">
        <v>8</v>
      </c>
      <c r="V73" s="8">
        <v>3</v>
      </c>
      <c r="W73" s="8">
        <v>14</v>
      </c>
      <c r="X73" s="15">
        <f t="shared" si="21"/>
        <v>112</v>
      </c>
      <c r="Y73" s="15">
        <f t="shared" si="23"/>
        <v>712</v>
      </c>
      <c r="Z73" s="15">
        <v>1</v>
      </c>
      <c r="AA73" s="42">
        <f t="shared" si="25"/>
        <v>0.0714285714285714</v>
      </c>
    </row>
    <row r="74" spans="1:27">
      <c r="A74" s="2">
        <v>71</v>
      </c>
      <c r="B74" s="8">
        <v>103198</v>
      </c>
      <c r="C74" s="4" t="s">
        <v>83</v>
      </c>
      <c r="D74" s="8" t="s">
        <v>106</v>
      </c>
      <c r="E74" s="28">
        <v>1</v>
      </c>
      <c r="F74" s="28">
        <v>70</v>
      </c>
      <c r="G74" s="28">
        <v>3</v>
      </c>
      <c r="H74" s="28">
        <v>90</v>
      </c>
      <c r="I74" s="28">
        <v>5</v>
      </c>
      <c r="J74" s="28">
        <v>120</v>
      </c>
      <c r="K74" s="8">
        <v>3</v>
      </c>
      <c r="L74" s="8">
        <v>5</v>
      </c>
      <c r="M74" s="4">
        <v>0</v>
      </c>
      <c r="N74" s="34">
        <f t="shared" si="24"/>
        <v>0</v>
      </c>
      <c r="O74" s="4">
        <f t="shared" si="26"/>
        <v>600</v>
      </c>
      <c r="P74" s="37">
        <v>5</v>
      </c>
      <c r="Q74" s="37">
        <v>4</v>
      </c>
      <c r="R74" s="37">
        <v>8</v>
      </c>
      <c r="S74" s="37">
        <v>6</v>
      </c>
      <c r="T74" s="37">
        <v>10</v>
      </c>
      <c r="U74" s="37">
        <v>8</v>
      </c>
      <c r="V74" s="8">
        <v>3</v>
      </c>
      <c r="W74" s="8">
        <v>10</v>
      </c>
      <c r="X74" s="15">
        <f t="shared" si="21"/>
        <v>80</v>
      </c>
      <c r="Y74" s="15">
        <f t="shared" si="23"/>
        <v>680</v>
      </c>
      <c r="Z74" s="15">
        <v>10</v>
      </c>
      <c r="AA74" s="42">
        <f t="shared" si="25"/>
        <v>1</v>
      </c>
    </row>
    <row r="75" spans="1:27">
      <c r="A75" s="2">
        <v>72</v>
      </c>
      <c r="B75" s="8">
        <v>102934</v>
      </c>
      <c r="C75" s="4" t="s">
        <v>83</v>
      </c>
      <c r="D75" s="8" t="s">
        <v>107</v>
      </c>
      <c r="E75" s="28">
        <v>1</v>
      </c>
      <c r="F75" s="28">
        <v>70</v>
      </c>
      <c r="G75" s="28">
        <v>3</v>
      </c>
      <c r="H75" s="28">
        <v>90</v>
      </c>
      <c r="I75" s="28">
        <v>5</v>
      </c>
      <c r="J75" s="28">
        <v>120</v>
      </c>
      <c r="K75" s="8">
        <v>1</v>
      </c>
      <c r="L75" s="8">
        <v>1</v>
      </c>
      <c r="M75" s="4">
        <v>0</v>
      </c>
      <c r="N75" s="34">
        <f t="shared" si="24"/>
        <v>0</v>
      </c>
      <c r="O75" s="4">
        <f t="shared" si="27"/>
        <v>70</v>
      </c>
      <c r="P75" s="37">
        <v>2</v>
      </c>
      <c r="Q75" s="37">
        <v>4</v>
      </c>
      <c r="R75" s="37">
        <v>4</v>
      </c>
      <c r="S75" s="37">
        <v>6</v>
      </c>
      <c r="T75" s="37">
        <v>6</v>
      </c>
      <c r="U75" s="37">
        <v>8</v>
      </c>
      <c r="V75" s="8">
        <v>3</v>
      </c>
      <c r="W75" s="8">
        <v>6</v>
      </c>
      <c r="X75" s="15">
        <f t="shared" si="21"/>
        <v>48</v>
      </c>
      <c r="Y75" s="15">
        <f t="shared" si="23"/>
        <v>118</v>
      </c>
      <c r="Z75" s="15">
        <v>1</v>
      </c>
      <c r="AA75" s="42">
        <f t="shared" si="25"/>
        <v>0.166666666666667</v>
      </c>
    </row>
    <row r="76" spans="1:27">
      <c r="A76" s="2">
        <v>73</v>
      </c>
      <c r="B76" s="8">
        <v>103199</v>
      </c>
      <c r="C76" s="4" t="s">
        <v>83</v>
      </c>
      <c r="D76" s="8" t="s">
        <v>108</v>
      </c>
      <c r="E76" s="28">
        <v>1</v>
      </c>
      <c r="F76" s="28">
        <v>70</v>
      </c>
      <c r="G76" s="28">
        <v>3</v>
      </c>
      <c r="H76" s="28">
        <v>90</v>
      </c>
      <c r="I76" s="28">
        <v>5</v>
      </c>
      <c r="J76" s="28">
        <v>120</v>
      </c>
      <c r="K76" s="8">
        <v>1</v>
      </c>
      <c r="L76" s="8">
        <v>1</v>
      </c>
      <c r="M76" s="4">
        <v>0</v>
      </c>
      <c r="N76" s="34">
        <f t="shared" si="24"/>
        <v>0</v>
      </c>
      <c r="O76" s="4">
        <f t="shared" si="27"/>
        <v>70</v>
      </c>
      <c r="P76" s="37">
        <v>2</v>
      </c>
      <c r="Q76" s="37">
        <v>4</v>
      </c>
      <c r="R76" s="37">
        <v>4</v>
      </c>
      <c r="S76" s="37">
        <v>6</v>
      </c>
      <c r="T76" s="37">
        <v>6</v>
      </c>
      <c r="U76" s="37">
        <v>8</v>
      </c>
      <c r="V76" s="8">
        <v>3</v>
      </c>
      <c r="W76" s="8">
        <v>6</v>
      </c>
      <c r="X76" s="15">
        <f t="shared" si="21"/>
        <v>48</v>
      </c>
      <c r="Y76" s="15">
        <f t="shared" si="23"/>
        <v>118</v>
      </c>
      <c r="Z76" s="15">
        <v>8</v>
      </c>
      <c r="AA76" s="42">
        <f t="shared" si="25"/>
        <v>1.33333333333333</v>
      </c>
    </row>
    <row r="77" spans="1:27">
      <c r="A77" s="2">
        <v>74</v>
      </c>
      <c r="B77" s="8">
        <v>105267</v>
      </c>
      <c r="C77" s="4" t="s">
        <v>83</v>
      </c>
      <c r="D77" s="8" t="s">
        <v>109</v>
      </c>
      <c r="E77" s="28">
        <v>1</v>
      </c>
      <c r="F77" s="28">
        <v>70</v>
      </c>
      <c r="G77" s="28">
        <v>3</v>
      </c>
      <c r="H77" s="28">
        <v>90</v>
      </c>
      <c r="I77" s="28">
        <v>5</v>
      </c>
      <c r="J77" s="28">
        <v>120</v>
      </c>
      <c r="K77" s="8">
        <v>1</v>
      </c>
      <c r="L77" s="8">
        <v>1</v>
      </c>
      <c r="M77" s="4">
        <v>0</v>
      </c>
      <c r="N77" s="34">
        <f t="shared" si="24"/>
        <v>0</v>
      </c>
      <c r="O77" s="4">
        <f t="shared" si="27"/>
        <v>70</v>
      </c>
      <c r="P77" s="37">
        <v>2</v>
      </c>
      <c r="Q77" s="37">
        <v>4</v>
      </c>
      <c r="R77" s="37">
        <v>4</v>
      </c>
      <c r="S77" s="37">
        <v>6</v>
      </c>
      <c r="T77" s="37">
        <v>6</v>
      </c>
      <c r="U77" s="37">
        <v>8</v>
      </c>
      <c r="V77" s="8">
        <v>3</v>
      </c>
      <c r="W77" s="8">
        <v>6</v>
      </c>
      <c r="X77" s="15">
        <f t="shared" si="21"/>
        <v>48</v>
      </c>
      <c r="Y77" s="15">
        <f t="shared" si="23"/>
        <v>118</v>
      </c>
      <c r="Z77" s="15">
        <v>1</v>
      </c>
      <c r="AA77" s="42">
        <f t="shared" si="25"/>
        <v>0.166666666666667</v>
      </c>
    </row>
    <row r="78" spans="1:27">
      <c r="A78" s="2">
        <v>75</v>
      </c>
      <c r="B78" s="8">
        <v>106569</v>
      </c>
      <c r="C78" s="4" t="s">
        <v>83</v>
      </c>
      <c r="D78" s="8" t="s">
        <v>110</v>
      </c>
      <c r="E78" s="28">
        <v>1</v>
      </c>
      <c r="F78" s="28">
        <v>70</v>
      </c>
      <c r="G78" s="28">
        <v>3</v>
      </c>
      <c r="H78" s="28">
        <v>90</v>
      </c>
      <c r="I78" s="28">
        <v>5</v>
      </c>
      <c r="J78" s="28">
        <v>120</v>
      </c>
      <c r="K78" s="8">
        <v>1</v>
      </c>
      <c r="L78" s="8">
        <v>1</v>
      </c>
      <c r="M78" s="4">
        <v>0</v>
      </c>
      <c r="N78" s="34">
        <f t="shared" si="24"/>
        <v>0</v>
      </c>
      <c r="O78" s="4">
        <f t="shared" si="27"/>
        <v>70</v>
      </c>
      <c r="P78" s="37">
        <v>2</v>
      </c>
      <c r="Q78" s="37">
        <v>4</v>
      </c>
      <c r="R78" s="37">
        <v>4</v>
      </c>
      <c r="S78" s="37">
        <v>6</v>
      </c>
      <c r="T78" s="37">
        <v>6</v>
      </c>
      <c r="U78" s="37">
        <v>8</v>
      </c>
      <c r="V78" s="8">
        <v>3</v>
      </c>
      <c r="W78" s="8">
        <v>6</v>
      </c>
      <c r="X78" s="15">
        <f t="shared" si="21"/>
        <v>48</v>
      </c>
      <c r="Y78" s="15">
        <f t="shared" si="23"/>
        <v>118</v>
      </c>
      <c r="Z78" s="15">
        <v>2</v>
      </c>
      <c r="AA78" s="42">
        <f t="shared" si="25"/>
        <v>0.333333333333333</v>
      </c>
    </row>
    <row r="79" spans="1:27">
      <c r="A79" s="2">
        <v>76</v>
      </c>
      <c r="B79" s="8">
        <v>106399</v>
      </c>
      <c r="C79" s="4" t="s">
        <v>83</v>
      </c>
      <c r="D79" s="8" t="s">
        <v>111</v>
      </c>
      <c r="E79" s="28">
        <v>1</v>
      </c>
      <c r="F79" s="28">
        <v>70</v>
      </c>
      <c r="G79" s="28">
        <v>3</v>
      </c>
      <c r="H79" s="28">
        <v>90</v>
      </c>
      <c r="I79" s="28">
        <v>5</v>
      </c>
      <c r="J79" s="28">
        <v>120</v>
      </c>
      <c r="K79" s="8">
        <v>1</v>
      </c>
      <c r="L79" s="8">
        <v>1</v>
      </c>
      <c r="M79" s="4">
        <v>0</v>
      </c>
      <c r="N79" s="34">
        <f t="shared" si="24"/>
        <v>0</v>
      </c>
      <c r="O79" s="4">
        <f t="shared" si="27"/>
        <v>70</v>
      </c>
      <c r="P79" s="37">
        <v>2</v>
      </c>
      <c r="Q79" s="37">
        <v>4</v>
      </c>
      <c r="R79" s="37">
        <v>4</v>
      </c>
      <c r="S79" s="37">
        <v>6</v>
      </c>
      <c r="T79" s="37">
        <v>6</v>
      </c>
      <c r="U79" s="37">
        <v>8</v>
      </c>
      <c r="V79" s="8">
        <v>3</v>
      </c>
      <c r="W79" s="8">
        <v>6</v>
      </c>
      <c r="X79" s="15">
        <f t="shared" si="21"/>
        <v>48</v>
      </c>
      <c r="Y79" s="15">
        <f t="shared" si="23"/>
        <v>118</v>
      </c>
      <c r="Z79" s="15">
        <v>0</v>
      </c>
      <c r="AA79" s="42">
        <f t="shared" si="25"/>
        <v>0</v>
      </c>
    </row>
    <row r="80" ht="14.25" spans="1:27">
      <c r="A80" s="2">
        <v>77</v>
      </c>
      <c r="B80" s="29">
        <v>108277</v>
      </c>
      <c r="C80" s="4" t="s">
        <v>83</v>
      </c>
      <c r="D80" s="43" t="s">
        <v>112</v>
      </c>
      <c r="E80" s="28">
        <v>1</v>
      </c>
      <c r="F80" s="28">
        <v>70</v>
      </c>
      <c r="G80" s="28">
        <v>3</v>
      </c>
      <c r="H80" s="28">
        <v>90</v>
      </c>
      <c r="I80" s="28">
        <v>5</v>
      </c>
      <c r="J80" s="28">
        <v>120</v>
      </c>
      <c r="K80" s="8">
        <v>1</v>
      </c>
      <c r="L80" s="8">
        <v>1</v>
      </c>
      <c r="M80" s="4">
        <v>0</v>
      </c>
      <c r="N80" s="34">
        <f t="shared" si="24"/>
        <v>0</v>
      </c>
      <c r="O80" s="4">
        <f t="shared" si="27"/>
        <v>70</v>
      </c>
      <c r="P80" s="37">
        <v>2</v>
      </c>
      <c r="Q80" s="37">
        <v>4</v>
      </c>
      <c r="R80" s="37">
        <v>4</v>
      </c>
      <c r="S80" s="37">
        <v>6</v>
      </c>
      <c r="T80" s="37">
        <v>6</v>
      </c>
      <c r="U80" s="37">
        <v>8</v>
      </c>
      <c r="V80" s="8">
        <v>2</v>
      </c>
      <c r="W80" s="8">
        <v>4</v>
      </c>
      <c r="X80" s="15">
        <f>W80*S80</f>
        <v>24</v>
      </c>
      <c r="Y80" s="15">
        <f t="shared" si="23"/>
        <v>94</v>
      </c>
      <c r="Z80" s="15">
        <v>5</v>
      </c>
      <c r="AA80" s="42">
        <f t="shared" si="25"/>
        <v>1.25</v>
      </c>
    </row>
    <row r="81" ht="14.25" spans="1:27">
      <c r="A81" s="2">
        <v>78</v>
      </c>
      <c r="B81" s="29">
        <v>107658</v>
      </c>
      <c r="C81" s="4" t="s">
        <v>83</v>
      </c>
      <c r="D81" s="43" t="s">
        <v>113</v>
      </c>
      <c r="E81" s="28">
        <v>1</v>
      </c>
      <c r="F81" s="28">
        <v>70</v>
      </c>
      <c r="G81" s="28">
        <v>3</v>
      </c>
      <c r="H81" s="28">
        <v>90</v>
      </c>
      <c r="I81" s="28">
        <v>5</v>
      </c>
      <c r="J81" s="28">
        <v>120</v>
      </c>
      <c r="K81" s="8">
        <v>1</v>
      </c>
      <c r="L81" s="8">
        <v>1</v>
      </c>
      <c r="M81" s="4">
        <v>0</v>
      </c>
      <c r="N81" s="34">
        <f t="shared" si="24"/>
        <v>0</v>
      </c>
      <c r="O81" s="4">
        <f t="shared" si="27"/>
        <v>70</v>
      </c>
      <c r="P81" s="37">
        <v>2</v>
      </c>
      <c r="Q81" s="37">
        <v>4</v>
      </c>
      <c r="R81" s="37">
        <v>4</v>
      </c>
      <c r="S81" s="37">
        <v>6</v>
      </c>
      <c r="T81" s="37">
        <v>6</v>
      </c>
      <c r="U81" s="37">
        <v>8</v>
      </c>
      <c r="V81" s="8">
        <v>3</v>
      </c>
      <c r="W81" s="8">
        <v>6</v>
      </c>
      <c r="X81" s="15">
        <f t="shared" ref="X81:X84" si="28">W81*U81</f>
        <v>48</v>
      </c>
      <c r="Y81" s="15">
        <f t="shared" si="23"/>
        <v>118</v>
      </c>
      <c r="Z81" s="15">
        <v>1</v>
      </c>
      <c r="AA81" s="42">
        <f t="shared" si="25"/>
        <v>0.166666666666667</v>
      </c>
    </row>
    <row r="82" hidden="1" spans="1:27">
      <c r="A82" s="2">
        <v>79</v>
      </c>
      <c r="B82" s="8">
        <v>399</v>
      </c>
      <c r="C82" s="4" t="s">
        <v>114</v>
      </c>
      <c r="D82" s="8" t="s">
        <v>115</v>
      </c>
      <c r="E82" s="28">
        <v>1</v>
      </c>
      <c r="F82" s="28">
        <v>70</v>
      </c>
      <c r="G82" s="28">
        <v>3</v>
      </c>
      <c r="H82" s="28">
        <v>90</v>
      </c>
      <c r="I82" s="28">
        <v>5</v>
      </c>
      <c r="J82" s="28">
        <v>120</v>
      </c>
      <c r="K82" s="8">
        <v>3</v>
      </c>
      <c r="L82" s="8">
        <v>5</v>
      </c>
      <c r="M82" s="4">
        <v>0</v>
      </c>
      <c r="N82" s="34">
        <f t="shared" si="24"/>
        <v>0</v>
      </c>
      <c r="O82" s="4">
        <f>L82*J82</f>
        <v>600</v>
      </c>
      <c r="P82" s="37">
        <v>8</v>
      </c>
      <c r="Q82" s="37">
        <v>4</v>
      </c>
      <c r="R82" s="37">
        <v>12</v>
      </c>
      <c r="S82" s="37">
        <v>6</v>
      </c>
      <c r="T82" s="37">
        <v>16</v>
      </c>
      <c r="U82" s="37">
        <v>8</v>
      </c>
      <c r="V82" s="8">
        <v>3</v>
      </c>
      <c r="W82" s="8">
        <v>16</v>
      </c>
      <c r="X82" s="15">
        <f t="shared" si="28"/>
        <v>128</v>
      </c>
      <c r="Y82" s="15">
        <f t="shared" si="23"/>
        <v>728</v>
      </c>
      <c r="Z82" s="15">
        <v>3</v>
      </c>
      <c r="AA82" s="42">
        <f t="shared" si="25"/>
        <v>0.1875</v>
      </c>
    </row>
    <row r="83" hidden="1" spans="1:27">
      <c r="A83" s="2">
        <v>80</v>
      </c>
      <c r="B83" s="8">
        <v>573</v>
      </c>
      <c r="C83" s="4" t="s">
        <v>114</v>
      </c>
      <c r="D83" s="8" t="s">
        <v>116</v>
      </c>
      <c r="E83" s="28">
        <v>1</v>
      </c>
      <c r="F83" s="28">
        <v>70</v>
      </c>
      <c r="G83" s="28">
        <v>3</v>
      </c>
      <c r="H83" s="28">
        <v>90</v>
      </c>
      <c r="I83" s="28">
        <v>5</v>
      </c>
      <c r="J83" s="28">
        <v>120</v>
      </c>
      <c r="K83" s="8">
        <v>1</v>
      </c>
      <c r="L83" s="8">
        <v>1</v>
      </c>
      <c r="M83" s="4">
        <v>0</v>
      </c>
      <c r="N83" s="34">
        <f t="shared" si="24"/>
        <v>0</v>
      </c>
      <c r="O83" s="4">
        <f t="shared" ref="O83:O88" si="29">L83*F83</f>
        <v>70</v>
      </c>
      <c r="P83" s="37">
        <v>2</v>
      </c>
      <c r="Q83" s="37">
        <v>4</v>
      </c>
      <c r="R83" s="37">
        <v>4</v>
      </c>
      <c r="S83" s="37">
        <v>6</v>
      </c>
      <c r="T83" s="37">
        <v>6</v>
      </c>
      <c r="U83" s="37">
        <v>8</v>
      </c>
      <c r="V83" s="8">
        <v>3</v>
      </c>
      <c r="W83" s="8">
        <v>6</v>
      </c>
      <c r="X83" s="15">
        <f t="shared" si="28"/>
        <v>48</v>
      </c>
      <c r="Y83" s="15">
        <f t="shared" si="23"/>
        <v>118</v>
      </c>
      <c r="Z83" s="15">
        <v>6</v>
      </c>
      <c r="AA83" s="42">
        <f t="shared" si="25"/>
        <v>1</v>
      </c>
    </row>
    <row r="84" hidden="1" spans="1:27">
      <c r="A84" s="2">
        <v>81</v>
      </c>
      <c r="B84" s="8">
        <v>598</v>
      </c>
      <c r="C84" s="4" t="s">
        <v>114</v>
      </c>
      <c r="D84" s="8" t="s">
        <v>117</v>
      </c>
      <c r="E84" s="28">
        <v>1</v>
      </c>
      <c r="F84" s="28">
        <v>70</v>
      </c>
      <c r="G84" s="28">
        <v>3</v>
      </c>
      <c r="H84" s="28">
        <v>90</v>
      </c>
      <c r="I84" s="28">
        <v>5</v>
      </c>
      <c r="J84" s="28">
        <v>120</v>
      </c>
      <c r="K84" s="8">
        <v>1</v>
      </c>
      <c r="L84" s="8">
        <v>1</v>
      </c>
      <c r="M84" s="4">
        <v>0</v>
      </c>
      <c r="N84" s="34">
        <f t="shared" si="24"/>
        <v>0</v>
      </c>
      <c r="O84" s="4">
        <f t="shared" si="29"/>
        <v>70</v>
      </c>
      <c r="P84" s="37">
        <v>3</v>
      </c>
      <c r="Q84" s="37">
        <v>4</v>
      </c>
      <c r="R84" s="37">
        <v>5</v>
      </c>
      <c r="S84" s="37">
        <v>6</v>
      </c>
      <c r="T84" s="37">
        <v>8</v>
      </c>
      <c r="U84" s="37">
        <v>8</v>
      </c>
      <c r="V84" s="8">
        <v>3</v>
      </c>
      <c r="W84" s="8">
        <v>8</v>
      </c>
      <c r="X84" s="15">
        <f t="shared" si="28"/>
        <v>64</v>
      </c>
      <c r="Y84" s="15">
        <f t="shared" si="23"/>
        <v>134</v>
      </c>
      <c r="Z84" s="15">
        <v>3</v>
      </c>
      <c r="AA84" s="42">
        <f t="shared" si="25"/>
        <v>0.375</v>
      </c>
    </row>
    <row r="85" hidden="1" spans="1:27">
      <c r="A85" s="2">
        <v>82</v>
      </c>
      <c r="B85" s="8">
        <v>546</v>
      </c>
      <c r="C85" s="4" t="s">
        <v>114</v>
      </c>
      <c r="D85" s="8" t="s">
        <v>118</v>
      </c>
      <c r="E85" s="28">
        <v>1</v>
      </c>
      <c r="F85" s="28">
        <v>70</v>
      </c>
      <c r="G85" s="28">
        <v>3</v>
      </c>
      <c r="H85" s="28">
        <v>90</v>
      </c>
      <c r="I85" s="28">
        <v>5</v>
      </c>
      <c r="J85" s="28">
        <v>120</v>
      </c>
      <c r="K85" s="8">
        <v>2</v>
      </c>
      <c r="L85" s="8">
        <v>3</v>
      </c>
      <c r="M85" s="4">
        <v>0</v>
      </c>
      <c r="N85" s="34">
        <f t="shared" si="24"/>
        <v>0</v>
      </c>
      <c r="O85" s="5">
        <f>L85*H85</f>
        <v>270</v>
      </c>
      <c r="P85" s="37">
        <v>15</v>
      </c>
      <c r="Q85" s="37">
        <v>4</v>
      </c>
      <c r="R85" s="37">
        <v>20</v>
      </c>
      <c r="S85" s="37">
        <v>6</v>
      </c>
      <c r="T85" s="37">
        <v>25</v>
      </c>
      <c r="U85" s="37">
        <v>8</v>
      </c>
      <c r="V85" s="8">
        <v>1</v>
      </c>
      <c r="W85" s="8">
        <v>15</v>
      </c>
      <c r="X85" s="15">
        <f>W85*Q85</f>
        <v>60</v>
      </c>
      <c r="Y85" s="15">
        <f t="shared" si="23"/>
        <v>330</v>
      </c>
      <c r="Z85" s="15">
        <v>5</v>
      </c>
      <c r="AA85" s="42">
        <f t="shared" si="25"/>
        <v>0.333333333333333</v>
      </c>
    </row>
    <row r="86" hidden="1" spans="1:27">
      <c r="A86" s="2">
        <v>83</v>
      </c>
      <c r="B86" s="8">
        <v>377</v>
      </c>
      <c r="C86" s="4" t="s">
        <v>114</v>
      </c>
      <c r="D86" s="8" t="s">
        <v>119</v>
      </c>
      <c r="E86" s="28">
        <v>1</v>
      </c>
      <c r="F86" s="28">
        <v>70</v>
      </c>
      <c r="G86" s="28">
        <v>3</v>
      </c>
      <c r="H86" s="28">
        <v>90</v>
      </c>
      <c r="I86" s="28">
        <v>5</v>
      </c>
      <c r="J86" s="28">
        <v>120</v>
      </c>
      <c r="K86" s="8">
        <v>1</v>
      </c>
      <c r="L86" s="8">
        <v>1</v>
      </c>
      <c r="M86" s="4">
        <v>0</v>
      </c>
      <c r="N86" s="34">
        <f t="shared" si="24"/>
        <v>0</v>
      </c>
      <c r="O86" s="4">
        <f t="shared" si="29"/>
        <v>70</v>
      </c>
      <c r="P86" s="37">
        <v>5</v>
      </c>
      <c r="Q86" s="37">
        <v>4</v>
      </c>
      <c r="R86" s="37">
        <v>8</v>
      </c>
      <c r="S86" s="37">
        <v>6</v>
      </c>
      <c r="T86" s="37">
        <v>10</v>
      </c>
      <c r="U86" s="37">
        <v>8</v>
      </c>
      <c r="V86" s="8">
        <v>3</v>
      </c>
      <c r="W86" s="8">
        <v>10</v>
      </c>
      <c r="X86" s="15">
        <f t="shared" ref="X86:X95" si="30">W86*U86</f>
        <v>80</v>
      </c>
      <c r="Y86" s="15">
        <f t="shared" si="23"/>
        <v>150</v>
      </c>
      <c r="Z86" s="15">
        <v>1</v>
      </c>
      <c r="AA86" s="42">
        <f t="shared" si="25"/>
        <v>0.1</v>
      </c>
    </row>
    <row r="87" hidden="1" spans="1:27">
      <c r="A87" s="2">
        <v>84</v>
      </c>
      <c r="B87" s="8">
        <v>105396</v>
      </c>
      <c r="C87" s="4" t="s">
        <v>114</v>
      </c>
      <c r="D87" s="8" t="s">
        <v>120</v>
      </c>
      <c r="E87" s="28">
        <v>1</v>
      </c>
      <c r="F87" s="28">
        <v>70</v>
      </c>
      <c r="G87" s="28">
        <v>3</v>
      </c>
      <c r="H87" s="28">
        <v>90</v>
      </c>
      <c r="I87" s="28">
        <v>5</v>
      </c>
      <c r="J87" s="28">
        <v>120</v>
      </c>
      <c r="K87" s="8">
        <v>1</v>
      </c>
      <c r="L87" s="8">
        <v>1</v>
      </c>
      <c r="M87" s="4">
        <v>0</v>
      </c>
      <c r="N87" s="34">
        <f t="shared" si="24"/>
        <v>0</v>
      </c>
      <c r="O87" s="4">
        <f t="shared" si="29"/>
        <v>70</v>
      </c>
      <c r="P87" s="37">
        <v>2</v>
      </c>
      <c r="Q87" s="37">
        <v>4</v>
      </c>
      <c r="R87" s="37">
        <v>4</v>
      </c>
      <c r="S87" s="37">
        <v>6</v>
      </c>
      <c r="T87" s="37">
        <v>6</v>
      </c>
      <c r="U87" s="37">
        <v>8</v>
      </c>
      <c r="V87" s="8">
        <v>3</v>
      </c>
      <c r="W87" s="8">
        <v>6</v>
      </c>
      <c r="X87" s="15">
        <f t="shared" si="30"/>
        <v>48</v>
      </c>
      <c r="Y87" s="15">
        <f t="shared" si="23"/>
        <v>118</v>
      </c>
      <c r="Z87" s="15">
        <v>6</v>
      </c>
      <c r="AA87" s="42">
        <f t="shared" si="25"/>
        <v>1</v>
      </c>
    </row>
    <row r="88" hidden="1" spans="1:27">
      <c r="A88" s="2">
        <v>85</v>
      </c>
      <c r="B88" s="8">
        <v>545</v>
      </c>
      <c r="C88" s="4" t="s">
        <v>114</v>
      </c>
      <c r="D88" s="8" t="s">
        <v>121</v>
      </c>
      <c r="E88" s="28">
        <v>1</v>
      </c>
      <c r="F88" s="28">
        <v>70</v>
      </c>
      <c r="G88" s="28">
        <v>3</v>
      </c>
      <c r="H88" s="28">
        <v>90</v>
      </c>
      <c r="I88" s="28">
        <v>5</v>
      </c>
      <c r="J88" s="28">
        <v>120</v>
      </c>
      <c r="K88" s="8">
        <v>1</v>
      </c>
      <c r="L88" s="8">
        <v>1</v>
      </c>
      <c r="M88" s="4">
        <v>0</v>
      </c>
      <c r="N88" s="34">
        <f t="shared" si="24"/>
        <v>0</v>
      </c>
      <c r="O88" s="4">
        <f t="shared" si="29"/>
        <v>70</v>
      </c>
      <c r="P88" s="37">
        <v>2</v>
      </c>
      <c r="Q88" s="37">
        <v>4</v>
      </c>
      <c r="R88" s="37">
        <v>4</v>
      </c>
      <c r="S88" s="37">
        <v>6</v>
      </c>
      <c r="T88" s="37">
        <v>6</v>
      </c>
      <c r="U88" s="37">
        <v>8</v>
      </c>
      <c r="V88" s="8">
        <v>3</v>
      </c>
      <c r="W88" s="8">
        <v>6</v>
      </c>
      <c r="X88" s="15">
        <f t="shared" si="30"/>
        <v>48</v>
      </c>
      <c r="Y88" s="15">
        <f t="shared" si="23"/>
        <v>118</v>
      </c>
      <c r="Z88" s="15">
        <v>0</v>
      </c>
      <c r="AA88" s="42">
        <f t="shared" si="25"/>
        <v>0</v>
      </c>
    </row>
    <row r="89" hidden="1" spans="1:27">
      <c r="A89" s="2">
        <v>86</v>
      </c>
      <c r="B89" s="8">
        <v>707</v>
      </c>
      <c r="C89" s="4" t="s">
        <v>114</v>
      </c>
      <c r="D89" s="8" t="s">
        <v>122</v>
      </c>
      <c r="E89" s="28">
        <v>1</v>
      </c>
      <c r="F89" s="28">
        <v>70</v>
      </c>
      <c r="G89" s="28">
        <v>3</v>
      </c>
      <c r="H89" s="28">
        <v>90</v>
      </c>
      <c r="I89" s="28">
        <v>5</v>
      </c>
      <c r="J89" s="28">
        <v>120</v>
      </c>
      <c r="K89" s="8">
        <v>3</v>
      </c>
      <c r="L89" s="8">
        <v>5</v>
      </c>
      <c r="M89" s="4">
        <v>0</v>
      </c>
      <c r="N89" s="34">
        <f t="shared" si="24"/>
        <v>0</v>
      </c>
      <c r="O89" s="4">
        <f t="shared" ref="O89:O94" si="31">L89*J89</f>
        <v>600</v>
      </c>
      <c r="P89" s="37">
        <v>8</v>
      </c>
      <c r="Q89" s="37">
        <v>4</v>
      </c>
      <c r="R89" s="37">
        <v>12</v>
      </c>
      <c r="S89" s="37">
        <v>6</v>
      </c>
      <c r="T89" s="37">
        <v>15</v>
      </c>
      <c r="U89" s="37">
        <v>8</v>
      </c>
      <c r="V89" s="8">
        <v>3</v>
      </c>
      <c r="W89" s="8">
        <v>15</v>
      </c>
      <c r="X89" s="15">
        <f t="shared" si="30"/>
        <v>120</v>
      </c>
      <c r="Y89" s="15">
        <f t="shared" si="23"/>
        <v>720</v>
      </c>
      <c r="Z89" s="15">
        <v>5</v>
      </c>
      <c r="AA89" s="42">
        <f t="shared" si="25"/>
        <v>0.333333333333333</v>
      </c>
    </row>
    <row r="90" hidden="1" spans="1:27">
      <c r="A90" s="2">
        <v>87</v>
      </c>
      <c r="B90" s="8">
        <v>104430</v>
      </c>
      <c r="C90" s="4" t="s">
        <v>114</v>
      </c>
      <c r="D90" s="8" t="s">
        <v>123</v>
      </c>
      <c r="E90" s="28">
        <v>1</v>
      </c>
      <c r="F90" s="28">
        <v>70</v>
      </c>
      <c r="G90" s="28">
        <v>3</v>
      </c>
      <c r="H90" s="28">
        <v>90</v>
      </c>
      <c r="I90" s="28">
        <v>5</v>
      </c>
      <c r="J90" s="28">
        <v>120</v>
      </c>
      <c r="K90" s="8">
        <v>2</v>
      </c>
      <c r="L90" s="8">
        <v>3</v>
      </c>
      <c r="M90" s="4">
        <v>0</v>
      </c>
      <c r="N90" s="34">
        <f t="shared" si="24"/>
        <v>0</v>
      </c>
      <c r="O90" s="5">
        <f>L90*H90</f>
        <v>270</v>
      </c>
      <c r="P90" s="37">
        <v>2</v>
      </c>
      <c r="Q90" s="37">
        <v>4</v>
      </c>
      <c r="R90" s="37">
        <v>4</v>
      </c>
      <c r="S90" s="37">
        <v>6</v>
      </c>
      <c r="T90" s="37">
        <v>6</v>
      </c>
      <c r="U90" s="37">
        <v>8</v>
      </c>
      <c r="V90" s="8">
        <v>3</v>
      </c>
      <c r="W90" s="8">
        <v>6</v>
      </c>
      <c r="X90" s="15">
        <f t="shared" si="30"/>
        <v>48</v>
      </c>
      <c r="Y90" s="15">
        <f t="shared" si="23"/>
        <v>318</v>
      </c>
      <c r="Z90" s="15">
        <v>5</v>
      </c>
      <c r="AA90" s="42">
        <f t="shared" si="25"/>
        <v>0.833333333333333</v>
      </c>
    </row>
    <row r="91" hidden="1" spans="1:27">
      <c r="A91" s="2">
        <v>88</v>
      </c>
      <c r="B91" s="8">
        <v>571</v>
      </c>
      <c r="C91" s="4" t="s">
        <v>114</v>
      </c>
      <c r="D91" s="8" t="s">
        <v>124</v>
      </c>
      <c r="E91" s="28">
        <v>1</v>
      </c>
      <c r="F91" s="28">
        <v>70</v>
      </c>
      <c r="G91" s="28">
        <v>3</v>
      </c>
      <c r="H91" s="28">
        <v>90</v>
      </c>
      <c r="I91" s="28">
        <v>5</v>
      </c>
      <c r="J91" s="28">
        <v>120</v>
      </c>
      <c r="K91" s="8">
        <v>3</v>
      </c>
      <c r="L91" s="8">
        <v>5</v>
      </c>
      <c r="M91" s="4">
        <v>0</v>
      </c>
      <c r="N91" s="34">
        <f t="shared" si="24"/>
        <v>0</v>
      </c>
      <c r="O91" s="4">
        <f t="shared" si="31"/>
        <v>600</v>
      </c>
      <c r="P91" s="37">
        <v>10</v>
      </c>
      <c r="Q91" s="37">
        <v>4</v>
      </c>
      <c r="R91" s="37">
        <v>15</v>
      </c>
      <c r="S91" s="37">
        <v>6</v>
      </c>
      <c r="T91" s="37">
        <v>20</v>
      </c>
      <c r="U91" s="37">
        <v>8</v>
      </c>
      <c r="V91" s="8">
        <v>3</v>
      </c>
      <c r="W91" s="8">
        <v>20</v>
      </c>
      <c r="X91" s="15">
        <f t="shared" si="30"/>
        <v>160</v>
      </c>
      <c r="Y91" s="15">
        <f t="shared" si="23"/>
        <v>760</v>
      </c>
      <c r="Z91" s="15">
        <v>9</v>
      </c>
      <c r="AA91" s="42">
        <f t="shared" si="25"/>
        <v>0.45</v>
      </c>
    </row>
    <row r="92" hidden="1" spans="1:27">
      <c r="A92" s="2">
        <v>89</v>
      </c>
      <c r="B92" s="8">
        <v>712</v>
      </c>
      <c r="C92" s="4" t="s">
        <v>114</v>
      </c>
      <c r="D92" s="8" t="s">
        <v>125</v>
      </c>
      <c r="E92" s="28">
        <v>1</v>
      </c>
      <c r="F92" s="28">
        <v>70</v>
      </c>
      <c r="G92" s="28">
        <v>3</v>
      </c>
      <c r="H92" s="28">
        <v>90</v>
      </c>
      <c r="I92" s="28">
        <v>5</v>
      </c>
      <c r="J92" s="28">
        <v>120</v>
      </c>
      <c r="K92" s="8">
        <v>2</v>
      </c>
      <c r="L92" s="8">
        <v>3</v>
      </c>
      <c r="M92" s="4">
        <v>0</v>
      </c>
      <c r="N92" s="34">
        <f t="shared" si="24"/>
        <v>0</v>
      </c>
      <c r="O92" s="5">
        <f>L92*H92</f>
        <v>270</v>
      </c>
      <c r="P92" s="37">
        <v>10</v>
      </c>
      <c r="Q92" s="37">
        <v>4</v>
      </c>
      <c r="R92" s="37">
        <v>15</v>
      </c>
      <c r="S92" s="37">
        <v>6</v>
      </c>
      <c r="T92" s="37">
        <v>20</v>
      </c>
      <c r="U92" s="37">
        <v>8</v>
      </c>
      <c r="V92" s="8">
        <v>3</v>
      </c>
      <c r="W92" s="8">
        <v>20</v>
      </c>
      <c r="X92" s="15">
        <f t="shared" si="30"/>
        <v>160</v>
      </c>
      <c r="Y92" s="15">
        <f t="shared" si="23"/>
        <v>430</v>
      </c>
      <c r="Z92" s="15">
        <v>11</v>
      </c>
      <c r="AA92" s="42">
        <f t="shared" si="25"/>
        <v>0.55</v>
      </c>
    </row>
    <row r="93" hidden="1" spans="1:27">
      <c r="A93" s="2">
        <v>90</v>
      </c>
      <c r="B93" s="8">
        <v>737</v>
      </c>
      <c r="C93" s="4" t="s">
        <v>114</v>
      </c>
      <c r="D93" s="8" t="s">
        <v>126</v>
      </c>
      <c r="E93" s="28">
        <v>1</v>
      </c>
      <c r="F93" s="28">
        <v>70</v>
      </c>
      <c r="G93" s="28">
        <v>3</v>
      </c>
      <c r="H93" s="28">
        <v>90</v>
      </c>
      <c r="I93" s="28">
        <v>5</v>
      </c>
      <c r="J93" s="28">
        <v>120</v>
      </c>
      <c r="K93" s="8">
        <v>1</v>
      </c>
      <c r="L93" s="8">
        <v>1</v>
      </c>
      <c r="M93" s="4">
        <v>0</v>
      </c>
      <c r="N93" s="34">
        <f t="shared" si="24"/>
        <v>0</v>
      </c>
      <c r="O93" s="4">
        <f t="shared" ref="O93:O100" si="32">L93*F93</f>
        <v>70</v>
      </c>
      <c r="P93" s="37">
        <v>5</v>
      </c>
      <c r="Q93" s="37">
        <v>4</v>
      </c>
      <c r="R93" s="37">
        <v>8</v>
      </c>
      <c r="S93" s="37">
        <v>6</v>
      </c>
      <c r="T93" s="37">
        <v>10</v>
      </c>
      <c r="U93" s="37">
        <v>8</v>
      </c>
      <c r="V93" s="8">
        <v>3</v>
      </c>
      <c r="W93" s="8">
        <v>10</v>
      </c>
      <c r="X93" s="15">
        <f t="shared" si="30"/>
        <v>80</v>
      </c>
      <c r="Y93" s="15">
        <f t="shared" si="23"/>
        <v>150</v>
      </c>
      <c r="Z93" s="15">
        <v>9</v>
      </c>
      <c r="AA93" s="42">
        <f t="shared" si="25"/>
        <v>0.9</v>
      </c>
    </row>
    <row r="94" hidden="1" spans="1:27">
      <c r="A94" s="2">
        <v>91</v>
      </c>
      <c r="B94" s="8">
        <v>733</v>
      </c>
      <c r="C94" s="4" t="s">
        <v>114</v>
      </c>
      <c r="D94" s="8" t="s">
        <v>127</v>
      </c>
      <c r="E94" s="28">
        <v>1</v>
      </c>
      <c r="F94" s="28">
        <v>70</v>
      </c>
      <c r="G94" s="28">
        <v>3</v>
      </c>
      <c r="H94" s="28">
        <v>90</v>
      </c>
      <c r="I94" s="28">
        <v>5</v>
      </c>
      <c r="J94" s="28">
        <v>120</v>
      </c>
      <c r="K94" s="8">
        <v>3</v>
      </c>
      <c r="L94" s="8">
        <v>5</v>
      </c>
      <c r="M94" s="4">
        <v>0</v>
      </c>
      <c r="N94" s="34">
        <f t="shared" si="24"/>
        <v>0</v>
      </c>
      <c r="O94" s="4">
        <f t="shared" si="31"/>
        <v>600</v>
      </c>
      <c r="P94" s="37">
        <v>2</v>
      </c>
      <c r="Q94" s="37">
        <v>4</v>
      </c>
      <c r="R94" s="37">
        <v>4</v>
      </c>
      <c r="S94" s="37">
        <v>6</v>
      </c>
      <c r="T94" s="37">
        <v>6</v>
      </c>
      <c r="U94" s="37">
        <v>8</v>
      </c>
      <c r="V94" s="8">
        <v>3</v>
      </c>
      <c r="W94" s="8">
        <v>6</v>
      </c>
      <c r="X94" s="15">
        <f t="shared" si="30"/>
        <v>48</v>
      </c>
      <c r="Y94" s="15">
        <f t="shared" si="23"/>
        <v>648</v>
      </c>
      <c r="Z94" s="15">
        <v>1</v>
      </c>
      <c r="AA94" s="42">
        <f t="shared" si="25"/>
        <v>0.166666666666667</v>
      </c>
    </row>
    <row r="95" hidden="1" spans="1:27">
      <c r="A95" s="2">
        <v>92</v>
      </c>
      <c r="B95" s="8">
        <v>724</v>
      </c>
      <c r="C95" s="4" t="s">
        <v>114</v>
      </c>
      <c r="D95" s="8" t="s">
        <v>128</v>
      </c>
      <c r="E95" s="28">
        <v>1</v>
      </c>
      <c r="F95" s="28">
        <v>70</v>
      </c>
      <c r="G95" s="28">
        <v>3</v>
      </c>
      <c r="H95" s="28">
        <v>90</v>
      </c>
      <c r="I95" s="28">
        <v>5</v>
      </c>
      <c r="J95" s="28">
        <v>120</v>
      </c>
      <c r="K95" s="8">
        <v>1</v>
      </c>
      <c r="L95" s="8">
        <v>1</v>
      </c>
      <c r="M95" s="4">
        <v>0</v>
      </c>
      <c r="N95" s="34">
        <f t="shared" si="24"/>
        <v>0</v>
      </c>
      <c r="O95" s="4">
        <f t="shared" si="32"/>
        <v>70</v>
      </c>
      <c r="P95" s="37">
        <v>10</v>
      </c>
      <c r="Q95" s="37">
        <v>4</v>
      </c>
      <c r="R95" s="37">
        <v>15</v>
      </c>
      <c r="S95" s="37">
        <v>6</v>
      </c>
      <c r="T95" s="37">
        <v>20</v>
      </c>
      <c r="U95" s="37">
        <v>8</v>
      </c>
      <c r="V95" s="8">
        <v>3</v>
      </c>
      <c r="W95" s="8">
        <v>20</v>
      </c>
      <c r="X95" s="15">
        <f t="shared" si="30"/>
        <v>160</v>
      </c>
      <c r="Y95" s="15">
        <f t="shared" si="23"/>
        <v>230</v>
      </c>
      <c r="Z95" s="15">
        <v>6</v>
      </c>
      <c r="AA95" s="42">
        <f t="shared" si="25"/>
        <v>0.3</v>
      </c>
    </row>
    <row r="96" hidden="1" spans="1:27">
      <c r="A96" s="2">
        <v>93</v>
      </c>
      <c r="B96" s="8">
        <v>106568</v>
      </c>
      <c r="C96" s="4" t="s">
        <v>114</v>
      </c>
      <c r="D96" s="8" t="s">
        <v>129</v>
      </c>
      <c r="E96" s="28">
        <v>1</v>
      </c>
      <c r="F96" s="28">
        <v>70</v>
      </c>
      <c r="G96" s="28">
        <v>3</v>
      </c>
      <c r="H96" s="28">
        <v>90</v>
      </c>
      <c r="I96" s="28">
        <v>5</v>
      </c>
      <c r="J96" s="28">
        <v>120</v>
      </c>
      <c r="K96" s="8">
        <v>1</v>
      </c>
      <c r="L96" s="8">
        <v>1</v>
      </c>
      <c r="M96" s="4">
        <v>0</v>
      </c>
      <c r="N96" s="34">
        <f t="shared" si="24"/>
        <v>0</v>
      </c>
      <c r="O96" s="4">
        <f t="shared" si="32"/>
        <v>70</v>
      </c>
      <c r="P96" s="37">
        <v>2</v>
      </c>
      <c r="Q96" s="37">
        <v>4</v>
      </c>
      <c r="R96" s="37">
        <v>4</v>
      </c>
      <c r="S96" s="37">
        <v>6</v>
      </c>
      <c r="T96" s="37">
        <v>6</v>
      </c>
      <c r="U96" s="37">
        <v>8</v>
      </c>
      <c r="V96" s="8">
        <v>2</v>
      </c>
      <c r="W96" s="8">
        <v>4</v>
      </c>
      <c r="X96" s="15">
        <f>W96*S96</f>
        <v>24</v>
      </c>
      <c r="Y96" s="15">
        <f t="shared" si="23"/>
        <v>94</v>
      </c>
      <c r="Z96" s="15">
        <v>0</v>
      </c>
      <c r="AA96" s="42">
        <f t="shared" si="25"/>
        <v>0</v>
      </c>
    </row>
    <row r="97" hidden="1" spans="1:27">
      <c r="A97" s="2">
        <v>94</v>
      </c>
      <c r="B97" s="8">
        <v>740</v>
      </c>
      <c r="C97" s="4" t="s">
        <v>114</v>
      </c>
      <c r="D97" s="8" t="s">
        <v>130</v>
      </c>
      <c r="E97" s="28">
        <v>1</v>
      </c>
      <c r="F97" s="28">
        <v>70</v>
      </c>
      <c r="G97" s="28">
        <v>3</v>
      </c>
      <c r="H97" s="28">
        <v>90</v>
      </c>
      <c r="I97" s="28">
        <v>5</v>
      </c>
      <c r="J97" s="28">
        <v>120</v>
      </c>
      <c r="K97" s="8">
        <v>1</v>
      </c>
      <c r="L97" s="8">
        <v>1</v>
      </c>
      <c r="M97" s="4">
        <v>0</v>
      </c>
      <c r="N97" s="34">
        <f t="shared" si="24"/>
        <v>0</v>
      </c>
      <c r="O97" s="4">
        <f t="shared" si="32"/>
        <v>70</v>
      </c>
      <c r="P97" s="37">
        <v>3</v>
      </c>
      <c r="Q97" s="37">
        <v>4</v>
      </c>
      <c r="R97" s="37">
        <v>5</v>
      </c>
      <c r="S97" s="37">
        <v>6</v>
      </c>
      <c r="T97" s="37">
        <v>8</v>
      </c>
      <c r="U97" s="37">
        <v>8</v>
      </c>
      <c r="V97" s="8">
        <v>3</v>
      </c>
      <c r="W97" s="8">
        <v>8</v>
      </c>
      <c r="X97" s="15">
        <f t="shared" ref="X97:X114" si="33">W97*U97</f>
        <v>64</v>
      </c>
      <c r="Y97" s="15">
        <f t="shared" si="23"/>
        <v>134</v>
      </c>
      <c r="Z97" s="15">
        <v>5</v>
      </c>
      <c r="AA97" s="42">
        <f t="shared" si="25"/>
        <v>0.625</v>
      </c>
    </row>
    <row r="98" hidden="1" spans="1:27">
      <c r="A98" s="2">
        <v>95</v>
      </c>
      <c r="B98" s="8">
        <v>105751</v>
      </c>
      <c r="C98" s="4" t="s">
        <v>114</v>
      </c>
      <c r="D98" s="8" t="s">
        <v>131</v>
      </c>
      <c r="E98" s="28">
        <v>1</v>
      </c>
      <c r="F98" s="28">
        <v>70</v>
      </c>
      <c r="G98" s="28">
        <v>3</v>
      </c>
      <c r="H98" s="28">
        <v>90</v>
      </c>
      <c r="I98" s="28">
        <v>5</v>
      </c>
      <c r="J98" s="28">
        <v>120</v>
      </c>
      <c r="K98" s="8">
        <v>1</v>
      </c>
      <c r="L98" s="8">
        <v>1</v>
      </c>
      <c r="M98" s="4">
        <v>0</v>
      </c>
      <c r="N98" s="34">
        <f t="shared" si="24"/>
        <v>0</v>
      </c>
      <c r="O98" s="4">
        <f t="shared" si="32"/>
        <v>70</v>
      </c>
      <c r="P98" s="37">
        <v>2</v>
      </c>
      <c r="Q98" s="37">
        <v>4</v>
      </c>
      <c r="R98" s="37">
        <v>4</v>
      </c>
      <c r="S98" s="37">
        <v>6</v>
      </c>
      <c r="T98" s="37">
        <v>6</v>
      </c>
      <c r="U98" s="37">
        <v>8</v>
      </c>
      <c r="V98" s="8">
        <v>2</v>
      </c>
      <c r="W98" s="8">
        <v>4</v>
      </c>
      <c r="X98" s="15">
        <f>W98*S98</f>
        <v>24</v>
      </c>
      <c r="Y98" s="15">
        <f t="shared" si="23"/>
        <v>94</v>
      </c>
      <c r="Z98" s="15">
        <v>0</v>
      </c>
      <c r="AA98" s="42">
        <f t="shared" si="25"/>
        <v>0</v>
      </c>
    </row>
    <row r="99" hidden="1" spans="1:27">
      <c r="A99" s="2">
        <v>96</v>
      </c>
      <c r="B99" s="8">
        <v>753</v>
      </c>
      <c r="C99" s="4" t="s">
        <v>114</v>
      </c>
      <c r="D99" s="8" t="s">
        <v>132</v>
      </c>
      <c r="E99" s="28">
        <v>1</v>
      </c>
      <c r="F99" s="28">
        <v>70</v>
      </c>
      <c r="G99" s="28">
        <v>3</v>
      </c>
      <c r="H99" s="28">
        <v>90</v>
      </c>
      <c r="I99" s="28">
        <v>5</v>
      </c>
      <c r="J99" s="28">
        <v>120</v>
      </c>
      <c r="K99" s="8">
        <v>1</v>
      </c>
      <c r="L99" s="8">
        <v>1</v>
      </c>
      <c r="M99" s="4">
        <v>0</v>
      </c>
      <c r="N99" s="34">
        <f t="shared" si="24"/>
        <v>0</v>
      </c>
      <c r="O99" s="4">
        <f t="shared" si="32"/>
        <v>70</v>
      </c>
      <c r="P99" s="37">
        <v>2</v>
      </c>
      <c r="Q99" s="37">
        <v>4</v>
      </c>
      <c r="R99" s="37">
        <v>4</v>
      </c>
      <c r="S99" s="37">
        <v>6</v>
      </c>
      <c r="T99" s="37">
        <v>6</v>
      </c>
      <c r="U99" s="37">
        <v>8</v>
      </c>
      <c r="V99" s="8">
        <v>3</v>
      </c>
      <c r="W99" s="8">
        <v>6</v>
      </c>
      <c r="X99" s="15">
        <f t="shared" si="33"/>
        <v>48</v>
      </c>
      <c r="Y99" s="15">
        <f t="shared" si="23"/>
        <v>118</v>
      </c>
      <c r="Z99" s="15">
        <v>3</v>
      </c>
      <c r="AA99" s="42">
        <f t="shared" si="25"/>
        <v>0.5</v>
      </c>
    </row>
    <row r="100" hidden="1" spans="1:27">
      <c r="A100" s="2">
        <v>97</v>
      </c>
      <c r="B100" s="8">
        <v>743</v>
      </c>
      <c r="C100" s="4" t="s">
        <v>114</v>
      </c>
      <c r="D100" s="8" t="s">
        <v>133</v>
      </c>
      <c r="E100" s="28">
        <v>1</v>
      </c>
      <c r="F100" s="28">
        <v>70</v>
      </c>
      <c r="G100" s="28">
        <v>3</v>
      </c>
      <c r="H100" s="28">
        <v>90</v>
      </c>
      <c r="I100" s="28">
        <v>5</v>
      </c>
      <c r="J100" s="28">
        <v>120</v>
      </c>
      <c r="K100" s="8">
        <v>1</v>
      </c>
      <c r="L100" s="8">
        <v>1</v>
      </c>
      <c r="M100" s="4">
        <v>0</v>
      </c>
      <c r="N100" s="34">
        <f t="shared" si="24"/>
        <v>0</v>
      </c>
      <c r="O100" s="4">
        <f t="shared" si="32"/>
        <v>70</v>
      </c>
      <c r="P100" s="37">
        <v>5</v>
      </c>
      <c r="Q100" s="37">
        <v>4</v>
      </c>
      <c r="R100" s="37">
        <v>8</v>
      </c>
      <c r="S100" s="37">
        <v>6</v>
      </c>
      <c r="T100" s="37">
        <v>10</v>
      </c>
      <c r="U100" s="37">
        <v>8</v>
      </c>
      <c r="V100" s="8">
        <v>3</v>
      </c>
      <c r="W100" s="8">
        <v>10</v>
      </c>
      <c r="X100" s="15">
        <f t="shared" si="33"/>
        <v>80</v>
      </c>
      <c r="Y100" s="15">
        <f t="shared" si="23"/>
        <v>150</v>
      </c>
      <c r="Z100" s="15">
        <v>2</v>
      </c>
      <c r="AA100" s="42">
        <f t="shared" si="25"/>
        <v>0.2</v>
      </c>
    </row>
    <row r="101" hidden="1" spans="1:27">
      <c r="A101" s="2">
        <v>98</v>
      </c>
      <c r="B101" s="8">
        <v>387</v>
      </c>
      <c r="C101" s="4" t="s">
        <v>114</v>
      </c>
      <c r="D101" s="8" t="s">
        <v>134</v>
      </c>
      <c r="E101" s="28">
        <v>1</v>
      </c>
      <c r="F101" s="28">
        <v>70</v>
      </c>
      <c r="G101" s="28">
        <v>3</v>
      </c>
      <c r="H101" s="28">
        <v>90</v>
      </c>
      <c r="I101" s="28">
        <v>5</v>
      </c>
      <c r="J101" s="28">
        <v>120</v>
      </c>
      <c r="K101" s="8">
        <v>3</v>
      </c>
      <c r="L101" s="8">
        <v>5</v>
      </c>
      <c r="M101" s="4">
        <v>1</v>
      </c>
      <c r="N101" s="34">
        <f t="shared" ref="N101:N117" si="34">M101/L101</f>
        <v>0.2</v>
      </c>
      <c r="O101" s="4">
        <f>L101*J101</f>
        <v>600</v>
      </c>
      <c r="P101" s="37">
        <v>18</v>
      </c>
      <c r="Q101" s="37">
        <v>4</v>
      </c>
      <c r="R101" s="37">
        <v>22</v>
      </c>
      <c r="S101" s="37">
        <v>6</v>
      </c>
      <c r="T101" s="37">
        <v>25</v>
      </c>
      <c r="U101" s="37">
        <v>8</v>
      </c>
      <c r="V101" s="8">
        <v>3</v>
      </c>
      <c r="W101" s="8">
        <v>25</v>
      </c>
      <c r="X101" s="15">
        <f t="shared" si="33"/>
        <v>200</v>
      </c>
      <c r="Y101" s="15">
        <f t="shared" si="23"/>
        <v>800</v>
      </c>
      <c r="Z101" s="15">
        <v>10</v>
      </c>
      <c r="AA101" s="42">
        <f t="shared" ref="AA101:AA117" si="35">Z101/W101</f>
        <v>0.4</v>
      </c>
    </row>
    <row r="102" hidden="1" spans="1:27">
      <c r="A102" s="2">
        <v>99</v>
      </c>
      <c r="B102" s="8">
        <v>750</v>
      </c>
      <c r="C102" s="4" t="s">
        <v>114</v>
      </c>
      <c r="D102" s="8" t="s">
        <v>135</v>
      </c>
      <c r="E102" s="28">
        <v>1</v>
      </c>
      <c r="F102" s="28">
        <v>70</v>
      </c>
      <c r="G102" s="28">
        <v>3</v>
      </c>
      <c r="H102" s="28">
        <v>90</v>
      </c>
      <c r="I102" s="28">
        <v>5</v>
      </c>
      <c r="J102" s="28">
        <v>120</v>
      </c>
      <c r="K102" s="8">
        <v>2</v>
      </c>
      <c r="L102" s="8">
        <v>3</v>
      </c>
      <c r="M102" s="4">
        <v>1</v>
      </c>
      <c r="N102" s="34">
        <f t="shared" si="34"/>
        <v>0.333333333333333</v>
      </c>
      <c r="O102" s="5">
        <f t="shared" ref="O102:O106" si="36">L102*H102</f>
        <v>270</v>
      </c>
      <c r="P102" s="37">
        <v>2</v>
      </c>
      <c r="Q102" s="37">
        <v>4</v>
      </c>
      <c r="R102" s="37">
        <v>4</v>
      </c>
      <c r="S102" s="37">
        <v>6</v>
      </c>
      <c r="T102" s="37">
        <v>6</v>
      </c>
      <c r="U102" s="37">
        <v>8</v>
      </c>
      <c r="V102" s="8">
        <v>3</v>
      </c>
      <c r="W102" s="8">
        <v>6</v>
      </c>
      <c r="X102" s="15">
        <f t="shared" si="33"/>
        <v>48</v>
      </c>
      <c r="Y102" s="15">
        <f t="shared" si="23"/>
        <v>318</v>
      </c>
      <c r="Z102" s="15">
        <v>23</v>
      </c>
      <c r="AA102" s="42">
        <f t="shared" si="35"/>
        <v>3.83333333333333</v>
      </c>
    </row>
    <row r="103" hidden="1" spans="1:27">
      <c r="A103" s="2">
        <v>100</v>
      </c>
      <c r="B103" s="8">
        <v>103639</v>
      </c>
      <c r="C103" s="4" t="s">
        <v>114</v>
      </c>
      <c r="D103" s="8" t="s">
        <v>136</v>
      </c>
      <c r="E103" s="28">
        <v>1</v>
      </c>
      <c r="F103" s="28">
        <v>70</v>
      </c>
      <c r="G103" s="28">
        <v>3</v>
      </c>
      <c r="H103" s="28">
        <v>90</v>
      </c>
      <c r="I103" s="28">
        <v>5</v>
      </c>
      <c r="J103" s="28">
        <v>120</v>
      </c>
      <c r="K103" s="8">
        <v>1</v>
      </c>
      <c r="L103" s="8">
        <v>1</v>
      </c>
      <c r="M103" s="4">
        <v>0</v>
      </c>
      <c r="N103" s="34">
        <f t="shared" si="34"/>
        <v>0</v>
      </c>
      <c r="O103" s="4">
        <f t="shared" ref="O103:O107" si="37">L103*F103</f>
        <v>70</v>
      </c>
      <c r="P103" s="37">
        <v>5</v>
      </c>
      <c r="Q103" s="37">
        <v>4</v>
      </c>
      <c r="R103" s="37">
        <v>8</v>
      </c>
      <c r="S103" s="37">
        <v>6</v>
      </c>
      <c r="T103" s="37">
        <v>10</v>
      </c>
      <c r="U103" s="37">
        <v>8</v>
      </c>
      <c r="V103" s="8">
        <v>3</v>
      </c>
      <c r="W103" s="8">
        <v>10</v>
      </c>
      <c r="X103" s="15">
        <f t="shared" si="33"/>
        <v>80</v>
      </c>
      <c r="Y103" s="15">
        <f t="shared" si="23"/>
        <v>150</v>
      </c>
      <c r="Z103" s="15">
        <v>3</v>
      </c>
      <c r="AA103" s="42">
        <f t="shared" si="35"/>
        <v>0.3</v>
      </c>
    </row>
    <row r="104" hidden="1" spans="1:27">
      <c r="A104" s="2">
        <v>101</v>
      </c>
      <c r="B104" s="8">
        <v>106485</v>
      </c>
      <c r="C104" s="4" t="s">
        <v>114</v>
      </c>
      <c r="D104" s="8" t="s">
        <v>137</v>
      </c>
      <c r="E104" s="28">
        <v>1</v>
      </c>
      <c r="F104" s="28">
        <v>70</v>
      </c>
      <c r="G104" s="28">
        <v>3</v>
      </c>
      <c r="H104" s="28">
        <v>90</v>
      </c>
      <c r="I104" s="28">
        <v>5</v>
      </c>
      <c r="J104" s="28">
        <v>120</v>
      </c>
      <c r="K104" s="8">
        <v>2</v>
      </c>
      <c r="L104" s="8">
        <v>3</v>
      </c>
      <c r="M104" s="4">
        <v>0</v>
      </c>
      <c r="N104" s="34">
        <f t="shared" si="34"/>
        <v>0</v>
      </c>
      <c r="O104" s="5">
        <f t="shared" si="36"/>
        <v>270</v>
      </c>
      <c r="P104" s="37">
        <v>2</v>
      </c>
      <c r="Q104" s="37">
        <v>4</v>
      </c>
      <c r="R104" s="37">
        <v>4</v>
      </c>
      <c r="S104" s="37">
        <v>6</v>
      </c>
      <c r="T104" s="37">
        <v>6</v>
      </c>
      <c r="U104" s="37">
        <v>8</v>
      </c>
      <c r="V104" s="8">
        <v>3</v>
      </c>
      <c r="W104" s="8">
        <v>6</v>
      </c>
      <c r="X104" s="15">
        <f t="shared" si="33"/>
        <v>48</v>
      </c>
      <c r="Y104" s="15">
        <f t="shared" si="23"/>
        <v>318</v>
      </c>
      <c r="Z104" s="15">
        <v>0</v>
      </c>
      <c r="AA104" s="42">
        <f t="shared" si="35"/>
        <v>0</v>
      </c>
    </row>
    <row r="105" hidden="1" spans="1:27">
      <c r="A105" s="2">
        <v>102</v>
      </c>
      <c r="B105" s="8">
        <v>105910</v>
      </c>
      <c r="C105" s="4" t="s">
        <v>114</v>
      </c>
      <c r="D105" s="8" t="s">
        <v>138</v>
      </c>
      <c r="E105" s="28">
        <v>1</v>
      </c>
      <c r="F105" s="28">
        <v>70</v>
      </c>
      <c r="G105" s="28">
        <v>3</v>
      </c>
      <c r="H105" s="28">
        <v>90</v>
      </c>
      <c r="I105" s="28">
        <v>5</v>
      </c>
      <c r="J105" s="28">
        <v>120</v>
      </c>
      <c r="K105" s="8">
        <v>1</v>
      </c>
      <c r="L105" s="8">
        <v>1</v>
      </c>
      <c r="M105" s="4">
        <v>0</v>
      </c>
      <c r="N105" s="34">
        <f t="shared" si="34"/>
        <v>0</v>
      </c>
      <c r="O105" s="4">
        <f t="shared" si="37"/>
        <v>70</v>
      </c>
      <c r="P105" s="37">
        <v>2</v>
      </c>
      <c r="Q105" s="37">
        <v>4</v>
      </c>
      <c r="R105" s="37">
        <v>4</v>
      </c>
      <c r="S105" s="37">
        <v>6</v>
      </c>
      <c r="T105" s="37">
        <v>6</v>
      </c>
      <c r="U105" s="37">
        <v>8</v>
      </c>
      <c r="V105" s="8">
        <v>3</v>
      </c>
      <c r="W105" s="8">
        <v>6</v>
      </c>
      <c r="X105" s="15">
        <f t="shared" si="33"/>
        <v>48</v>
      </c>
      <c r="Y105" s="15">
        <f t="shared" si="23"/>
        <v>118</v>
      </c>
      <c r="Z105" s="15">
        <v>0</v>
      </c>
      <c r="AA105" s="42">
        <f t="shared" si="35"/>
        <v>0</v>
      </c>
    </row>
    <row r="106" hidden="1" spans="1:27">
      <c r="A106" s="2">
        <v>103</v>
      </c>
      <c r="B106" s="8">
        <v>748</v>
      </c>
      <c r="C106" s="4" t="s">
        <v>139</v>
      </c>
      <c r="D106" s="8" t="s">
        <v>140</v>
      </c>
      <c r="E106" s="28">
        <v>1</v>
      </c>
      <c r="F106" s="28">
        <v>70</v>
      </c>
      <c r="G106" s="28">
        <v>3</v>
      </c>
      <c r="H106" s="28">
        <v>90</v>
      </c>
      <c r="I106" s="28">
        <v>5</v>
      </c>
      <c r="J106" s="28">
        <v>120</v>
      </c>
      <c r="K106" s="8">
        <v>2</v>
      </c>
      <c r="L106" s="8">
        <v>3</v>
      </c>
      <c r="M106" s="4">
        <v>0</v>
      </c>
      <c r="N106" s="34">
        <f t="shared" si="34"/>
        <v>0</v>
      </c>
      <c r="O106" s="5">
        <f t="shared" si="36"/>
        <v>270</v>
      </c>
      <c r="P106" s="37">
        <v>2</v>
      </c>
      <c r="Q106" s="37">
        <v>4</v>
      </c>
      <c r="R106" s="37">
        <v>4</v>
      </c>
      <c r="S106" s="37">
        <v>6</v>
      </c>
      <c r="T106" s="37">
        <v>6</v>
      </c>
      <c r="U106" s="37">
        <v>8</v>
      </c>
      <c r="V106" s="8">
        <v>3</v>
      </c>
      <c r="W106" s="8">
        <v>6</v>
      </c>
      <c r="X106" s="15">
        <f t="shared" si="33"/>
        <v>48</v>
      </c>
      <c r="Y106" s="15">
        <f t="shared" si="23"/>
        <v>318</v>
      </c>
      <c r="Z106" s="15">
        <v>0</v>
      </c>
      <c r="AA106" s="42">
        <f t="shared" si="35"/>
        <v>0</v>
      </c>
    </row>
    <row r="107" hidden="1" spans="1:27">
      <c r="A107" s="2">
        <v>104</v>
      </c>
      <c r="B107" s="8">
        <v>716</v>
      </c>
      <c r="C107" s="4" t="s">
        <v>139</v>
      </c>
      <c r="D107" s="8" t="s">
        <v>141</v>
      </c>
      <c r="E107" s="28">
        <v>1</v>
      </c>
      <c r="F107" s="28">
        <v>70</v>
      </c>
      <c r="G107" s="28">
        <v>3</v>
      </c>
      <c r="H107" s="28">
        <v>90</v>
      </c>
      <c r="I107" s="28">
        <v>5</v>
      </c>
      <c r="J107" s="28">
        <v>120</v>
      </c>
      <c r="K107" s="8">
        <v>1</v>
      </c>
      <c r="L107" s="8">
        <v>1</v>
      </c>
      <c r="M107" s="4">
        <v>0</v>
      </c>
      <c r="N107" s="34">
        <f t="shared" si="34"/>
        <v>0</v>
      </c>
      <c r="O107" s="4">
        <f t="shared" si="37"/>
        <v>70</v>
      </c>
      <c r="P107" s="37">
        <v>2</v>
      </c>
      <c r="Q107" s="37">
        <v>4</v>
      </c>
      <c r="R107" s="37">
        <v>4</v>
      </c>
      <c r="S107" s="37">
        <v>6</v>
      </c>
      <c r="T107" s="37">
        <v>6</v>
      </c>
      <c r="U107" s="37">
        <v>8</v>
      </c>
      <c r="V107" s="8">
        <v>3</v>
      </c>
      <c r="W107" s="8">
        <v>6</v>
      </c>
      <c r="X107" s="15">
        <f t="shared" si="33"/>
        <v>48</v>
      </c>
      <c r="Y107" s="15">
        <f t="shared" si="23"/>
        <v>118</v>
      </c>
      <c r="Z107" s="15">
        <v>4</v>
      </c>
      <c r="AA107" s="42">
        <f t="shared" si="35"/>
        <v>0.666666666666667</v>
      </c>
    </row>
    <row r="108" hidden="1" spans="1:27">
      <c r="A108" s="2">
        <v>105</v>
      </c>
      <c r="B108" s="8">
        <v>720</v>
      </c>
      <c r="C108" s="4" t="s">
        <v>139</v>
      </c>
      <c r="D108" s="8" t="s">
        <v>142</v>
      </c>
      <c r="E108" s="28">
        <v>1</v>
      </c>
      <c r="F108" s="28">
        <v>70</v>
      </c>
      <c r="G108" s="28">
        <v>3</v>
      </c>
      <c r="H108" s="28">
        <v>90</v>
      </c>
      <c r="I108" s="28">
        <v>5</v>
      </c>
      <c r="J108" s="28">
        <v>120</v>
      </c>
      <c r="K108" s="8">
        <v>3</v>
      </c>
      <c r="L108" s="8">
        <v>5</v>
      </c>
      <c r="M108" s="4">
        <v>0</v>
      </c>
      <c r="N108" s="34">
        <f t="shared" si="34"/>
        <v>0</v>
      </c>
      <c r="O108" s="4">
        <f>L108*J108</f>
        <v>600</v>
      </c>
      <c r="P108" s="37">
        <v>2</v>
      </c>
      <c r="Q108" s="37">
        <v>4</v>
      </c>
      <c r="R108" s="37">
        <v>4</v>
      </c>
      <c r="S108" s="37">
        <v>6</v>
      </c>
      <c r="T108" s="37">
        <v>6</v>
      </c>
      <c r="U108" s="37">
        <v>8</v>
      </c>
      <c r="V108" s="8">
        <v>3</v>
      </c>
      <c r="W108" s="8">
        <v>6</v>
      </c>
      <c r="X108" s="15">
        <f t="shared" si="33"/>
        <v>48</v>
      </c>
      <c r="Y108" s="15">
        <f t="shared" si="23"/>
        <v>648</v>
      </c>
      <c r="Z108" s="15">
        <v>1</v>
      </c>
      <c r="AA108" s="42">
        <f t="shared" si="35"/>
        <v>0.166666666666667</v>
      </c>
    </row>
    <row r="109" hidden="1" spans="1:27">
      <c r="A109" s="2">
        <v>106</v>
      </c>
      <c r="B109" s="8">
        <v>539</v>
      </c>
      <c r="C109" s="4" t="s">
        <v>139</v>
      </c>
      <c r="D109" s="8" t="s">
        <v>143</v>
      </c>
      <c r="E109" s="28">
        <v>1</v>
      </c>
      <c r="F109" s="28">
        <v>70</v>
      </c>
      <c r="G109" s="28">
        <v>3</v>
      </c>
      <c r="H109" s="28">
        <v>90</v>
      </c>
      <c r="I109" s="28">
        <v>5</v>
      </c>
      <c r="J109" s="28">
        <v>120</v>
      </c>
      <c r="K109" s="8">
        <v>1</v>
      </c>
      <c r="L109" s="8">
        <v>1</v>
      </c>
      <c r="M109" s="4">
        <v>0</v>
      </c>
      <c r="N109" s="34">
        <f t="shared" si="34"/>
        <v>0</v>
      </c>
      <c r="O109" s="4">
        <f>L109*F109</f>
        <v>70</v>
      </c>
      <c r="P109" s="37">
        <v>2</v>
      </c>
      <c r="Q109" s="37">
        <v>4</v>
      </c>
      <c r="R109" s="37">
        <v>4</v>
      </c>
      <c r="S109" s="37">
        <v>6</v>
      </c>
      <c r="T109" s="37">
        <v>6</v>
      </c>
      <c r="U109" s="37">
        <v>8</v>
      </c>
      <c r="V109" s="8">
        <v>3</v>
      </c>
      <c r="W109" s="8">
        <v>6</v>
      </c>
      <c r="X109" s="15">
        <f t="shared" si="33"/>
        <v>48</v>
      </c>
      <c r="Y109" s="15">
        <f t="shared" si="23"/>
        <v>118</v>
      </c>
      <c r="Z109" s="15">
        <v>2</v>
      </c>
      <c r="AA109" s="42">
        <f t="shared" si="35"/>
        <v>0.333333333333333</v>
      </c>
    </row>
    <row r="110" hidden="1" spans="1:27">
      <c r="A110" s="2">
        <v>107</v>
      </c>
      <c r="B110" s="8">
        <v>594</v>
      </c>
      <c r="C110" s="4" t="s">
        <v>139</v>
      </c>
      <c r="D110" s="8" t="s">
        <v>144</v>
      </c>
      <c r="E110" s="28">
        <v>1</v>
      </c>
      <c r="F110" s="28">
        <v>70</v>
      </c>
      <c r="G110" s="28">
        <v>3</v>
      </c>
      <c r="H110" s="28">
        <v>90</v>
      </c>
      <c r="I110" s="28">
        <v>5</v>
      </c>
      <c r="J110" s="28">
        <v>120</v>
      </c>
      <c r="K110" s="8">
        <v>2</v>
      </c>
      <c r="L110" s="8">
        <v>3</v>
      </c>
      <c r="M110" s="4">
        <v>0</v>
      </c>
      <c r="N110" s="34">
        <f t="shared" si="34"/>
        <v>0</v>
      </c>
      <c r="O110" s="5">
        <f t="shared" ref="O110:O112" si="38">L110*H110</f>
        <v>270</v>
      </c>
      <c r="P110" s="37">
        <v>2</v>
      </c>
      <c r="Q110" s="37">
        <v>4</v>
      </c>
      <c r="R110" s="37">
        <v>4</v>
      </c>
      <c r="S110" s="37">
        <v>6</v>
      </c>
      <c r="T110" s="37">
        <v>6</v>
      </c>
      <c r="U110" s="37">
        <v>8</v>
      </c>
      <c r="V110" s="8">
        <v>3</v>
      </c>
      <c r="W110" s="8">
        <v>6</v>
      </c>
      <c r="X110" s="15">
        <f t="shared" si="33"/>
        <v>48</v>
      </c>
      <c r="Y110" s="15">
        <f t="shared" si="23"/>
        <v>318</v>
      </c>
      <c r="Z110" s="15">
        <v>5</v>
      </c>
      <c r="AA110" s="42">
        <f t="shared" si="35"/>
        <v>0.833333333333333</v>
      </c>
    </row>
    <row r="111" hidden="1" spans="1:27">
      <c r="A111" s="2">
        <v>108</v>
      </c>
      <c r="B111" s="8">
        <v>717</v>
      </c>
      <c r="C111" s="4" t="s">
        <v>139</v>
      </c>
      <c r="D111" s="8" t="s">
        <v>145</v>
      </c>
      <c r="E111" s="28">
        <v>1</v>
      </c>
      <c r="F111" s="28">
        <v>70</v>
      </c>
      <c r="G111" s="28">
        <v>3</v>
      </c>
      <c r="H111" s="28">
        <v>90</v>
      </c>
      <c r="I111" s="28">
        <v>5</v>
      </c>
      <c r="J111" s="28">
        <v>120</v>
      </c>
      <c r="K111" s="8">
        <v>2</v>
      </c>
      <c r="L111" s="8">
        <v>3</v>
      </c>
      <c r="M111" s="4">
        <v>0</v>
      </c>
      <c r="N111" s="34">
        <f t="shared" si="34"/>
        <v>0</v>
      </c>
      <c r="O111" s="5">
        <f t="shared" si="38"/>
        <v>270</v>
      </c>
      <c r="P111" s="37">
        <v>2</v>
      </c>
      <c r="Q111" s="37">
        <v>4</v>
      </c>
      <c r="R111" s="37">
        <v>4</v>
      </c>
      <c r="S111" s="37">
        <v>6</v>
      </c>
      <c r="T111" s="37">
        <v>6</v>
      </c>
      <c r="U111" s="37">
        <v>8</v>
      </c>
      <c r="V111" s="8">
        <v>3</v>
      </c>
      <c r="W111" s="8">
        <v>6</v>
      </c>
      <c r="X111" s="15">
        <f t="shared" si="33"/>
        <v>48</v>
      </c>
      <c r="Y111" s="15">
        <f t="shared" si="23"/>
        <v>318</v>
      </c>
      <c r="Z111" s="15">
        <v>2</v>
      </c>
      <c r="AA111" s="42">
        <f t="shared" si="35"/>
        <v>0.333333333333333</v>
      </c>
    </row>
    <row r="112" hidden="1" spans="1:27">
      <c r="A112" s="2">
        <v>109</v>
      </c>
      <c r="B112" s="8">
        <v>746</v>
      </c>
      <c r="C112" s="4" t="s">
        <v>139</v>
      </c>
      <c r="D112" s="8" t="s">
        <v>146</v>
      </c>
      <c r="E112" s="28">
        <v>1</v>
      </c>
      <c r="F112" s="28">
        <v>70</v>
      </c>
      <c r="G112" s="28">
        <v>3</v>
      </c>
      <c r="H112" s="28">
        <v>90</v>
      </c>
      <c r="I112" s="28">
        <v>5</v>
      </c>
      <c r="J112" s="28">
        <v>120</v>
      </c>
      <c r="K112" s="8">
        <v>2</v>
      </c>
      <c r="L112" s="8">
        <v>3</v>
      </c>
      <c r="M112" s="4">
        <v>3</v>
      </c>
      <c r="N112" s="34">
        <f t="shared" si="34"/>
        <v>1</v>
      </c>
      <c r="O112" s="5">
        <f t="shared" si="38"/>
        <v>270</v>
      </c>
      <c r="P112" s="37">
        <v>2</v>
      </c>
      <c r="Q112" s="37">
        <v>4</v>
      </c>
      <c r="R112" s="37">
        <v>4</v>
      </c>
      <c r="S112" s="37">
        <v>6</v>
      </c>
      <c r="T112" s="37">
        <v>6</v>
      </c>
      <c r="U112" s="37">
        <v>8</v>
      </c>
      <c r="V112" s="8">
        <v>3</v>
      </c>
      <c r="W112" s="8">
        <v>6</v>
      </c>
      <c r="X112" s="15">
        <f t="shared" si="33"/>
        <v>48</v>
      </c>
      <c r="Y112" s="15">
        <f t="shared" si="23"/>
        <v>318</v>
      </c>
      <c r="Z112" s="15">
        <v>10</v>
      </c>
      <c r="AA112" s="42">
        <f t="shared" si="35"/>
        <v>1.66666666666667</v>
      </c>
    </row>
    <row r="113" hidden="1" spans="1:27">
      <c r="A113" s="2">
        <v>110</v>
      </c>
      <c r="B113" s="8">
        <v>549</v>
      </c>
      <c r="C113" s="4" t="s">
        <v>139</v>
      </c>
      <c r="D113" s="8" t="s">
        <v>147</v>
      </c>
      <c r="E113" s="28">
        <v>1</v>
      </c>
      <c r="F113" s="28">
        <v>70</v>
      </c>
      <c r="G113" s="28">
        <v>3</v>
      </c>
      <c r="H113" s="28">
        <v>90</v>
      </c>
      <c r="I113" s="28">
        <v>5</v>
      </c>
      <c r="J113" s="28">
        <v>120</v>
      </c>
      <c r="K113" s="8">
        <v>3</v>
      </c>
      <c r="L113" s="8">
        <v>5</v>
      </c>
      <c r="M113" s="4">
        <v>0</v>
      </c>
      <c r="N113" s="34">
        <f t="shared" si="34"/>
        <v>0</v>
      </c>
      <c r="O113" s="4">
        <f>L113*J113</f>
        <v>600</v>
      </c>
      <c r="P113" s="37">
        <v>2</v>
      </c>
      <c r="Q113" s="37">
        <v>4</v>
      </c>
      <c r="R113" s="37">
        <v>4</v>
      </c>
      <c r="S113" s="37">
        <v>6</v>
      </c>
      <c r="T113" s="37">
        <v>6</v>
      </c>
      <c r="U113" s="37">
        <v>8</v>
      </c>
      <c r="V113" s="8">
        <v>3</v>
      </c>
      <c r="W113" s="8">
        <v>6</v>
      </c>
      <c r="X113" s="15">
        <f t="shared" si="33"/>
        <v>48</v>
      </c>
      <c r="Y113" s="15">
        <f t="shared" si="23"/>
        <v>648</v>
      </c>
      <c r="Z113" s="15">
        <v>4</v>
      </c>
      <c r="AA113" s="42">
        <f t="shared" si="35"/>
        <v>0.666666666666667</v>
      </c>
    </row>
    <row r="114" hidden="1" spans="1:27">
      <c r="A114" s="2">
        <v>111</v>
      </c>
      <c r="B114" s="8">
        <v>104533</v>
      </c>
      <c r="C114" s="4" t="s">
        <v>139</v>
      </c>
      <c r="D114" s="8" t="s">
        <v>148</v>
      </c>
      <c r="E114" s="28">
        <v>1</v>
      </c>
      <c r="F114" s="28">
        <v>70</v>
      </c>
      <c r="G114" s="28">
        <v>3</v>
      </c>
      <c r="H114" s="28">
        <v>90</v>
      </c>
      <c r="I114" s="28">
        <v>5</v>
      </c>
      <c r="J114" s="28">
        <v>120</v>
      </c>
      <c r="K114" s="8">
        <v>2</v>
      </c>
      <c r="L114" s="8">
        <v>3</v>
      </c>
      <c r="M114" s="4">
        <v>0</v>
      </c>
      <c r="N114" s="34">
        <f t="shared" si="34"/>
        <v>0</v>
      </c>
      <c r="O114" s="5">
        <f>L114*H114</f>
        <v>270</v>
      </c>
      <c r="P114" s="37">
        <v>2</v>
      </c>
      <c r="Q114" s="37">
        <v>4</v>
      </c>
      <c r="R114" s="37">
        <v>4</v>
      </c>
      <c r="S114" s="37">
        <v>6</v>
      </c>
      <c r="T114" s="37">
        <v>6</v>
      </c>
      <c r="U114" s="37">
        <v>8</v>
      </c>
      <c r="V114" s="8">
        <v>3</v>
      </c>
      <c r="W114" s="8">
        <v>6</v>
      </c>
      <c r="X114" s="15">
        <f t="shared" si="33"/>
        <v>48</v>
      </c>
      <c r="Y114" s="15">
        <f t="shared" si="23"/>
        <v>318</v>
      </c>
      <c r="Z114" s="15">
        <v>2</v>
      </c>
      <c r="AA114" s="42">
        <f t="shared" si="35"/>
        <v>0.333333333333333</v>
      </c>
    </row>
    <row r="115" ht="14.25" hidden="1" spans="1:27">
      <c r="A115" s="2">
        <v>112</v>
      </c>
      <c r="B115" s="29">
        <v>107728</v>
      </c>
      <c r="C115" s="4" t="s">
        <v>139</v>
      </c>
      <c r="D115" s="43" t="s">
        <v>149</v>
      </c>
      <c r="E115" s="28">
        <v>1</v>
      </c>
      <c r="F115" s="28">
        <v>70</v>
      </c>
      <c r="G115" s="28">
        <v>3</v>
      </c>
      <c r="H115" s="28">
        <v>90</v>
      </c>
      <c r="I115" s="28">
        <v>5</v>
      </c>
      <c r="J115" s="28">
        <v>120</v>
      </c>
      <c r="K115" s="8">
        <v>1</v>
      </c>
      <c r="L115" s="8">
        <v>1</v>
      </c>
      <c r="M115" s="4">
        <v>0</v>
      </c>
      <c r="N115" s="34">
        <f t="shared" si="34"/>
        <v>0</v>
      </c>
      <c r="O115" s="4">
        <f>L115*F115</f>
        <v>70</v>
      </c>
      <c r="P115" s="37">
        <v>2</v>
      </c>
      <c r="Q115" s="37">
        <v>4</v>
      </c>
      <c r="R115" s="37">
        <v>4</v>
      </c>
      <c r="S115" s="37">
        <v>6</v>
      </c>
      <c r="T115" s="37">
        <v>6</v>
      </c>
      <c r="U115" s="37">
        <v>8</v>
      </c>
      <c r="V115" s="8">
        <v>2</v>
      </c>
      <c r="W115" s="8">
        <v>4</v>
      </c>
      <c r="X115" s="15">
        <f>W115*S115</f>
        <v>24</v>
      </c>
      <c r="Y115" s="15">
        <f t="shared" si="23"/>
        <v>94</v>
      </c>
      <c r="Z115" s="15">
        <v>1</v>
      </c>
      <c r="AA115" s="42">
        <f t="shared" si="35"/>
        <v>0.25</v>
      </c>
    </row>
    <row r="116" hidden="1" spans="1:27">
      <c r="A116" s="15"/>
      <c r="B116" s="44"/>
      <c r="C116" s="44"/>
      <c r="D116" s="44" t="s">
        <v>8</v>
      </c>
      <c r="E116" s="15">
        <f t="shared" ref="E116:L116" si="39">SUM(E4:E115)</f>
        <v>117</v>
      </c>
      <c r="F116" s="15">
        <f t="shared" si="39"/>
        <v>7840</v>
      </c>
      <c r="G116" s="15">
        <f t="shared" si="39"/>
        <v>341</v>
      </c>
      <c r="H116" s="15">
        <f t="shared" si="39"/>
        <v>10080</v>
      </c>
      <c r="I116" s="15">
        <f t="shared" si="39"/>
        <v>574</v>
      </c>
      <c r="J116" s="15">
        <f t="shared" si="39"/>
        <v>13440</v>
      </c>
      <c r="K116" s="15">
        <f t="shared" si="39"/>
        <v>182</v>
      </c>
      <c r="L116" s="15">
        <f t="shared" si="39"/>
        <v>264</v>
      </c>
      <c r="M116" s="4">
        <v>0</v>
      </c>
      <c r="N116" s="34">
        <f t="shared" si="34"/>
        <v>0</v>
      </c>
      <c r="O116" s="15">
        <f t="shared" ref="O116:Y116" si="40">SUM(O4:O115)</f>
        <v>26480</v>
      </c>
      <c r="P116" s="15">
        <f t="shared" si="40"/>
        <v>447</v>
      </c>
      <c r="Q116" s="15">
        <f t="shared" si="40"/>
        <v>448</v>
      </c>
      <c r="R116" s="15">
        <f t="shared" si="40"/>
        <v>733</v>
      </c>
      <c r="S116" s="15">
        <f t="shared" si="40"/>
        <v>672</v>
      </c>
      <c r="T116" s="15">
        <f t="shared" si="40"/>
        <v>1004</v>
      </c>
      <c r="U116" s="15">
        <f t="shared" si="40"/>
        <v>896</v>
      </c>
      <c r="V116" s="15">
        <f t="shared" si="40"/>
        <v>311</v>
      </c>
      <c r="W116" s="15">
        <f t="shared" si="40"/>
        <v>936</v>
      </c>
      <c r="X116" s="15">
        <f t="shared" si="40"/>
        <v>7198</v>
      </c>
      <c r="Y116" s="15">
        <f t="shared" si="40"/>
        <v>33678</v>
      </c>
      <c r="Z116" s="15">
        <v>0</v>
      </c>
      <c r="AA116" s="42">
        <f t="shared" si="35"/>
        <v>0</v>
      </c>
    </row>
    <row r="117" spans="1:27">
      <c r="A117" s="15"/>
      <c r="C117" s="15"/>
      <c r="D117" s="15" t="s">
        <v>8</v>
      </c>
      <c r="K117" s="15">
        <f>SUBTOTAL(9,K4:K116)</f>
        <v>51</v>
      </c>
      <c r="L117" s="15">
        <f t="shared" ref="L117:AA117" si="41">SUBTOTAL(9,L4:L116)</f>
        <v>75</v>
      </c>
      <c r="M117" s="15">
        <f t="shared" si="41"/>
        <v>11</v>
      </c>
      <c r="N117" s="34">
        <f t="shared" si="34"/>
        <v>0.146666666666667</v>
      </c>
      <c r="O117">
        <f t="shared" si="41"/>
        <v>7830</v>
      </c>
      <c r="P117">
        <f t="shared" si="41"/>
        <v>118</v>
      </c>
      <c r="Q117">
        <f t="shared" si="41"/>
        <v>120</v>
      </c>
      <c r="R117">
        <f t="shared" si="41"/>
        <v>196</v>
      </c>
      <c r="S117">
        <f t="shared" si="41"/>
        <v>180</v>
      </c>
      <c r="T117">
        <f t="shared" si="41"/>
        <v>269</v>
      </c>
      <c r="U117">
        <f t="shared" si="41"/>
        <v>240</v>
      </c>
      <c r="V117" s="15">
        <f t="shared" si="41"/>
        <v>88</v>
      </c>
      <c r="W117" s="15">
        <f t="shared" si="41"/>
        <v>263</v>
      </c>
      <c r="X117">
        <f t="shared" si="41"/>
        <v>2076</v>
      </c>
      <c r="Y117">
        <f t="shared" si="41"/>
        <v>9906</v>
      </c>
      <c r="Z117" s="15">
        <f t="shared" si="41"/>
        <v>100</v>
      </c>
      <c r="AA117" s="42">
        <f t="shared" si="35"/>
        <v>0.380228136882129</v>
      </c>
    </row>
  </sheetData>
  <autoFilter ref="A3:AA116">
    <filterColumn colId="2">
      <customFilters>
        <customFilter operator="equal" val="西北片区"/>
      </customFilters>
    </filterColumn>
    <extLst/>
  </autoFilter>
  <mergeCells count="7">
    <mergeCell ref="A1:AA1"/>
    <mergeCell ref="E2:O2"/>
    <mergeCell ref="P2:X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"/>
  <sheetViews>
    <sheetView topLeftCell="B1" workbookViewId="0">
      <selection activeCell="I13" sqref="I13"/>
    </sheetView>
  </sheetViews>
  <sheetFormatPr defaultColWidth="9" defaultRowHeight="13.5"/>
  <cols>
    <col min="1" max="1" width="28.625" customWidth="1"/>
    <col min="11" max="11" width="25.5" style="1" customWidth="1"/>
  </cols>
  <sheetData>
    <row r="1" spans="1:14">
      <c r="A1" s="2" t="s">
        <v>27</v>
      </c>
      <c r="B1" s="3">
        <v>140</v>
      </c>
      <c r="D1" s="4" t="s">
        <v>27</v>
      </c>
      <c r="E1" s="4">
        <v>140</v>
      </c>
      <c r="F1">
        <f>E1-B1</f>
        <v>0</v>
      </c>
      <c r="K1" s="13" t="s">
        <v>27</v>
      </c>
      <c r="L1" s="14">
        <v>96</v>
      </c>
      <c r="M1">
        <f>L1-N1</f>
        <v>0</v>
      </c>
      <c r="N1" s="15">
        <v>96</v>
      </c>
    </row>
    <row r="2" spans="1:14">
      <c r="A2" s="2" t="s">
        <v>33</v>
      </c>
      <c r="B2" s="3">
        <v>70</v>
      </c>
      <c r="D2" s="4" t="s">
        <v>33</v>
      </c>
      <c r="E2" s="5">
        <v>70</v>
      </c>
      <c r="F2">
        <f t="shared" ref="F2:F22" si="0">E2-B2</f>
        <v>0</v>
      </c>
      <c r="K2" s="13" t="s">
        <v>30</v>
      </c>
      <c r="L2" s="14">
        <v>24</v>
      </c>
      <c r="M2">
        <f t="shared" ref="M2:M33" si="1">L2-N2</f>
        <v>12</v>
      </c>
      <c r="N2" s="15">
        <v>12</v>
      </c>
    </row>
    <row r="3" spans="1:14">
      <c r="A3" s="2" t="s">
        <v>43</v>
      </c>
      <c r="B3" s="3">
        <v>240</v>
      </c>
      <c r="D3" s="4" t="s">
        <v>43</v>
      </c>
      <c r="E3" s="5">
        <v>140</v>
      </c>
      <c r="F3">
        <f t="shared" si="0"/>
        <v>-100</v>
      </c>
      <c r="K3" s="13" t="s">
        <v>32</v>
      </c>
      <c r="L3" s="14">
        <v>72</v>
      </c>
      <c r="M3">
        <f t="shared" si="1"/>
        <v>0</v>
      </c>
      <c r="N3" s="15">
        <v>72</v>
      </c>
    </row>
    <row r="4" spans="1:14">
      <c r="A4" s="6" t="s">
        <v>158</v>
      </c>
      <c r="B4" s="3">
        <v>90</v>
      </c>
      <c r="D4" s="4" t="s">
        <v>46</v>
      </c>
      <c r="E4" s="5">
        <v>70</v>
      </c>
      <c r="F4">
        <f t="shared" si="0"/>
        <v>-20</v>
      </c>
      <c r="K4" s="13" t="s">
        <v>33</v>
      </c>
      <c r="L4" s="14">
        <v>48</v>
      </c>
      <c r="M4">
        <f t="shared" si="1"/>
        <v>0</v>
      </c>
      <c r="N4" s="15">
        <v>48</v>
      </c>
    </row>
    <row r="5" spans="1:14">
      <c r="A5" s="7" t="s">
        <v>48</v>
      </c>
      <c r="B5" s="3">
        <v>240</v>
      </c>
      <c r="D5" s="8" t="s">
        <v>48</v>
      </c>
      <c r="E5" s="5">
        <v>140</v>
      </c>
      <c r="F5">
        <f t="shared" si="0"/>
        <v>-100</v>
      </c>
      <c r="K5" s="16" t="s">
        <v>34</v>
      </c>
      <c r="L5" s="14">
        <v>40</v>
      </c>
      <c r="M5">
        <f t="shared" si="1"/>
        <v>10</v>
      </c>
      <c r="N5" s="15">
        <v>30</v>
      </c>
    </row>
    <row r="6" spans="1:14">
      <c r="A6" s="9" t="s">
        <v>49</v>
      </c>
      <c r="B6" s="3">
        <v>360</v>
      </c>
      <c r="D6" s="10" t="s">
        <v>49</v>
      </c>
      <c r="E6" s="4">
        <v>270</v>
      </c>
      <c r="F6">
        <f t="shared" si="0"/>
        <v>-90</v>
      </c>
      <c r="K6" s="13" t="s">
        <v>36</v>
      </c>
      <c r="L6" s="14">
        <v>96</v>
      </c>
      <c r="M6">
        <f t="shared" si="1"/>
        <v>0</v>
      </c>
      <c r="N6" s="15">
        <v>96</v>
      </c>
    </row>
    <row r="7" spans="1:14">
      <c r="A7" s="7" t="s">
        <v>50</v>
      </c>
      <c r="B7" s="3">
        <v>70</v>
      </c>
      <c r="D7" s="8" t="s">
        <v>50</v>
      </c>
      <c r="E7" s="5">
        <v>70</v>
      </c>
      <c r="F7">
        <f t="shared" si="0"/>
        <v>0</v>
      </c>
      <c r="K7" s="13" t="s">
        <v>37</v>
      </c>
      <c r="L7" s="14">
        <v>24</v>
      </c>
      <c r="M7">
        <f t="shared" si="1"/>
        <v>12</v>
      </c>
      <c r="N7" s="15">
        <v>12</v>
      </c>
    </row>
    <row r="8" spans="1:14">
      <c r="A8" s="7" t="s">
        <v>56</v>
      </c>
      <c r="B8" s="3">
        <v>70</v>
      </c>
      <c r="D8" s="8" t="s">
        <v>56</v>
      </c>
      <c r="E8" s="5">
        <v>70</v>
      </c>
      <c r="F8">
        <f t="shared" si="0"/>
        <v>0</v>
      </c>
      <c r="K8" s="13" t="s">
        <v>38</v>
      </c>
      <c r="L8" s="14">
        <v>48</v>
      </c>
      <c r="M8">
        <f t="shared" si="1"/>
        <v>0</v>
      </c>
      <c r="N8" s="15">
        <v>48</v>
      </c>
    </row>
    <row r="9" spans="1:14">
      <c r="A9" s="7" t="s">
        <v>58</v>
      </c>
      <c r="B9" s="3">
        <v>70</v>
      </c>
      <c r="D9" s="8" t="s">
        <v>58</v>
      </c>
      <c r="E9" s="5">
        <v>70</v>
      </c>
      <c r="F9">
        <f t="shared" si="0"/>
        <v>0</v>
      </c>
      <c r="K9" s="13" t="s">
        <v>39</v>
      </c>
      <c r="L9" s="14">
        <v>88</v>
      </c>
      <c r="M9">
        <f t="shared" si="1"/>
        <v>0</v>
      </c>
      <c r="N9" s="15">
        <v>88</v>
      </c>
    </row>
    <row r="10" spans="1:14">
      <c r="A10" s="7" t="s">
        <v>70</v>
      </c>
      <c r="B10" s="3">
        <v>240</v>
      </c>
      <c r="D10" s="8" t="s">
        <v>70</v>
      </c>
      <c r="E10" s="5">
        <v>140</v>
      </c>
      <c r="F10">
        <f t="shared" si="0"/>
        <v>-100</v>
      </c>
      <c r="K10" s="13" t="s">
        <v>40</v>
      </c>
      <c r="L10" s="14">
        <v>96</v>
      </c>
      <c r="M10">
        <f t="shared" si="1"/>
        <v>0</v>
      </c>
      <c r="N10" s="15">
        <v>96</v>
      </c>
    </row>
    <row r="11" spans="1:14">
      <c r="A11" s="7" t="s">
        <v>74</v>
      </c>
      <c r="B11" s="3">
        <v>120</v>
      </c>
      <c r="D11" s="8" t="s">
        <v>74</v>
      </c>
      <c r="E11" s="5">
        <v>70</v>
      </c>
      <c r="F11">
        <f t="shared" si="0"/>
        <v>-50</v>
      </c>
      <c r="K11" s="13" t="s">
        <v>41</v>
      </c>
      <c r="L11" s="14">
        <v>48</v>
      </c>
      <c r="M11">
        <f t="shared" si="1"/>
        <v>0</v>
      </c>
      <c r="N11" s="15">
        <v>48</v>
      </c>
    </row>
    <row r="12" spans="1:14">
      <c r="A12" s="7" t="s">
        <v>78</v>
      </c>
      <c r="B12" s="3">
        <v>280</v>
      </c>
      <c r="D12" s="8" t="s">
        <v>78</v>
      </c>
      <c r="E12" s="4">
        <v>140</v>
      </c>
      <c r="F12">
        <f t="shared" si="0"/>
        <v>-140</v>
      </c>
      <c r="K12" s="13" t="s">
        <v>42</v>
      </c>
      <c r="L12" s="14">
        <v>24</v>
      </c>
      <c r="M12">
        <f t="shared" si="1"/>
        <v>12</v>
      </c>
      <c r="N12" s="15">
        <v>12</v>
      </c>
    </row>
    <row r="13" spans="1:14">
      <c r="A13" s="7" t="s">
        <v>84</v>
      </c>
      <c r="B13" s="3">
        <v>120</v>
      </c>
      <c r="D13" s="8" t="s">
        <v>84</v>
      </c>
      <c r="E13" s="5">
        <v>70</v>
      </c>
      <c r="F13">
        <f t="shared" si="0"/>
        <v>-50</v>
      </c>
      <c r="K13" s="13" t="s">
        <v>43</v>
      </c>
      <c r="L13" s="14">
        <v>48</v>
      </c>
      <c r="M13">
        <f t="shared" si="1"/>
        <v>24</v>
      </c>
      <c r="N13" s="15">
        <v>24</v>
      </c>
    </row>
    <row r="14" spans="1:14">
      <c r="A14" s="11" t="s">
        <v>87</v>
      </c>
      <c r="B14" s="3">
        <v>240</v>
      </c>
      <c r="D14" s="12" t="s">
        <v>87</v>
      </c>
      <c r="E14" s="5">
        <v>140</v>
      </c>
      <c r="F14">
        <f t="shared" si="0"/>
        <v>-100</v>
      </c>
      <c r="K14" s="13" t="s">
        <v>44</v>
      </c>
      <c r="L14" s="14">
        <v>48</v>
      </c>
      <c r="M14">
        <f t="shared" si="1"/>
        <v>0</v>
      </c>
      <c r="N14" s="15">
        <v>48</v>
      </c>
    </row>
    <row r="15" spans="1:14">
      <c r="A15" s="7" t="s">
        <v>88</v>
      </c>
      <c r="B15" s="3">
        <v>360</v>
      </c>
      <c r="D15" s="8" t="s">
        <v>88</v>
      </c>
      <c r="E15" s="4">
        <v>270</v>
      </c>
      <c r="F15">
        <f t="shared" si="0"/>
        <v>-90</v>
      </c>
      <c r="K15" s="17" t="s">
        <v>159</v>
      </c>
      <c r="L15" s="14">
        <v>64</v>
      </c>
      <c r="M15">
        <f t="shared" si="1"/>
        <v>0</v>
      </c>
      <c r="N15" s="15">
        <v>64</v>
      </c>
    </row>
    <row r="16" spans="1:14">
      <c r="A16" s="11" t="s">
        <v>89</v>
      </c>
      <c r="B16" s="3">
        <v>90</v>
      </c>
      <c r="D16" s="12" t="s">
        <v>89</v>
      </c>
      <c r="E16" s="5">
        <v>70</v>
      </c>
      <c r="F16">
        <f t="shared" si="0"/>
        <v>-20</v>
      </c>
      <c r="K16" s="17" t="s">
        <v>158</v>
      </c>
      <c r="L16" s="14">
        <v>88</v>
      </c>
      <c r="M16">
        <f t="shared" si="1"/>
        <v>0</v>
      </c>
      <c r="N16" s="15">
        <v>88</v>
      </c>
    </row>
    <row r="17" spans="1:14">
      <c r="A17" s="11" t="s">
        <v>90</v>
      </c>
      <c r="B17" s="3">
        <v>120</v>
      </c>
      <c r="D17" s="12" t="s">
        <v>90</v>
      </c>
      <c r="E17" s="5">
        <v>70</v>
      </c>
      <c r="F17">
        <f t="shared" si="0"/>
        <v>-50</v>
      </c>
      <c r="K17" s="18" t="s">
        <v>48</v>
      </c>
      <c r="L17" s="14">
        <v>128</v>
      </c>
      <c r="M17">
        <f t="shared" si="1"/>
        <v>64</v>
      </c>
      <c r="N17" s="15">
        <v>64</v>
      </c>
    </row>
    <row r="18" spans="1:14">
      <c r="A18" s="7" t="s">
        <v>91</v>
      </c>
      <c r="B18" s="3">
        <v>240</v>
      </c>
      <c r="D18" s="8" t="s">
        <v>91</v>
      </c>
      <c r="E18" s="5">
        <v>140</v>
      </c>
      <c r="F18">
        <f t="shared" si="0"/>
        <v>-100</v>
      </c>
      <c r="K18" s="19" t="s">
        <v>49</v>
      </c>
      <c r="L18" s="14">
        <v>56</v>
      </c>
      <c r="M18">
        <f t="shared" si="1"/>
        <v>28</v>
      </c>
      <c r="N18" s="15">
        <v>28</v>
      </c>
    </row>
    <row r="19" spans="1:14">
      <c r="A19" s="7" t="s">
        <v>99</v>
      </c>
      <c r="B19" s="3">
        <v>70</v>
      </c>
      <c r="D19" s="8" t="s">
        <v>99</v>
      </c>
      <c r="E19" s="5">
        <v>70</v>
      </c>
      <c r="F19">
        <f t="shared" si="0"/>
        <v>0</v>
      </c>
      <c r="K19" s="18" t="s">
        <v>50</v>
      </c>
      <c r="L19" s="14">
        <v>104</v>
      </c>
      <c r="M19">
        <f t="shared" si="1"/>
        <v>26</v>
      </c>
      <c r="N19" s="15">
        <v>78</v>
      </c>
    </row>
    <row r="20" spans="1:14">
      <c r="A20" s="7" t="s">
        <v>126</v>
      </c>
      <c r="B20" s="3">
        <v>140</v>
      </c>
      <c r="D20" s="8" t="s">
        <v>126</v>
      </c>
      <c r="E20" s="5">
        <v>140</v>
      </c>
      <c r="F20">
        <f t="shared" si="0"/>
        <v>0</v>
      </c>
      <c r="K20" s="18" t="s">
        <v>51</v>
      </c>
      <c r="L20" s="14">
        <v>48</v>
      </c>
      <c r="M20">
        <f t="shared" si="1"/>
        <v>0</v>
      </c>
      <c r="N20" s="15">
        <v>48</v>
      </c>
    </row>
    <row r="21" spans="1:14">
      <c r="A21" s="7" t="s">
        <v>134</v>
      </c>
      <c r="B21" s="3">
        <v>120</v>
      </c>
      <c r="D21" s="8" t="s">
        <v>134</v>
      </c>
      <c r="E21" s="5">
        <v>70</v>
      </c>
      <c r="F21">
        <f t="shared" si="0"/>
        <v>-50</v>
      </c>
      <c r="K21" s="18" t="s">
        <v>52</v>
      </c>
      <c r="L21" s="14">
        <v>16</v>
      </c>
      <c r="M21">
        <f t="shared" si="1"/>
        <v>0</v>
      </c>
      <c r="N21" s="15">
        <v>16</v>
      </c>
    </row>
    <row r="22" spans="1:14">
      <c r="A22" s="7" t="s">
        <v>146</v>
      </c>
      <c r="B22" s="3">
        <v>270</v>
      </c>
      <c r="D22" s="8" t="s">
        <v>146</v>
      </c>
      <c r="E22" s="4">
        <v>270</v>
      </c>
      <c r="F22">
        <f t="shared" si="0"/>
        <v>0</v>
      </c>
      <c r="K22" s="18" t="s">
        <v>54</v>
      </c>
      <c r="L22" s="14">
        <v>28</v>
      </c>
      <c r="M22">
        <f t="shared" si="1"/>
        <v>0</v>
      </c>
      <c r="N22" s="15">
        <v>28</v>
      </c>
    </row>
    <row r="23" spans="11:14">
      <c r="K23" s="18" t="s">
        <v>55</v>
      </c>
      <c r="L23" s="14">
        <v>16</v>
      </c>
      <c r="M23">
        <f t="shared" si="1"/>
        <v>8</v>
      </c>
      <c r="N23" s="15">
        <v>8</v>
      </c>
    </row>
    <row r="24" spans="11:14">
      <c r="K24" s="18" t="s">
        <v>56</v>
      </c>
      <c r="L24" s="14">
        <v>16</v>
      </c>
      <c r="M24">
        <f t="shared" si="1"/>
        <v>8</v>
      </c>
      <c r="N24" s="15">
        <v>8</v>
      </c>
    </row>
    <row r="25" spans="11:14">
      <c r="K25" s="18" t="s">
        <v>57</v>
      </c>
      <c r="L25" s="14">
        <v>136</v>
      </c>
      <c r="M25">
        <f t="shared" si="1"/>
        <v>0</v>
      </c>
      <c r="N25" s="15">
        <v>136</v>
      </c>
    </row>
    <row r="26" spans="11:14">
      <c r="K26" s="18" t="s">
        <v>58</v>
      </c>
      <c r="L26" s="14">
        <v>24</v>
      </c>
      <c r="M26">
        <f t="shared" si="1"/>
        <v>12</v>
      </c>
      <c r="N26" s="15">
        <v>12</v>
      </c>
    </row>
    <row r="27" spans="11:14">
      <c r="K27" s="18" t="s">
        <v>59</v>
      </c>
      <c r="L27" s="14">
        <v>6</v>
      </c>
      <c r="M27">
        <f t="shared" si="1"/>
        <v>2</v>
      </c>
      <c r="N27" s="15">
        <v>4</v>
      </c>
    </row>
    <row r="28" spans="11:14">
      <c r="K28" s="18" t="s">
        <v>60</v>
      </c>
      <c r="L28" s="14">
        <v>88</v>
      </c>
      <c r="M28">
        <f t="shared" si="1"/>
        <v>0</v>
      </c>
      <c r="N28" s="15">
        <v>88</v>
      </c>
    </row>
    <row r="29" spans="11:14">
      <c r="K29" s="18" t="s">
        <v>61</v>
      </c>
      <c r="L29" s="14">
        <v>6</v>
      </c>
      <c r="M29">
        <f t="shared" si="1"/>
        <v>2</v>
      </c>
      <c r="N29" s="15">
        <v>4</v>
      </c>
    </row>
    <row r="30" spans="11:14">
      <c r="K30" s="18" t="s">
        <v>62</v>
      </c>
      <c r="L30" s="14">
        <v>48</v>
      </c>
      <c r="M30">
        <f t="shared" si="1"/>
        <v>12</v>
      </c>
      <c r="N30" s="15">
        <v>36</v>
      </c>
    </row>
    <row r="31" spans="11:14">
      <c r="K31" s="18" t="s">
        <v>63</v>
      </c>
      <c r="L31" s="14">
        <v>48</v>
      </c>
      <c r="M31">
        <f t="shared" si="1"/>
        <v>24</v>
      </c>
      <c r="N31" s="15">
        <v>24</v>
      </c>
    </row>
    <row r="32" spans="11:14">
      <c r="K32" s="18" t="s">
        <v>64</v>
      </c>
      <c r="L32" s="14">
        <v>30</v>
      </c>
      <c r="M32">
        <f t="shared" si="1"/>
        <v>0</v>
      </c>
      <c r="N32" s="15">
        <v>30</v>
      </c>
    </row>
    <row r="33" spans="11:14">
      <c r="K33" s="18" t="s">
        <v>65</v>
      </c>
      <c r="L33" s="14">
        <v>16</v>
      </c>
      <c r="M33">
        <f t="shared" si="1"/>
        <v>8</v>
      </c>
      <c r="N33" s="15">
        <v>8</v>
      </c>
    </row>
    <row r="34" spans="11:14">
      <c r="K34" s="17" t="s">
        <v>160</v>
      </c>
      <c r="L34" s="14">
        <v>40</v>
      </c>
      <c r="M34">
        <f t="shared" ref="M34:M65" si="2">L34-N34</f>
        <v>10</v>
      </c>
      <c r="N34" s="15">
        <v>30</v>
      </c>
    </row>
    <row r="35" spans="11:14">
      <c r="K35" s="17" t="s">
        <v>161</v>
      </c>
      <c r="L35" s="14">
        <v>18</v>
      </c>
      <c r="M35">
        <f t="shared" si="2"/>
        <v>6</v>
      </c>
      <c r="N35" s="15">
        <v>12</v>
      </c>
    </row>
    <row r="36" ht="14.25" spans="11:14">
      <c r="K36" s="20" t="s">
        <v>162</v>
      </c>
      <c r="L36" s="14">
        <v>30</v>
      </c>
      <c r="M36">
        <f t="shared" si="2"/>
        <v>0</v>
      </c>
      <c r="N36" s="15">
        <v>30</v>
      </c>
    </row>
    <row r="37" spans="11:14">
      <c r="K37" s="18" t="s">
        <v>70</v>
      </c>
      <c r="L37" s="14">
        <v>344</v>
      </c>
      <c r="M37">
        <f t="shared" si="2"/>
        <v>0</v>
      </c>
      <c r="N37" s="15">
        <v>344</v>
      </c>
    </row>
    <row r="38" spans="11:14">
      <c r="K38" s="17" t="s">
        <v>163</v>
      </c>
      <c r="L38" s="14">
        <v>128</v>
      </c>
      <c r="M38">
        <f t="shared" si="2"/>
        <v>0</v>
      </c>
      <c r="N38" s="15">
        <v>128</v>
      </c>
    </row>
    <row r="39" spans="11:14">
      <c r="K39" s="18" t="s">
        <v>73</v>
      </c>
      <c r="L39" s="14">
        <v>64</v>
      </c>
      <c r="M39">
        <f t="shared" si="2"/>
        <v>32</v>
      </c>
      <c r="N39" s="15">
        <v>32</v>
      </c>
    </row>
    <row r="40" spans="11:14">
      <c r="K40" s="18" t="s">
        <v>75</v>
      </c>
      <c r="L40" s="14">
        <v>8</v>
      </c>
      <c r="M40">
        <f t="shared" si="2"/>
        <v>4</v>
      </c>
      <c r="N40" s="15">
        <v>4</v>
      </c>
    </row>
    <row r="41" spans="11:14">
      <c r="K41" s="18" t="s">
        <v>78</v>
      </c>
      <c r="L41" s="14">
        <v>84</v>
      </c>
      <c r="M41">
        <f t="shared" si="2"/>
        <v>28</v>
      </c>
      <c r="N41" s="15">
        <v>56</v>
      </c>
    </row>
    <row r="42" spans="11:14">
      <c r="K42" s="18" t="s">
        <v>80</v>
      </c>
      <c r="L42" s="14">
        <v>4</v>
      </c>
      <c r="M42">
        <f t="shared" si="2"/>
        <v>0</v>
      </c>
      <c r="N42" s="15">
        <v>4</v>
      </c>
    </row>
    <row r="43" spans="11:14">
      <c r="K43" s="17" t="s">
        <v>164</v>
      </c>
      <c r="L43" s="14">
        <v>12</v>
      </c>
      <c r="M43">
        <f t="shared" si="2"/>
        <v>0</v>
      </c>
      <c r="N43" s="15">
        <v>12</v>
      </c>
    </row>
    <row r="44" spans="11:14">
      <c r="K44" s="18" t="s">
        <v>82</v>
      </c>
      <c r="L44" s="14">
        <v>16</v>
      </c>
      <c r="M44">
        <f t="shared" si="2"/>
        <v>0</v>
      </c>
      <c r="N44" s="15">
        <v>16</v>
      </c>
    </row>
    <row r="45" spans="11:14">
      <c r="K45" s="18" t="s">
        <v>84</v>
      </c>
      <c r="L45" s="14">
        <v>264</v>
      </c>
      <c r="M45">
        <f t="shared" si="2"/>
        <v>0</v>
      </c>
      <c r="N45" s="15">
        <v>264</v>
      </c>
    </row>
    <row r="46" spans="11:14">
      <c r="K46" s="21" t="s">
        <v>85</v>
      </c>
      <c r="L46" s="14">
        <v>72</v>
      </c>
      <c r="M46">
        <f t="shared" si="2"/>
        <v>36</v>
      </c>
      <c r="N46" s="15">
        <v>36</v>
      </c>
    </row>
    <row r="47" spans="11:14">
      <c r="K47" s="18" t="s">
        <v>86</v>
      </c>
      <c r="L47" s="14">
        <v>112</v>
      </c>
      <c r="M47">
        <f t="shared" si="2"/>
        <v>28</v>
      </c>
      <c r="N47" s="15">
        <v>84</v>
      </c>
    </row>
    <row r="48" spans="11:14">
      <c r="K48" s="21" t="s">
        <v>87</v>
      </c>
      <c r="L48" s="14">
        <v>128</v>
      </c>
      <c r="M48">
        <f t="shared" si="2"/>
        <v>0</v>
      </c>
      <c r="N48" s="15">
        <v>128</v>
      </c>
    </row>
    <row r="49" spans="11:14">
      <c r="K49" s="18" t="s">
        <v>88</v>
      </c>
      <c r="L49" s="14">
        <v>48</v>
      </c>
      <c r="M49">
        <f t="shared" si="2"/>
        <v>0</v>
      </c>
      <c r="N49" s="15">
        <v>48</v>
      </c>
    </row>
    <row r="50" spans="11:14">
      <c r="K50" s="21" t="s">
        <v>89</v>
      </c>
      <c r="L50" s="14">
        <v>72</v>
      </c>
      <c r="M50">
        <f t="shared" si="2"/>
        <v>0</v>
      </c>
      <c r="N50" s="15">
        <v>72</v>
      </c>
    </row>
    <row r="51" spans="11:14">
      <c r="K51" s="21" t="s">
        <v>90</v>
      </c>
      <c r="L51" s="14">
        <v>200</v>
      </c>
      <c r="M51">
        <f t="shared" si="2"/>
        <v>0</v>
      </c>
      <c r="N51" s="15">
        <v>200</v>
      </c>
    </row>
    <row r="52" spans="11:14">
      <c r="K52" s="18" t="s">
        <v>91</v>
      </c>
      <c r="L52" s="14">
        <v>88</v>
      </c>
      <c r="M52">
        <f t="shared" si="2"/>
        <v>0</v>
      </c>
      <c r="N52" s="15">
        <v>88</v>
      </c>
    </row>
    <row r="53" spans="11:14">
      <c r="K53" s="21" t="s">
        <v>93</v>
      </c>
      <c r="L53" s="14">
        <v>88</v>
      </c>
      <c r="M53">
        <f t="shared" si="2"/>
        <v>0</v>
      </c>
      <c r="N53" s="15">
        <v>88</v>
      </c>
    </row>
    <row r="54" spans="11:14">
      <c r="K54" s="21" t="s">
        <v>94</v>
      </c>
      <c r="L54" s="14">
        <v>16</v>
      </c>
      <c r="M54">
        <f t="shared" si="2"/>
        <v>8</v>
      </c>
      <c r="N54" s="15">
        <v>8</v>
      </c>
    </row>
    <row r="55" spans="11:14">
      <c r="K55" s="21" t="s">
        <v>95</v>
      </c>
      <c r="L55" s="14">
        <v>56</v>
      </c>
      <c r="M55">
        <f t="shared" si="2"/>
        <v>0</v>
      </c>
      <c r="N55" s="15">
        <v>56</v>
      </c>
    </row>
    <row r="56" spans="11:14">
      <c r="K56" s="18" t="s">
        <v>96</v>
      </c>
      <c r="L56" s="14">
        <v>32</v>
      </c>
      <c r="M56">
        <f t="shared" si="2"/>
        <v>8</v>
      </c>
      <c r="N56" s="15">
        <v>24</v>
      </c>
    </row>
    <row r="57" spans="11:14">
      <c r="K57" s="18" t="s">
        <v>98</v>
      </c>
      <c r="L57" s="14">
        <v>32</v>
      </c>
      <c r="M57">
        <f t="shared" si="2"/>
        <v>8</v>
      </c>
      <c r="N57" s="15">
        <v>24</v>
      </c>
    </row>
    <row r="58" spans="11:14">
      <c r="K58" s="18" t="s">
        <v>100</v>
      </c>
      <c r="L58" s="14">
        <v>48</v>
      </c>
      <c r="M58">
        <f t="shared" si="2"/>
        <v>0</v>
      </c>
      <c r="N58" s="15">
        <v>48</v>
      </c>
    </row>
    <row r="59" spans="11:14">
      <c r="K59" s="18" t="s">
        <v>101</v>
      </c>
      <c r="L59" s="14">
        <v>16</v>
      </c>
      <c r="M59">
        <f t="shared" si="2"/>
        <v>8</v>
      </c>
      <c r="N59" s="15">
        <v>8</v>
      </c>
    </row>
    <row r="60" spans="11:14">
      <c r="K60" s="18" t="s">
        <v>102</v>
      </c>
      <c r="L60" s="14">
        <v>96</v>
      </c>
      <c r="M60">
        <f t="shared" si="2"/>
        <v>0</v>
      </c>
      <c r="N60" s="15">
        <v>96</v>
      </c>
    </row>
    <row r="61" spans="11:14">
      <c r="K61" s="18" t="s">
        <v>104</v>
      </c>
      <c r="L61" s="14">
        <v>16</v>
      </c>
      <c r="M61">
        <f t="shared" si="2"/>
        <v>8</v>
      </c>
      <c r="N61" s="15">
        <v>8</v>
      </c>
    </row>
    <row r="62" spans="11:14">
      <c r="K62" s="17" t="s">
        <v>165</v>
      </c>
      <c r="L62" s="14">
        <v>8</v>
      </c>
      <c r="M62">
        <f t="shared" si="2"/>
        <v>4</v>
      </c>
      <c r="N62" s="15">
        <v>4</v>
      </c>
    </row>
    <row r="63" spans="11:14">
      <c r="K63" s="17" t="s">
        <v>166</v>
      </c>
      <c r="L63" s="14">
        <v>168</v>
      </c>
      <c r="M63">
        <f t="shared" si="2"/>
        <v>0</v>
      </c>
      <c r="N63" s="15">
        <v>168</v>
      </c>
    </row>
    <row r="64" spans="11:14">
      <c r="K64" s="17" t="s">
        <v>167</v>
      </c>
      <c r="L64" s="14">
        <v>120</v>
      </c>
      <c r="M64">
        <f t="shared" si="2"/>
        <v>0</v>
      </c>
      <c r="N64" s="15">
        <v>120</v>
      </c>
    </row>
    <row r="65" spans="11:14">
      <c r="K65" s="17" t="s">
        <v>168</v>
      </c>
      <c r="L65" s="14">
        <v>72</v>
      </c>
      <c r="M65">
        <f t="shared" si="2"/>
        <v>0</v>
      </c>
      <c r="N65" s="15">
        <v>72</v>
      </c>
    </row>
    <row r="66" spans="11:14">
      <c r="K66" s="17" t="s">
        <v>169</v>
      </c>
      <c r="L66" s="14">
        <v>8</v>
      </c>
      <c r="M66">
        <f t="shared" ref="M66:M100" si="3">L66-N66</f>
        <v>4</v>
      </c>
      <c r="N66" s="15">
        <v>4</v>
      </c>
    </row>
    <row r="67" spans="11:14">
      <c r="K67" s="17" t="s">
        <v>170</v>
      </c>
      <c r="L67" s="14">
        <v>80</v>
      </c>
      <c r="M67">
        <f t="shared" si="3"/>
        <v>0</v>
      </c>
      <c r="N67" s="15">
        <v>80</v>
      </c>
    </row>
    <row r="68" spans="11:14">
      <c r="K68" s="17" t="s">
        <v>171</v>
      </c>
      <c r="L68" s="14">
        <v>8</v>
      </c>
      <c r="M68">
        <f t="shared" si="3"/>
        <v>4</v>
      </c>
      <c r="N68" s="15">
        <v>4</v>
      </c>
    </row>
    <row r="69" spans="11:14">
      <c r="K69" s="22" t="s">
        <v>112</v>
      </c>
      <c r="L69" s="14">
        <v>48</v>
      </c>
      <c r="M69">
        <f t="shared" si="3"/>
        <v>-16</v>
      </c>
      <c r="N69" s="15">
        <v>64</v>
      </c>
    </row>
    <row r="70" spans="11:14">
      <c r="K70" s="22" t="s">
        <v>113</v>
      </c>
      <c r="L70" s="14">
        <v>32</v>
      </c>
      <c r="M70">
        <f t="shared" si="3"/>
        <v>8</v>
      </c>
      <c r="N70" s="15">
        <v>24</v>
      </c>
    </row>
    <row r="71" spans="11:14">
      <c r="K71" s="18" t="s">
        <v>115</v>
      </c>
      <c r="L71" s="14">
        <v>96</v>
      </c>
      <c r="M71">
        <f t="shared" si="3"/>
        <v>24</v>
      </c>
      <c r="N71" s="15">
        <v>72</v>
      </c>
    </row>
    <row r="72" spans="11:14">
      <c r="K72" s="18" t="s">
        <v>116</v>
      </c>
      <c r="L72" s="14">
        <v>48</v>
      </c>
      <c r="M72">
        <f t="shared" si="3"/>
        <v>0</v>
      </c>
      <c r="N72" s="15">
        <v>48</v>
      </c>
    </row>
    <row r="73" spans="11:14">
      <c r="K73" s="18" t="s">
        <v>117</v>
      </c>
      <c r="L73" s="14">
        <v>32</v>
      </c>
      <c r="M73">
        <f t="shared" si="3"/>
        <v>16</v>
      </c>
      <c r="N73" s="15">
        <v>16</v>
      </c>
    </row>
    <row r="74" spans="11:14">
      <c r="K74" s="18" t="s">
        <v>118</v>
      </c>
      <c r="L74" s="14">
        <v>40</v>
      </c>
      <c r="M74">
        <f t="shared" si="3"/>
        <v>0</v>
      </c>
      <c r="N74" s="15">
        <v>40</v>
      </c>
    </row>
    <row r="75" spans="11:14">
      <c r="K75" s="18" t="s">
        <v>119</v>
      </c>
      <c r="L75" s="14">
        <v>24</v>
      </c>
      <c r="M75">
        <f t="shared" si="3"/>
        <v>12</v>
      </c>
      <c r="N75" s="15">
        <v>12</v>
      </c>
    </row>
    <row r="76" spans="11:14">
      <c r="K76" s="17" t="s">
        <v>172</v>
      </c>
      <c r="L76" s="14">
        <v>88</v>
      </c>
      <c r="M76">
        <f t="shared" si="3"/>
        <v>0</v>
      </c>
      <c r="N76" s="15">
        <v>88</v>
      </c>
    </row>
    <row r="77" spans="11:14">
      <c r="K77" s="16" t="s">
        <v>122</v>
      </c>
      <c r="L77" s="14">
        <v>80</v>
      </c>
      <c r="M77">
        <f t="shared" si="3"/>
        <v>40</v>
      </c>
      <c r="N77" s="15">
        <v>40</v>
      </c>
    </row>
    <row r="78" spans="11:14">
      <c r="K78" s="17" t="s">
        <v>173</v>
      </c>
      <c r="L78" s="14">
        <v>80</v>
      </c>
      <c r="M78">
        <f t="shared" si="3"/>
        <v>0</v>
      </c>
      <c r="N78" s="15">
        <v>80</v>
      </c>
    </row>
    <row r="79" spans="11:14">
      <c r="K79" s="18" t="s">
        <v>124</v>
      </c>
      <c r="L79" s="14">
        <v>216</v>
      </c>
      <c r="M79">
        <f t="shared" si="3"/>
        <v>0</v>
      </c>
      <c r="N79" s="15">
        <v>216</v>
      </c>
    </row>
    <row r="80" spans="11:14">
      <c r="K80" s="18" t="s">
        <v>125</v>
      </c>
      <c r="L80" s="14">
        <v>176</v>
      </c>
      <c r="M80">
        <f t="shared" si="3"/>
        <v>0</v>
      </c>
      <c r="N80" s="15">
        <v>176</v>
      </c>
    </row>
    <row r="81" spans="11:14">
      <c r="K81" s="18" t="s">
        <v>126</v>
      </c>
      <c r="L81" s="14">
        <v>112</v>
      </c>
      <c r="M81">
        <f t="shared" si="3"/>
        <v>0</v>
      </c>
      <c r="N81" s="15">
        <v>112</v>
      </c>
    </row>
    <row r="82" spans="11:14">
      <c r="K82" s="18" t="s">
        <v>127</v>
      </c>
      <c r="L82" s="14">
        <v>16</v>
      </c>
      <c r="M82">
        <f t="shared" si="3"/>
        <v>8</v>
      </c>
      <c r="N82" s="15">
        <v>8</v>
      </c>
    </row>
    <row r="83" spans="11:14">
      <c r="K83" s="18" t="s">
        <v>128</v>
      </c>
      <c r="L83" s="14">
        <v>112</v>
      </c>
      <c r="M83">
        <f t="shared" si="3"/>
        <v>56</v>
      </c>
      <c r="N83" s="15">
        <v>56</v>
      </c>
    </row>
    <row r="84" spans="11:14">
      <c r="K84" s="17" t="s">
        <v>174</v>
      </c>
      <c r="L84" s="14">
        <v>6</v>
      </c>
      <c r="M84">
        <f t="shared" si="3"/>
        <v>2</v>
      </c>
      <c r="N84" s="15">
        <v>4</v>
      </c>
    </row>
    <row r="85" spans="11:14">
      <c r="K85" s="18" t="s">
        <v>130</v>
      </c>
      <c r="L85" s="14">
        <v>64</v>
      </c>
      <c r="M85">
        <f t="shared" si="3"/>
        <v>0</v>
      </c>
      <c r="N85" s="15">
        <v>64</v>
      </c>
    </row>
    <row r="86" spans="11:14">
      <c r="K86" s="18" t="s">
        <v>132</v>
      </c>
      <c r="L86" s="14">
        <v>40</v>
      </c>
      <c r="M86">
        <f t="shared" si="3"/>
        <v>10</v>
      </c>
      <c r="N86" s="15">
        <v>30</v>
      </c>
    </row>
    <row r="87" spans="11:14">
      <c r="K87" s="16" t="s">
        <v>133</v>
      </c>
      <c r="L87" s="14">
        <v>40</v>
      </c>
      <c r="M87">
        <f t="shared" si="3"/>
        <v>20</v>
      </c>
      <c r="N87" s="15">
        <v>20</v>
      </c>
    </row>
    <row r="88" spans="11:14">
      <c r="K88" s="18" t="s">
        <v>134</v>
      </c>
      <c r="L88" s="14">
        <v>216</v>
      </c>
      <c r="M88">
        <f t="shared" si="3"/>
        <v>0</v>
      </c>
      <c r="N88" s="15">
        <v>216</v>
      </c>
    </row>
    <row r="89" spans="11:14">
      <c r="K89" s="18" t="s">
        <v>135</v>
      </c>
      <c r="L89" s="14">
        <v>216</v>
      </c>
      <c r="M89">
        <f t="shared" si="3"/>
        <v>0</v>
      </c>
      <c r="N89" s="15">
        <v>216</v>
      </c>
    </row>
    <row r="90" spans="11:14">
      <c r="K90" s="17" t="s">
        <v>175</v>
      </c>
      <c r="L90" s="14">
        <v>32</v>
      </c>
      <c r="M90">
        <f t="shared" si="3"/>
        <v>16</v>
      </c>
      <c r="N90" s="15">
        <v>16</v>
      </c>
    </row>
    <row r="91" spans="11:14">
      <c r="K91" s="17" t="s">
        <v>176</v>
      </c>
      <c r="L91" s="14">
        <v>16</v>
      </c>
      <c r="M91">
        <f t="shared" si="3"/>
        <v>8</v>
      </c>
      <c r="N91" s="15">
        <v>8</v>
      </c>
    </row>
    <row r="92" spans="11:14">
      <c r="K92" s="18" t="s">
        <v>141</v>
      </c>
      <c r="L92" s="14">
        <v>64</v>
      </c>
      <c r="M92">
        <f t="shared" si="3"/>
        <v>0</v>
      </c>
      <c r="N92" s="15">
        <v>64</v>
      </c>
    </row>
    <row r="93" spans="11:14">
      <c r="K93" s="18" t="s">
        <v>142</v>
      </c>
      <c r="L93" s="14">
        <v>8</v>
      </c>
      <c r="M93">
        <f t="shared" si="3"/>
        <v>4</v>
      </c>
      <c r="N93" s="15">
        <v>4</v>
      </c>
    </row>
    <row r="94" spans="11:14">
      <c r="K94" s="18" t="s">
        <v>143</v>
      </c>
      <c r="L94" s="14">
        <v>24</v>
      </c>
      <c r="M94">
        <f t="shared" si="3"/>
        <v>12</v>
      </c>
      <c r="N94" s="15">
        <v>12</v>
      </c>
    </row>
    <row r="95" spans="11:14">
      <c r="K95" s="16" t="s">
        <v>144</v>
      </c>
      <c r="L95" s="14">
        <v>40</v>
      </c>
      <c r="M95">
        <f t="shared" si="3"/>
        <v>10</v>
      </c>
      <c r="N95" s="15">
        <v>30</v>
      </c>
    </row>
    <row r="96" spans="11:14">
      <c r="K96" s="16" t="s">
        <v>145</v>
      </c>
      <c r="L96" s="14">
        <v>40</v>
      </c>
      <c r="M96">
        <f t="shared" si="3"/>
        <v>10</v>
      </c>
      <c r="N96" s="15">
        <v>30</v>
      </c>
    </row>
    <row r="97" spans="11:14">
      <c r="K97" s="18" t="s">
        <v>146</v>
      </c>
      <c r="L97" s="14">
        <v>96</v>
      </c>
      <c r="M97">
        <f t="shared" si="3"/>
        <v>0</v>
      </c>
      <c r="N97" s="15">
        <v>96</v>
      </c>
    </row>
    <row r="98" spans="11:14">
      <c r="K98" s="18" t="s">
        <v>147</v>
      </c>
      <c r="L98" s="14">
        <v>48</v>
      </c>
      <c r="M98">
        <f t="shared" si="3"/>
        <v>0</v>
      </c>
      <c r="N98" s="15">
        <v>48</v>
      </c>
    </row>
    <row r="99" spans="11:14">
      <c r="K99" s="18" t="s">
        <v>148</v>
      </c>
      <c r="L99" s="14">
        <v>24</v>
      </c>
      <c r="M99">
        <f t="shared" si="3"/>
        <v>12</v>
      </c>
      <c r="N99" s="15">
        <v>12</v>
      </c>
    </row>
    <row r="100" spans="11:14">
      <c r="K100" s="22" t="s">
        <v>149</v>
      </c>
      <c r="L100" s="14">
        <v>18</v>
      </c>
      <c r="M100">
        <f t="shared" si="3"/>
        <v>6</v>
      </c>
      <c r="N100" s="15">
        <v>12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2019-08-13T01:33:00Z</dcterms:created>
  <dcterms:modified xsi:type="dcterms:W3CDTF">2019-09-26T09:19:27Z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true</vt:bool>
  </property>
</Properties>
</file>